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general'!$A$1:$B$98</definedName>
    <definedName name="_xlnm.Print_Area" localSheetId="1">'Estado de resultados'!$A$2:$B$80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general'!$1:$8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2" l="1"/>
  <c r="B75" i="1"/>
  <c r="B63" i="1"/>
  <c r="B28" i="1"/>
  <c r="B16" i="1"/>
  <c r="B45" i="1" l="1"/>
  <c r="B44" i="2" l="1"/>
  <c r="B32" i="1" l="1"/>
  <c r="B53" i="2" l="1"/>
  <c r="B29" i="2"/>
  <c r="B47" i="2" l="1"/>
  <c r="B56" i="2" s="1"/>
  <c r="B64" i="2" s="1"/>
  <c r="B69" i="1" l="1"/>
  <c r="B86" i="1" s="1"/>
  <c r="B25" i="1"/>
  <c r="B41" i="1" l="1"/>
  <c r="B51" i="1" s="1"/>
  <c r="B69" i="2" l="1"/>
  <c r="B75" i="2" s="1"/>
  <c r="B79" i="2" s="1"/>
  <c r="B96" i="1" l="1"/>
  <c r="B98" i="1" s="1"/>
  <c r="B99" i="1" s="1"/>
</calcChain>
</file>

<file path=xl/sharedStrings.xml><?xml version="1.0" encoding="utf-8"?>
<sst xmlns="http://schemas.openxmlformats.org/spreadsheetml/2006/main" count="139" uniqueCount="129">
  <si>
    <t>SUPERINTENDENCIA DEL SISTEMA FINANCIERO</t>
  </si>
  <si>
    <t>San Salvador, El Salvador, C.A.</t>
  </si>
  <si>
    <t>TELEFONO (503) 2281-2444 • Email: informa @ ssf.gob.sv • Web: http://www.ssf.gob.sv</t>
  </si>
  <si>
    <t>INVERSIONES FINANCIERAS DAVIVIENDA, S.A.Y SUBSIDIARIAS</t>
  </si>
  <si>
    <t>Sociedad Controladora de Finalidad Exclusiva</t>
  </si>
  <si>
    <t>Al 28 de febrero de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</si>
  <si>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</si>
  <si>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</si>
  <si>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</si>
  <si>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</si>
  <si>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</si>
  <si>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</si>
  <si>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</si>
  <si>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</si>
  <si>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</si>
  <si>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</si>
  <si>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</si>
  <si>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</si>
  <si>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</si>
  <si>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</si>
  <si>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</si>
  <si>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</si>
  <si>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</si>
  <si>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</si>
  <si>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</si>
  <si>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</si>
  <si>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</si>
  <si>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</si>
  <si>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</si>
  <si>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</si>
  <si>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</si>
  <si>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</si>
  <si>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</si>
  <si>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</si>
  <si>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</si>
  <si>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</si>
  <si>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</si>
  <si>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</si>
  <si>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</si>
  <si>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</si>
  <si>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</si>
  <si>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</si>
  <si>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</si>
  <si>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</si>
  <si>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</si>
  <si>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</si>
  <si>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</si>
  <si>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</si>
  <si>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</si>
  <si>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</si>
  <si>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</si>
  <si>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</si>
  <si>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</si>
  <si>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</si>
  <si>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</si>
  <si>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</si>
  <si>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</si>
  <si>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</si>
  <si>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</si>
  <si>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</si>
  <si>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</si>
  <si>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</si>
  <si>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</si>
  <si>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</si>
  <si>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</si>
  <si>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</si>
  <si>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</si>
  <si>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</si>
  <si>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</si>
  <si>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</si>
  <si>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</si>
  <si>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</si>
  <si>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</si>
  <si>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</si>
  <si>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</si>
  <si>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</si>
  <si>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</si>
  <si>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</si>
  <si>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Anexo 2</t>
  </si>
  <si>
    <t>Estado Consolidado de Resultados</t>
  </si>
  <si>
    <t>Del 1 de enero al 28 de febrero de 2026</t>
  </si>
  <si>
    <t>Mes actual:     Febrero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</si>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</sst>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2" fillId="0" borderId="0" xfId="2" applyFont="1" applyAlignment="1">
      <alignment horizontal="left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right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389467</xdr:colOff>
      <xdr:row>99</xdr:row>
      <xdr:rowOff>50801</xdr:rowOff>
    </xdr:from>
    <xdr:to>
      <xdr:col>1</xdr:col>
      <xdr:colOff>997256</xdr:colOff>
      <xdr:row>101</xdr:row>
      <xdr:rowOff>148190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467" y="17830801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78</xdr:row>
      <xdr:rowOff>171450</xdr:rowOff>
    </xdr:from>
    <xdr:to>
      <xdr:col>1</xdr:col>
      <xdr:colOff>1029006</xdr:colOff>
      <xdr:row>81</xdr:row>
      <xdr:rowOff>44472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2700000"/>
          <a:ext cx="5950256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FEBRERO/CONSOLIDADO%20IFD%20FEBRERO%202026%20v1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4"/>
      <sheetName val="PARTICIPACIONIFD 2025"/>
      <sheetName val="IFD 311224"/>
      <sheetName val="ANEXO  IFD feb25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ajuste participacion "/>
      <sheetName val="Efecto pérdida esperada"/>
      <sheetName val="Formato 351-expandido 0225"/>
      <sheetName val="0126"/>
      <sheetName val="0226"/>
      <sheetName val="F-351-1225correc"/>
      <sheetName val="F-351-1225"/>
      <sheetName val="351 1125"/>
      <sheetName val="351 1025"/>
      <sheetName val="PE0925"/>
      <sheetName val="PE0825"/>
      <sheetName val="PE 0625"/>
      <sheetName val="351-0525"/>
      <sheetName val="0425"/>
      <sheetName val="351 0325"/>
      <sheetName val="35107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2">
          <cell r="I12">
            <v>21270.059999999823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showGridLines="0" topLeftCell="A87" zoomScale="75" zoomScaleNormal="75" zoomScaleSheetLayoutView="100" workbookViewId="0">
      <selection activeCell="A101" sqref="A101"/>
    </sheetView>
  </sheetViews>
  <sheetFormatPr baseColWidth="10" defaultColWidth="11.453125" defaultRowHeight="12.5" x14ac:dyDescent="0.25"/>
  <cols>
    <col min="1" max="1" width="76.453125" style="1" customWidth="1"/>
    <col min="2" max="2" width="19.54296875" style="1" customWidth="1"/>
    <col min="3" max="3" width="18.54296875" style="1" customWidth="1"/>
    <col min="4" max="4" width="17.453125" style="1" customWidth="1"/>
    <col min="5" max="16384" width="11.453125" style="1"/>
  </cols>
  <sheetData>
    <row r="1" spans="1:4" s="3" customFormat="1" ht="14" x14ac:dyDescent="0.3">
      <c r="A1" s="2" t="s">
        <v>3</v>
      </c>
      <c r="B1" s="2"/>
    </row>
    <row r="2" spans="1:4" s="3" customFormat="1" ht="14" x14ac:dyDescent="0.3">
      <c r="A2" s="2" t="s">
        <v>4</v>
      </c>
      <c r="B2" s="2"/>
    </row>
    <row r="3" spans="1:4" s="3" customFormat="1" ht="14" x14ac:dyDescent="0.3">
      <c r="A3" s="4" t="s">
        <v>4</v>
      </c>
      <c r="B3" s="4"/>
    </row>
    <row r="4" spans="1:4" s="3" customFormat="1" ht="14" x14ac:dyDescent="0.3">
      <c r="A4" s="4" t="s">
        <v>5</v>
      </c>
      <c r="B4" s="4"/>
    </row>
    <row r="5" spans="1:4" s="3" customFormat="1" ht="14.5" x14ac:dyDescent="0.35">
      <c r="A5" s="5" t="s">
        <v>6</v>
      </c>
      <c r="B5" s="5"/>
    </row>
    <row r="6" spans="1:4" ht="14" x14ac:dyDescent="0.3">
      <c r="A6" s="6"/>
      <c r="B6" s="6"/>
    </row>
    <row r="7" spans="1:4" ht="14" x14ac:dyDescent="0.3">
      <c r="A7" s="6"/>
      <c r="B7" s="6"/>
    </row>
    <row r="8" spans="1:4" ht="14" x14ac:dyDescent="0.3">
      <c r="A8" s="7" t="s">
        <v>7</v>
      </c>
      <c r="B8" s="8">
        <v>46081</v>
      </c>
    </row>
    <row r="9" spans="1:4" ht="14" x14ac:dyDescent="0.3">
      <c r="A9" s="9"/>
      <c r="B9" s="10"/>
    </row>
    <row r="10" spans="1:4" ht="14" x14ac:dyDescent="0.3">
      <c r="A10" s="11" t="s">
        <v>8</v>
      </c>
      <c r="B10" s="12"/>
    </row>
    <row r="11" spans="1:4" ht="14" x14ac:dyDescent="0.3">
      <c r="A11" s="11"/>
      <c r="B11" s="12"/>
    </row>
    <row r="12" spans="1:4" ht="14" x14ac:dyDescent="0.3">
      <c r="A12" s="13" t="s">
        <v>9</v>
      </c>
      <c r="B12" s="12"/>
    </row>
    <row r="13" spans="1:4" ht="14" x14ac:dyDescent="0.3">
      <c r="A13" s="14" t="s">
        <v>10</v>
      </c>
      <c r="B13" s="15">
        <v>570831.42641000007</v>
      </c>
      <c r="D13" s="16"/>
    </row>
    <row r="14" spans="1:4" ht="14" x14ac:dyDescent="0.3">
      <c r="A14" s="14" t="s">
        <v>11</v>
      </c>
      <c r="B14" s="15">
        <v>0</v>
      </c>
      <c r="D14" s="16"/>
    </row>
    <row r="15" spans="1:4" ht="14" x14ac:dyDescent="0.3">
      <c r="A15" s="14" t="s">
        <v>12</v>
      </c>
      <c r="B15" s="15">
        <v>492475.40617966524</v>
      </c>
      <c r="D15" s="16"/>
    </row>
    <row r="16" spans="1:4" ht="14" x14ac:dyDescent="0.3">
      <c r="A16" s="14" t="s">
        <v>13</v>
      </c>
      <c r="B16" s="17">
        <f>SUM(B17:B20)</f>
        <v>2691213.1898400001</v>
      </c>
      <c r="D16" s="16"/>
    </row>
    <row r="17" spans="1:4" ht="14.5" x14ac:dyDescent="0.35">
      <c r="A17" s="18" t="s">
        <v>14</v>
      </c>
      <c r="B17" s="19">
        <v>2695358.5968299997</v>
      </c>
      <c r="D17" s="16"/>
    </row>
    <row r="18" spans="1:4" ht="14.5" x14ac:dyDescent="0.35">
      <c r="A18" s="18" t="s">
        <v>15</v>
      </c>
      <c r="B18" s="19">
        <v>50045.463189999995</v>
      </c>
      <c r="D18" s="16"/>
    </row>
    <row r="19" spans="1:4" ht="14.5" x14ac:dyDescent="0.35">
      <c r="A19" s="18" t="s">
        <v>16</v>
      </c>
      <c r="B19" s="19">
        <v>11758.784030000001</v>
      </c>
      <c r="D19" s="16"/>
    </row>
    <row r="20" spans="1:4" ht="14.5" x14ac:dyDescent="0.35">
      <c r="A20" s="18" t="s">
        <v>17</v>
      </c>
      <c r="B20" s="19">
        <v>-65949.654210000008</v>
      </c>
      <c r="D20" s="16"/>
    </row>
    <row r="21" spans="1:4" ht="14" x14ac:dyDescent="0.3">
      <c r="A21" s="14" t="s">
        <v>18</v>
      </c>
      <c r="B21" s="20">
        <v>0</v>
      </c>
      <c r="D21" s="16"/>
    </row>
    <row r="22" spans="1:4" ht="14.5" x14ac:dyDescent="0.35">
      <c r="A22" s="18" t="s">
        <v>19</v>
      </c>
      <c r="B22" s="20">
        <v>10688.816490000001</v>
      </c>
      <c r="D22" s="16"/>
    </row>
    <row r="23" spans="1:4" ht="14.5" x14ac:dyDescent="0.35">
      <c r="A23" s="18" t="s">
        <v>20</v>
      </c>
      <c r="B23" s="20">
        <v>0</v>
      </c>
      <c r="D23" s="16"/>
    </row>
    <row r="24" spans="1:4" ht="14" x14ac:dyDescent="0.3">
      <c r="A24" s="14" t="s">
        <v>21</v>
      </c>
      <c r="B24" s="20">
        <v>905.34335999999996</v>
      </c>
      <c r="D24" s="16"/>
    </row>
    <row r="25" spans="1:4" ht="14" x14ac:dyDescent="0.3">
      <c r="A25" s="21" t="s">
        <v>22</v>
      </c>
      <c r="B25" s="22">
        <f>+B13+B14+B15+B16+B22+B24</f>
        <v>3766114.1822796655</v>
      </c>
    </row>
    <row r="26" spans="1:4" ht="14" x14ac:dyDescent="0.3">
      <c r="A26" s="23"/>
      <c r="B26" s="20"/>
    </row>
    <row r="27" spans="1:4" ht="14" x14ac:dyDescent="0.3">
      <c r="A27" s="13" t="s">
        <v>23</v>
      </c>
      <c r="B27" s="20"/>
    </row>
    <row r="28" spans="1:4" ht="14" x14ac:dyDescent="0.3">
      <c r="A28" s="14" t="s">
        <v>24</v>
      </c>
      <c r="B28" s="20">
        <f>SUM(B29:B30)</f>
        <v>3991.9316799999997</v>
      </c>
      <c r="D28" s="16"/>
    </row>
    <row r="29" spans="1:4" ht="14.5" x14ac:dyDescent="0.35">
      <c r="A29" s="18" t="s">
        <v>25</v>
      </c>
      <c r="B29" s="20">
        <v>7263.4059299999999</v>
      </c>
      <c r="D29" s="16"/>
    </row>
    <row r="30" spans="1:4" ht="14.5" x14ac:dyDescent="0.35">
      <c r="A30" s="18" t="s">
        <v>26</v>
      </c>
      <c r="B30" s="20">
        <v>-3271.4742500000002</v>
      </c>
      <c r="D30" s="16"/>
    </row>
    <row r="31" spans="1:4" ht="14" x14ac:dyDescent="0.3">
      <c r="A31" s="14" t="s">
        <v>27</v>
      </c>
      <c r="B31" s="20">
        <v>5996.683079999857</v>
      </c>
      <c r="D31" s="16"/>
    </row>
    <row r="32" spans="1:4" ht="14" x14ac:dyDescent="0.3">
      <c r="A32" s="14" t="s">
        <v>28</v>
      </c>
      <c r="B32" s="20">
        <f>SUM(B33:B38)</f>
        <v>23167.424662379359</v>
      </c>
      <c r="D32" s="16"/>
    </row>
    <row r="33" spans="1:4" ht="14.5" x14ac:dyDescent="0.35">
      <c r="A33" s="18" t="s">
        <v>29</v>
      </c>
      <c r="B33" s="20">
        <v>299.12359000000004</v>
      </c>
      <c r="D33" s="16"/>
    </row>
    <row r="34" spans="1:4" ht="14.5" x14ac:dyDescent="0.35">
      <c r="A34" s="18" t="s">
        <v>30</v>
      </c>
      <c r="B34" s="20">
        <v>0</v>
      </c>
      <c r="D34" s="16"/>
    </row>
    <row r="35" spans="1:4" ht="14.5" x14ac:dyDescent="0.35">
      <c r="A35" s="18" t="s">
        <v>31</v>
      </c>
      <c r="B35" s="20">
        <v>366.74545237935814</v>
      </c>
      <c r="D35" s="16"/>
    </row>
    <row r="36" spans="1:4" ht="14.5" x14ac:dyDescent="0.35">
      <c r="A36" s="18" t="s">
        <v>32</v>
      </c>
      <c r="B36" s="20">
        <v>16232.711919999998</v>
      </c>
      <c r="D36" s="16"/>
    </row>
    <row r="37" spans="1:4" ht="14.5" x14ac:dyDescent="0.35">
      <c r="A37" s="18" t="s">
        <v>33</v>
      </c>
      <c r="B37" s="20">
        <v>8880.053530000001</v>
      </c>
      <c r="D37" s="16"/>
    </row>
    <row r="38" spans="1:4" ht="14.5" x14ac:dyDescent="0.35">
      <c r="A38" s="18" t="s">
        <v>34</v>
      </c>
      <c r="B38" s="20">
        <v>-2611.2098300000002</v>
      </c>
      <c r="D38" s="16"/>
    </row>
    <row r="39" spans="1:4" ht="14" x14ac:dyDescent="0.3">
      <c r="A39" s="14" t="s">
        <v>35</v>
      </c>
      <c r="B39" s="20"/>
      <c r="D39" s="16"/>
    </row>
    <row r="40" spans="1:4" ht="14" x14ac:dyDescent="0.3">
      <c r="A40" s="14" t="s">
        <v>36</v>
      </c>
      <c r="B40" s="20"/>
    </row>
    <row r="41" spans="1:4" ht="14" x14ac:dyDescent="0.3">
      <c r="A41" s="21" t="s">
        <v>37</v>
      </c>
      <c r="B41" s="24">
        <f>+B28+B31+B32</f>
        <v>33156.039422379217</v>
      </c>
    </row>
    <row r="42" spans="1:4" ht="14" x14ac:dyDescent="0.3">
      <c r="A42" s="23"/>
      <c r="B42" s="20"/>
      <c r="D42" s="16"/>
    </row>
    <row r="43" spans="1:4" ht="14" x14ac:dyDescent="0.3">
      <c r="A43" s="13" t="s">
        <v>38</v>
      </c>
      <c r="B43" s="20"/>
      <c r="D43" s="16"/>
    </row>
    <row r="44" spans="1:4" ht="14" x14ac:dyDescent="0.3">
      <c r="A44" s="14" t="s">
        <v>39</v>
      </c>
      <c r="B44" s="20">
        <v>67727.073509999987</v>
      </c>
      <c r="D44" s="16"/>
    </row>
    <row r="45" spans="1:4" ht="14" x14ac:dyDescent="0.3">
      <c r="A45" s="21" t="s">
        <v>40</v>
      </c>
      <c r="B45" s="24">
        <f>+B44</f>
        <v>67727.073509999987</v>
      </c>
      <c r="D45" s="16"/>
    </row>
    <row r="46" spans="1:4" ht="14" x14ac:dyDescent="0.3">
      <c r="A46" s="23"/>
      <c r="B46" s="20"/>
      <c r="D46" s="16"/>
    </row>
    <row r="47" spans="1:4" ht="14" x14ac:dyDescent="0.3">
      <c r="A47" s="21" t="s">
        <v>41</v>
      </c>
      <c r="B47" s="25">
        <v>0</v>
      </c>
      <c r="D47" s="16"/>
    </row>
    <row r="48" spans="1:4" ht="14" x14ac:dyDescent="0.3">
      <c r="A48" s="23"/>
      <c r="B48" s="20"/>
      <c r="D48" s="16"/>
    </row>
    <row r="49" spans="1:4" ht="14" x14ac:dyDescent="0.3">
      <c r="A49" s="21" t="s">
        <v>42</v>
      </c>
      <c r="B49" s="24">
        <v>147289.25668000002</v>
      </c>
      <c r="D49" s="16"/>
    </row>
    <row r="50" spans="1:4" ht="14" x14ac:dyDescent="0.3">
      <c r="A50" s="23"/>
      <c r="B50" s="20"/>
      <c r="D50" s="16"/>
    </row>
    <row r="51" spans="1:4" ht="14.5" thickBot="1" x14ac:dyDescent="0.35">
      <c r="A51" s="26" t="s">
        <v>43</v>
      </c>
      <c r="B51" s="27">
        <f>+B25+B41+B45+B47+B49</f>
        <v>4014286.551892045</v>
      </c>
      <c r="C51" s="28"/>
      <c r="D51" s="16"/>
    </row>
    <row r="52" spans="1:4" ht="14.5" thickTop="1" x14ac:dyDescent="0.3">
      <c r="A52" s="23"/>
      <c r="B52" s="12"/>
      <c r="D52" s="16"/>
    </row>
    <row r="53" spans="1:4" ht="14" x14ac:dyDescent="0.3">
      <c r="A53" s="11" t="s">
        <v>44</v>
      </c>
      <c r="B53" s="12"/>
      <c r="D53" s="16"/>
    </row>
    <row r="54" spans="1:4" ht="14" x14ac:dyDescent="0.3">
      <c r="A54" s="11"/>
      <c r="B54" s="12"/>
      <c r="D54" s="16"/>
    </row>
    <row r="55" spans="1:4" ht="14" x14ac:dyDescent="0.3">
      <c r="A55" s="13" t="s">
        <v>45</v>
      </c>
      <c r="B55" s="12"/>
      <c r="D55" s="16"/>
    </row>
    <row r="56" spans="1:4" ht="14" x14ac:dyDescent="0.3">
      <c r="A56" s="14" t="s">
        <v>46</v>
      </c>
      <c r="B56" s="29">
        <v>2962644.7892959993</v>
      </c>
      <c r="D56" s="16"/>
    </row>
    <row r="57" spans="1:4" ht="14" x14ac:dyDescent="0.3">
      <c r="A57" s="14" t="s">
        <v>47</v>
      </c>
      <c r="B57" s="29">
        <v>285091.80340000003</v>
      </c>
      <c r="D57" s="16"/>
    </row>
    <row r="58" spans="1:4" ht="14" x14ac:dyDescent="0.3">
      <c r="A58" s="14" t="s">
        <v>48</v>
      </c>
      <c r="B58" s="29">
        <v>0</v>
      </c>
      <c r="D58" s="16"/>
    </row>
    <row r="59" spans="1:4" ht="14" x14ac:dyDescent="0.3">
      <c r="A59" s="14" t="s">
        <v>49</v>
      </c>
      <c r="B59" s="29">
        <v>128560.15681999999</v>
      </c>
      <c r="D59" s="16"/>
    </row>
    <row r="60" spans="1:4" ht="14" x14ac:dyDescent="0.3">
      <c r="A60" s="14" t="s">
        <v>50</v>
      </c>
      <c r="B60" s="29">
        <v>2742.00558</v>
      </c>
      <c r="D60" s="16"/>
    </row>
    <row r="61" spans="1:4" ht="14" x14ac:dyDescent="0.3">
      <c r="A61" s="14" t="s">
        <v>51</v>
      </c>
      <c r="B61" s="29">
        <v>0</v>
      </c>
      <c r="D61" s="16"/>
    </row>
    <row r="62" spans="1:4" ht="14" x14ac:dyDescent="0.3">
      <c r="A62" s="14" t="s">
        <v>52</v>
      </c>
      <c r="B62" s="29">
        <v>16466.93938</v>
      </c>
      <c r="D62" s="16"/>
    </row>
    <row r="63" spans="1:4" ht="14" x14ac:dyDescent="0.3">
      <c r="A63" s="21" t="s">
        <v>53</v>
      </c>
      <c r="B63" s="30">
        <f>SUM(B56:B62)</f>
        <v>3395505.6944759996</v>
      </c>
      <c r="D63" s="16"/>
    </row>
    <row r="64" spans="1:4" ht="14" x14ac:dyDescent="0.3">
      <c r="A64" s="23"/>
      <c r="B64" s="29"/>
      <c r="D64" s="16"/>
    </row>
    <row r="65" spans="1:4" ht="14" x14ac:dyDescent="0.3">
      <c r="A65" s="13" t="s">
        <v>54</v>
      </c>
      <c r="B65" s="29"/>
      <c r="D65" s="16"/>
    </row>
    <row r="66" spans="1:4" ht="14" x14ac:dyDescent="0.3">
      <c r="A66" s="14" t="s">
        <v>55</v>
      </c>
      <c r="B66" s="29">
        <v>33505.688342571433</v>
      </c>
      <c r="D66" s="16"/>
    </row>
    <row r="67" spans="1:4" ht="14" x14ac:dyDescent="0.3">
      <c r="A67" s="14" t="s">
        <v>56</v>
      </c>
      <c r="B67" s="29">
        <v>14510.816630000003</v>
      </c>
      <c r="D67" s="16"/>
    </row>
    <row r="68" spans="1:4" ht="14" x14ac:dyDescent="0.3">
      <c r="A68" s="14" t="s">
        <v>52</v>
      </c>
      <c r="B68" s="29">
        <v>12739.17193</v>
      </c>
      <c r="D68" s="16"/>
    </row>
    <row r="69" spans="1:4" ht="14" x14ac:dyDescent="0.3">
      <c r="A69" s="21" t="s">
        <v>57</v>
      </c>
      <c r="B69" s="30">
        <f>SUM(B66:B68)</f>
        <v>60755.676902571431</v>
      </c>
      <c r="D69" s="16"/>
    </row>
    <row r="70" spans="1:4" ht="14" x14ac:dyDescent="0.3">
      <c r="A70" s="23"/>
      <c r="B70" s="29"/>
      <c r="D70" s="16"/>
    </row>
    <row r="71" spans="1:4" ht="14" x14ac:dyDescent="0.3">
      <c r="A71" s="13" t="s">
        <v>58</v>
      </c>
      <c r="B71" s="29"/>
      <c r="D71" s="16"/>
    </row>
    <row r="72" spans="1:4" ht="14" x14ac:dyDescent="0.3">
      <c r="A72" s="14" t="s">
        <v>59</v>
      </c>
      <c r="B72" s="29">
        <v>6830.5688700000001</v>
      </c>
      <c r="D72" s="16"/>
    </row>
    <row r="73" spans="1:4" ht="14" x14ac:dyDescent="0.3">
      <c r="A73" s="14" t="s">
        <v>60</v>
      </c>
      <c r="B73" s="29">
        <v>13693.14992</v>
      </c>
      <c r="D73" s="16"/>
    </row>
    <row r="74" spans="1:4" ht="14" x14ac:dyDescent="0.3">
      <c r="A74" s="14" t="s">
        <v>61</v>
      </c>
      <c r="B74" s="29">
        <v>5211.4949400000005</v>
      </c>
      <c r="D74" s="16"/>
    </row>
    <row r="75" spans="1:4" ht="14" x14ac:dyDescent="0.3">
      <c r="A75" s="21" t="s">
        <v>62</v>
      </c>
      <c r="B75" s="30">
        <f>SUM(B72:B74)</f>
        <v>25735.213729999999</v>
      </c>
      <c r="D75" s="16"/>
    </row>
    <row r="76" spans="1:4" ht="14" x14ac:dyDescent="0.3">
      <c r="A76" s="23"/>
      <c r="B76" s="29"/>
      <c r="D76" s="16"/>
    </row>
    <row r="77" spans="1:4" ht="14" x14ac:dyDescent="0.3">
      <c r="A77" s="13" t="s">
        <v>63</v>
      </c>
      <c r="B77" s="29"/>
      <c r="D77" s="16"/>
    </row>
    <row r="78" spans="1:4" ht="14" x14ac:dyDescent="0.3">
      <c r="A78" s="14" t="s">
        <v>64</v>
      </c>
      <c r="B78" s="29"/>
      <c r="D78" s="16"/>
    </row>
    <row r="79" spans="1:4" ht="14" x14ac:dyDescent="0.3">
      <c r="A79" s="14" t="s">
        <v>65</v>
      </c>
      <c r="B79" s="29"/>
      <c r="D79" s="16"/>
    </row>
    <row r="80" spans="1:4" ht="14" x14ac:dyDescent="0.3">
      <c r="A80" s="21" t="s">
        <v>66</v>
      </c>
      <c r="B80" s="30"/>
      <c r="D80" s="16"/>
    </row>
    <row r="81" spans="1:4" ht="14" x14ac:dyDescent="0.3">
      <c r="A81" s="23"/>
      <c r="B81" s="29"/>
      <c r="D81" s="16"/>
    </row>
    <row r="82" spans="1:4" ht="14" x14ac:dyDescent="0.3">
      <c r="A82" s="21" t="s">
        <v>67</v>
      </c>
      <c r="B82" s="30">
        <v>0</v>
      </c>
      <c r="D82" s="16"/>
    </row>
    <row r="83" spans="1:4" ht="14" x14ac:dyDescent="0.3">
      <c r="A83" s="23"/>
      <c r="B83" s="29"/>
      <c r="D83" s="16"/>
    </row>
    <row r="84" spans="1:4" ht="14" x14ac:dyDescent="0.3">
      <c r="A84" s="21" t="s">
        <v>68</v>
      </c>
      <c r="B84" s="30">
        <v>151589.97894999999</v>
      </c>
      <c r="D84" s="16"/>
    </row>
    <row r="85" spans="1:4" ht="14" x14ac:dyDescent="0.3">
      <c r="A85" s="23"/>
      <c r="B85" s="29"/>
      <c r="D85" s="16"/>
    </row>
    <row r="86" spans="1:4" ht="14.5" thickBot="1" x14ac:dyDescent="0.35">
      <c r="A86" s="26" t="s">
        <v>69</v>
      </c>
      <c r="B86" s="31">
        <f>+B63+B69+B75+B82+B84</f>
        <v>3633586.5640585707</v>
      </c>
      <c r="C86" s="32"/>
      <c r="D86" s="16"/>
    </row>
    <row r="87" spans="1:4" ht="14.5" thickTop="1" x14ac:dyDescent="0.3">
      <c r="A87" s="23"/>
      <c r="B87" s="29"/>
      <c r="D87" s="16"/>
    </row>
    <row r="88" spans="1:4" ht="14" x14ac:dyDescent="0.3">
      <c r="A88" s="21" t="s">
        <v>70</v>
      </c>
      <c r="B88" s="30">
        <v>0</v>
      </c>
      <c r="D88" s="16"/>
    </row>
    <row r="89" spans="1:4" ht="14" x14ac:dyDescent="0.3">
      <c r="A89" s="23"/>
      <c r="B89" s="33"/>
      <c r="D89" s="16"/>
    </row>
    <row r="90" spans="1:4" ht="14" x14ac:dyDescent="0.3">
      <c r="A90" s="13" t="s">
        <v>71</v>
      </c>
      <c r="B90" s="29"/>
      <c r="D90" s="16"/>
    </row>
    <row r="91" spans="1:4" ht="14" x14ac:dyDescent="0.3">
      <c r="A91" s="14" t="s">
        <v>72</v>
      </c>
      <c r="B91" s="29">
        <v>151999.9999952637</v>
      </c>
      <c r="D91" s="16"/>
    </row>
    <row r="92" spans="1:4" ht="14" x14ac:dyDescent="0.3">
      <c r="A92" s="34" t="s">
        <v>73</v>
      </c>
      <c r="B92" s="29">
        <v>220471.26609684882</v>
      </c>
      <c r="D92" s="16"/>
    </row>
    <row r="93" spans="1:4" ht="14" x14ac:dyDescent="0.3">
      <c r="A93" s="34" t="s">
        <v>74</v>
      </c>
      <c r="B93" s="29">
        <v>8228.7205996932717</v>
      </c>
      <c r="D93" s="16"/>
    </row>
    <row r="94" spans="1:4" ht="14" x14ac:dyDescent="0.3">
      <c r="A94" s="14" t="s">
        <v>75</v>
      </c>
      <c r="B94" s="29"/>
      <c r="D94" s="16"/>
    </row>
    <row r="95" spans="1:4" ht="14" x14ac:dyDescent="0.3">
      <c r="A95" s="23"/>
      <c r="B95" s="29"/>
      <c r="D95" s="16"/>
    </row>
    <row r="96" spans="1:4" ht="14.5" thickBot="1" x14ac:dyDescent="0.35">
      <c r="A96" s="26" t="s">
        <v>76</v>
      </c>
      <c r="B96" s="31">
        <f>SUM(B91:B95)</f>
        <v>380699.98669180577</v>
      </c>
      <c r="C96" s="32"/>
      <c r="D96" s="16"/>
    </row>
    <row r="97" spans="1:4" ht="14.5" thickTop="1" x14ac:dyDescent="0.3">
      <c r="A97" s="13"/>
      <c r="B97" s="29"/>
      <c r="D97" s="16"/>
    </row>
    <row r="98" spans="1:4" ht="14.5" thickBot="1" x14ac:dyDescent="0.35">
      <c r="A98" s="26" t="s">
        <v>77</v>
      </c>
      <c r="B98" s="35">
        <f>+B86+B88+B96</f>
        <v>4014286.5507503767</v>
      </c>
      <c r="D98" s="16"/>
    </row>
    <row r="99" spans="1:4" ht="13" thickTop="1" x14ac:dyDescent="0.25">
      <c r="A99" s="36"/>
      <c r="B99" s="37">
        <f>+B98-B51</f>
        <v>-1.1416682973504066E-3</v>
      </c>
    </row>
    <row r="100" spans="1:4" x14ac:dyDescent="0.25">
      <c r="A100" s="3"/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</sheetData>
  <mergeCells count="5">
    <mergeCell ref="A1:B1"/>
    <mergeCell ref="A2:B2"/>
    <mergeCell ref="A3:B3"/>
    <mergeCell ref="A4:B4"/>
    <mergeCell ref="A5:B5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showGridLines="0" tabSelected="1" topLeftCell="A76" zoomScaleNormal="100" zoomScaleSheetLayoutView="80" workbookViewId="0">
      <selection activeCell="A82" sqref="A82"/>
    </sheetView>
  </sheetViews>
  <sheetFormatPr baseColWidth="10" defaultRowHeight="14" x14ac:dyDescent="0.3"/>
  <cols>
    <col min="1" max="1" width="74" style="41" customWidth="1"/>
    <col min="2" max="2" width="18.81640625" style="39" customWidth="1"/>
    <col min="3" max="253" width="10.90625" style="41"/>
    <col min="254" max="254" width="60.7265625" style="41" bestFit="1" customWidth="1"/>
    <col min="255" max="257" width="16.453125" style="41" customWidth="1"/>
    <col min="258" max="509" width="10.90625" style="41"/>
    <col min="510" max="510" width="60.7265625" style="41" bestFit="1" customWidth="1"/>
    <col min="511" max="513" width="16.453125" style="41" customWidth="1"/>
    <col min="514" max="765" width="10.90625" style="41"/>
    <col min="766" max="766" width="60.7265625" style="41" bestFit="1" customWidth="1"/>
    <col min="767" max="769" width="16.453125" style="41" customWidth="1"/>
    <col min="770" max="1021" width="10.90625" style="41"/>
    <col min="1022" max="1022" width="60.7265625" style="41" bestFit="1" customWidth="1"/>
    <col min="1023" max="1025" width="16.453125" style="41" customWidth="1"/>
    <col min="1026" max="1277" width="10.90625" style="41"/>
    <col min="1278" max="1278" width="60.7265625" style="41" bestFit="1" customWidth="1"/>
    <col min="1279" max="1281" width="16.453125" style="41" customWidth="1"/>
    <col min="1282" max="1533" width="10.90625" style="41"/>
    <col min="1534" max="1534" width="60.7265625" style="41" bestFit="1" customWidth="1"/>
    <col min="1535" max="1537" width="16.453125" style="41" customWidth="1"/>
    <col min="1538" max="1789" width="10.90625" style="41"/>
    <col min="1790" max="1790" width="60.7265625" style="41" bestFit="1" customWidth="1"/>
    <col min="1791" max="1793" width="16.453125" style="41" customWidth="1"/>
    <col min="1794" max="2045" width="10.90625" style="41"/>
    <col min="2046" max="2046" width="60.7265625" style="41" bestFit="1" customWidth="1"/>
    <col min="2047" max="2049" width="16.453125" style="41" customWidth="1"/>
    <col min="2050" max="2301" width="10.90625" style="41"/>
    <col min="2302" max="2302" width="60.7265625" style="41" bestFit="1" customWidth="1"/>
    <col min="2303" max="2305" width="16.453125" style="41" customWidth="1"/>
    <col min="2306" max="2557" width="10.90625" style="41"/>
    <col min="2558" max="2558" width="60.7265625" style="41" bestFit="1" customWidth="1"/>
    <col min="2559" max="2561" width="16.453125" style="41" customWidth="1"/>
    <col min="2562" max="2813" width="10.90625" style="41"/>
    <col min="2814" max="2814" width="60.7265625" style="41" bestFit="1" customWidth="1"/>
    <col min="2815" max="2817" width="16.453125" style="41" customWidth="1"/>
    <col min="2818" max="3069" width="10.90625" style="41"/>
    <col min="3070" max="3070" width="60.7265625" style="41" bestFit="1" customWidth="1"/>
    <col min="3071" max="3073" width="16.453125" style="41" customWidth="1"/>
    <col min="3074" max="3325" width="10.90625" style="41"/>
    <col min="3326" max="3326" width="60.7265625" style="41" bestFit="1" customWidth="1"/>
    <col min="3327" max="3329" width="16.453125" style="41" customWidth="1"/>
    <col min="3330" max="3581" width="10.90625" style="41"/>
    <col min="3582" max="3582" width="60.7265625" style="41" bestFit="1" customWidth="1"/>
    <col min="3583" max="3585" width="16.453125" style="41" customWidth="1"/>
    <col min="3586" max="3837" width="10.90625" style="41"/>
    <col min="3838" max="3838" width="60.7265625" style="41" bestFit="1" customWidth="1"/>
    <col min="3839" max="3841" width="16.453125" style="41" customWidth="1"/>
    <col min="3842" max="4093" width="10.90625" style="41"/>
    <col min="4094" max="4094" width="60.7265625" style="41" bestFit="1" customWidth="1"/>
    <col min="4095" max="4097" width="16.453125" style="41" customWidth="1"/>
    <col min="4098" max="4349" width="10.90625" style="41"/>
    <col min="4350" max="4350" width="60.7265625" style="41" bestFit="1" customWidth="1"/>
    <col min="4351" max="4353" width="16.453125" style="41" customWidth="1"/>
    <col min="4354" max="4605" width="10.90625" style="41"/>
    <col min="4606" max="4606" width="60.7265625" style="41" bestFit="1" customWidth="1"/>
    <col min="4607" max="4609" width="16.453125" style="41" customWidth="1"/>
    <col min="4610" max="4861" width="10.90625" style="41"/>
    <col min="4862" max="4862" width="60.7265625" style="41" bestFit="1" customWidth="1"/>
    <col min="4863" max="4865" width="16.453125" style="41" customWidth="1"/>
    <col min="4866" max="5117" width="10.90625" style="41"/>
    <col min="5118" max="5118" width="60.7265625" style="41" bestFit="1" customWidth="1"/>
    <col min="5119" max="5121" width="16.453125" style="41" customWidth="1"/>
    <col min="5122" max="5373" width="10.90625" style="41"/>
    <col min="5374" max="5374" width="60.7265625" style="41" bestFit="1" customWidth="1"/>
    <col min="5375" max="5377" width="16.453125" style="41" customWidth="1"/>
    <col min="5378" max="5629" width="10.90625" style="41"/>
    <col min="5630" max="5630" width="60.7265625" style="41" bestFit="1" customWidth="1"/>
    <col min="5631" max="5633" width="16.453125" style="41" customWidth="1"/>
    <col min="5634" max="5885" width="10.90625" style="41"/>
    <col min="5886" max="5886" width="60.7265625" style="41" bestFit="1" customWidth="1"/>
    <col min="5887" max="5889" width="16.453125" style="41" customWidth="1"/>
    <col min="5890" max="6141" width="10.90625" style="41"/>
    <col min="6142" max="6142" width="60.7265625" style="41" bestFit="1" customWidth="1"/>
    <col min="6143" max="6145" width="16.453125" style="41" customWidth="1"/>
    <col min="6146" max="6397" width="10.90625" style="41"/>
    <col min="6398" max="6398" width="60.7265625" style="41" bestFit="1" customWidth="1"/>
    <col min="6399" max="6401" width="16.453125" style="41" customWidth="1"/>
    <col min="6402" max="6653" width="10.90625" style="41"/>
    <col min="6654" max="6654" width="60.7265625" style="41" bestFit="1" customWidth="1"/>
    <col min="6655" max="6657" width="16.453125" style="41" customWidth="1"/>
    <col min="6658" max="6909" width="10.90625" style="41"/>
    <col min="6910" max="6910" width="60.7265625" style="41" bestFit="1" customWidth="1"/>
    <col min="6911" max="6913" width="16.453125" style="41" customWidth="1"/>
    <col min="6914" max="7165" width="10.90625" style="41"/>
    <col min="7166" max="7166" width="60.7265625" style="41" bestFit="1" customWidth="1"/>
    <col min="7167" max="7169" width="16.453125" style="41" customWidth="1"/>
    <col min="7170" max="7421" width="10.90625" style="41"/>
    <col min="7422" max="7422" width="60.7265625" style="41" bestFit="1" customWidth="1"/>
    <col min="7423" max="7425" width="16.453125" style="41" customWidth="1"/>
    <col min="7426" max="7677" width="10.90625" style="41"/>
    <col min="7678" max="7678" width="60.7265625" style="41" bestFit="1" customWidth="1"/>
    <col min="7679" max="7681" width="16.453125" style="41" customWidth="1"/>
    <col min="7682" max="7933" width="10.90625" style="41"/>
    <col min="7934" max="7934" width="60.7265625" style="41" bestFit="1" customWidth="1"/>
    <col min="7935" max="7937" width="16.453125" style="41" customWidth="1"/>
    <col min="7938" max="8189" width="10.90625" style="41"/>
    <col min="8190" max="8190" width="60.7265625" style="41" bestFit="1" customWidth="1"/>
    <col min="8191" max="8193" width="16.453125" style="41" customWidth="1"/>
    <col min="8194" max="8445" width="10.90625" style="41"/>
    <col min="8446" max="8446" width="60.7265625" style="41" bestFit="1" customWidth="1"/>
    <col min="8447" max="8449" width="16.453125" style="41" customWidth="1"/>
    <col min="8450" max="8701" width="10.90625" style="41"/>
    <col min="8702" max="8702" width="60.7265625" style="41" bestFit="1" customWidth="1"/>
    <col min="8703" max="8705" width="16.453125" style="41" customWidth="1"/>
    <col min="8706" max="8957" width="10.90625" style="41"/>
    <col min="8958" max="8958" width="60.7265625" style="41" bestFit="1" customWidth="1"/>
    <col min="8959" max="8961" width="16.453125" style="41" customWidth="1"/>
    <col min="8962" max="9213" width="10.90625" style="41"/>
    <col min="9214" max="9214" width="60.7265625" style="41" bestFit="1" customWidth="1"/>
    <col min="9215" max="9217" width="16.453125" style="41" customWidth="1"/>
    <col min="9218" max="9469" width="10.90625" style="41"/>
    <col min="9470" max="9470" width="60.7265625" style="41" bestFit="1" customWidth="1"/>
    <col min="9471" max="9473" width="16.453125" style="41" customWidth="1"/>
    <col min="9474" max="9725" width="10.90625" style="41"/>
    <col min="9726" max="9726" width="60.7265625" style="41" bestFit="1" customWidth="1"/>
    <col min="9727" max="9729" width="16.453125" style="41" customWidth="1"/>
    <col min="9730" max="9981" width="10.90625" style="41"/>
    <col min="9982" max="9982" width="60.7265625" style="41" bestFit="1" customWidth="1"/>
    <col min="9983" max="9985" width="16.453125" style="41" customWidth="1"/>
    <col min="9986" max="10237" width="10.90625" style="41"/>
    <col min="10238" max="10238" width="60.7265625" style="41" bestFit="1" customWidth="1"/>
    <col min="10239" max="10241" width="16.453125" style="41" customWidth="1"/>
    <col min="10242" max="10493" width="10.90625" style="41"/>
    <col min="10494" max="10494" width="60.7265625" style="41" bestFit="1" customWidth="1"/>
    <col min="10495" max="10497" width="16.453125" style="41" customWidth="1"/>
    <col min="10498" max="10749" width="10.90625" style="41"/>
    <col min="10750" max="10750" width="60.7265625" style="41" bestFit="1" customWidth="1"/>
    <col min="10751" max="10753" width="16.453125" style="41" customWidth="1"/>
    <col min="10754" max="11005" width="10.90625" style="41"/>
    <col min="11006" max="11006" width="60.7265625" style="41" bestFit="1" customWidth="1"/>
    <col min="11007" max="11009" width="16.453125" style="41" customWidth="1"/>
    <col min="11010" max="11261" width="10.90625" style="41"/>
    <col min="11262" max="11262" width="60.7265625" style="41" bestFit="1" customWidth="1"/>
    <col min="11263" max="11265" width="16.453125" style="41" customWidth="1"/>
    <col min="11266" max="11517" width="10.90625" style="41"/>
    <col min="11518" max="11518" width="60.7265625" style="41" bestFit="1" customWidth="1"/>
    <col min="11519" max="11521" width="16.453125" style="41" customWidth="1"/>
    <col min="11522" max="11773" width="10.90625" style="41"/>
    <col min="11774" max="11774" width="60.7265625" style="41" bestFit="1" customWidth="1"/>
    <col min="11775" max="11777" width="16.453125" style="41" customWidth="1"/>
    <col min="11778" max="12029" width="10.90625" style="41"/>
    <col min="12030" max="12030" width="60.7265625" style="41" bestFit="1" customWidth="1"/>
    <col min="12031" max="12033" width="16.453125" style="41" customWidth="1"/>
    <col min="12034" max="12285" width="10.90625" style="41"/>
    <col min="12286" max="12286" width="60.7265625" style="41" bestFit="1" customWidth="1"/>
    <col min="12287" max="12289" width="16.453125" style="41" customWidth="1"/>
    <col min="12290" max="12541" width="10.90625" style="41"/>
    <col min="12542" max="12542" width="60.7265625" style="41" bestFit="1" customWidth="1"/>
    <col min="12543" max="12545" width="16.453125" style="41" customWidth="1"/>
    <col min="12546" max="12797" width="10.90625" style="41"/>
    <col min="12798" max="12798" width="60.7265625" style="41" bestFit="1" customWidth="1"/>
    <col min="12799" max="12801" width="16.453125" style="41" customWidth="1"/>
    <col min="12802" max="13053" width="10.90625" style="41"/>
    <col min="13054" max="13054" width="60.7265625" style="41" bestFit="1" customWidth="1"/>
    <col min="13055" max="13057" width="16.453125" style="41" customWidth="1"/>
    <col min="13058" max="13309" width="10.90625" style="41"/>
    <col min="13310" max="13310" width="60.7265625" style="41" bestFit="1" customWidth="1"/>
    <col min="13311" max="13313" width="16.453125" style="41" customWidth="1"/>
    <col min="13314" max="13565" width="10.90625" style="41"/>
    <col min="13566" max="13566" width="60.7265625" style="41" bestFit="1" customWidth="1"/>
    <col min="13567" max="13569" width="16.453125" style="41" customWidth="1"/>
    <col min="13570" max="13821" width="10.90625" style="41"/>
    <col min="13822" max="13822" width="60.7265625" style="41" bestFit="1" customWidth="1"/>
    <col min="13823" max="13825" width="16.453125" style="41" customWidth="1"/>
    <col min="13826" max="14077" width="10.90625" style="41"/>
    <col min="14078" max="14078" width="60.7265625" style="41" bestFit="1" customWidth="1"/>
    <col min="14079" max="14081" width="16.453125" style="41" customWidth="1"/>
    <col min="14082" max="14333" width="10.90625" style="41"/>
    <col min="14334" max="14334" width="60.7265625" style="41" bestFit="1" customWidth="1"/>
    <col min="14335" max="14337" width="16.453125" style="41" customWidth="1"/>
    <col min="14338" max="14589" width="10.90625" style="41"/>
    <col min="14590" max="14590" width="60.7265625" style="41" bestFit="1" customWidth="1"/>
    <col min="14591" max="14593" width="16.453125" style="41" customWidth="1"/>
    <col min="14594" max="14845" width="10.90625" style="41"/>
    <col min="14846" max="14846" width="60.7265625" style="41" bestFit="1" customWidth="1"/>
    <col min="14847" max="14849" width="16.453125" style="41" customWidth="1"/>
    <col min="14850" max="15101" width="10.90625" style="41"/>
    <col min="15102" max="15102" width="60.7265625" style="41" bestFit="1" customWidth="1"/>
    <col min="15103" max="15105" width="16.453125" style="41" customWidth="1"/>
    <col min="15106" max="15357" width="10.90625" style="41"/>
    <col min="15358" max="15358" width="60.7265625" style="41" bestFit="1" customWidth="1"/>
    <col min="15359" max="15361" width="16.453125" style="41" customWidth="1"/>
    <col min="15362" max="15613" width="10.90625" style="41"/>
    <col min="15614" max="15614" width="60.7265625" style="41" bestFit="1" customWidth="1"/>
    <col min="15615" max="15617" width="16.453125" style="41" customWidth="1"/>
    <col min="15618" max="15869" width="10.90625" style="41"/>
    <col min="15870" max="15870" width="60.7265625" style="41" bestFit="1" customWidth="1"/>
    <col min="15871" max="15873" width="16.453125" style="41" customWidth="1"/>
    <col min="15874" max="16125" width="10.90625" style="41"/>
    <col min="16126" max="16126" width="60.7265625" style="41" bestFit="1" customWidth="1"/>
    <col min="16127" max="16129" width="16.453125" style="41" customWidth="1"/>
    <col min="16130" max="16384" width="10.90625" style="41"/>
  </cols>
  <sheetData>
    <row r="1" spans="1:2" x14ac:dyDescent="0.3">
      <c r="A1" s="38" t="s">
        <v>0</v>
      </c>
      <c r="B1" s="40" t="s">
        <v>78</v>
      </c>
    </row>
    <row r="2" spans="1:2" x14ac:dyDescent="0.3">
      <c r="A2" s="42" t="s">
        <v>1</v>
      </c>
    </row>
    <row r="3" spans="1:2" x14ac:dyDescent="0.3">
      <c r="A3" s="42" t="s">
        <v>2</v>
      </c>
    </row>
    <row r="4" spans="1:2" ht="6" customHeight="1" x14ac:dyDescent="0.3">
      <c r="A4" s="42"/>
    </row>
    <row r="5" spans="1:2" ht="8.25" customHeight="1" x14ac:dyDescent="0.3">
      <c r="A5" s="42"/>
    </row>
    <row r="6" spans="1:2" ht="8.25" customHeight="1" x14ac:dyDescent="0.3">
      <c r="A6" s="42"/>
    </row>
    <row r="7" spans="1:2" x14ac:dyDescent="0.3">
      <c r="A7" s="2" t="s">
        <v>3</v>
      </c>
      <c r="B7" s="2"/>
    </row>
    <row r="8" spans="1:2" x14ac:dyDescent="0.3">
      <c r="A8" s="2" t="s">
        <v>4</v>
      </c>
      <c r="B8" s="2"/>
    </row>
    <row r="9" spans="1:2" x14ac:dyDescent="0.3">
      <c r="A9" s="4" t="s">
        <v>79</v>
      </c>
      <c r="B9" s="4"/>
    </row>
    <row r="10" spans="1:2" x14ac:dyDescent="0.3">
      <c r="A10" s="4" t="s">
        <v>80</v>
      </c>
      <c r="B10" s="4"/>
    </row>
    <row r="11" spans="1:2" ht="14.5" x14ac:dyDescent="0.35">
      <c r="A11" s="5" t="s">
        <v>6</v>
      </c>
      <c r="B11" s="5"/>
    </row>
    <row r="12" spans="1:2" ht="6.75" customHeight="1" x14ac:dyDescent="0.3">
      <c r="A12" s="44"/>
      <c r="B12" s="43"/>
    </row>
    <row r="13" spans="1:2" ht="40.5" customHeight="1" x14ac:dyDescent="0.3">
      <c r="A13" s="45" t="s">
        <v>7</v>
      </c>
      <c r="B13" s="46" t="s">
        <v>81</v>
      </c>
    </row>
    <row r="14" spans="1:2" s="44" customFormat="1" ht="9" customHeight="1" x14ac:dyDescent="0.3">
      <c r="A14" s="47"/>
      <c r="B14" s="48"/>
    </row>
    <row r="15" spans="1:2" x14ac:dyDescent="0.3">
      <c r="A15" s="13" t="s">
        <v>82</v>
      </c>
      <c r="B15" s="49"/>
    </row>
    <row r="16" spans="1:2" x14ac:dyDescent="0.3">
      <c r="A16" s="51" t="s">
        <v>83</v>
      </c>
      <c r="B16" s="52">
        <v>42199.120490000001</v>
      </c>
    </row>
    <row r="17" spans="1:2" x14ac:dyDescent="0.3">
      <c r="A17" s="51" t="s">
        <v>84</v>
      </c>
      <c r="B17" s="52">
        <v>3708.7669999999998</v>
      </c>
    </row>
    <row r="18" spans="1:2" x14ac:dyDescent="0.3">
      <c r="A18" s="51" t="s">
        <v>85</v>
      </c>
      <c r="B18" s="52">
        <v>4261.7068399999998</v>
      </c>
    </row>
    <row r="19" spans="1:2" x14ac:dyDescent="0.3">
      <c r="A19" s="51" t="s">
        <v>86</v>
      </c>
      <c r="B19" s="52">
        <v>0</v>
      </c>
    </row>
    <row r="20" spans="1:2" x14ac:dyDescent="0.3">
      <c r="A20" s="51" t="s">
        <v>87</v>
      </c>
      <c r="B20" s="52"/>
    </row>
    <row r="21" spans="1:2" x14ac:dyDescent="0.3">
      <c r="A21" s="51" t="s">
        <v>88</v>
      </c>
      <c r="B21" s="52">
        <v>5.7096400000000003</v>
      </c>
    </row>
    <row r="22" spans="1:2" x14ac:dyDescent="0.3">
      <c r="A22" s="51" t="s">
        <v>89</v>
      </c>
      <c r="B22" s="52">
        <v>1252.77746</v>
      </c>
    </row>
    <row r="23" spans="1:2" x14ac:dyDescent="0.3">
      <c r="A23" s="51" t="s">
        <v>90</v>
      </c>
      <c r="B23" s="52">
        <v>127.38424000000001</v>
      </c>
    </row>
    <row r="24" spans="1:2" x14ac:dyDescent="0.3">
      <c r="A24" s="51" t="s">
        <v>91</v>
      </c>
      <c r="B24" s="52">
        <v>7194.4633700000004</v>
      </c>
    </row>
    <row r="25" spans="1:2" x14ac:dyDescent="0.3">
      <c r="A25" s="51" t="s">
        <v>92</v>
      </c>
      <c r="B25" s="52">
        <v>0</v>
      </c>
    </row>
    <row r="26" spans="1:2" x14ac:dyDescent="0.3">
      <c r="A26" s="51" t="s">
        <v>93</v>
      </c>
      <c r="B26" s="52">
        <v>1463.92542</v>
      </c>
    </row>
    <row r="27" spans="1:2" x14ac:dyDescent="0.3">
      <c r="A27" s="51" t="s">
        <v>94</v>
      </c>
      <c r="B27" s="52">
        <v>4813.9943300000023</v>
      </c>
    </row>
    <row r="28" spans="1:2" x14ac:dyDescent="0.3">
      <c r="A28" s="51" t="s">
        <v>95</v>
      </c>
      <c r="B28" s="52">
        <v>0</v>
      </c>
    </row>
    <row r="29" spans="1:2" x14ac:dyDescent="0.3">
      <c r="A29" s="53" t="s">
        <v>96</v>
      </c>
      <c r="B29" s="54">
        <f>SUM(B16:B28)</f>
        <v>65027.848789999996</v>
      </c>
    </row>
    <row r="30" spans="1:2" ht="8.25" customHeight="1" x14ac:dyDescent="0.3">
      <c r="A30" s="47"/>
      <c r="B30" s="52"/>
    </row>
    <row r="31" spans="1:2" x14ac:dyDescent="0.3">
      <c r="A31" s="13" t="s">
        <v>97</v>
      </c>
      <c r="B31" s="52"/>
    </row>
    <row r="32" spans="1:2" x14ac:dyDescent="0.3">
      <c r="A32" s="51" t="s">
        <v>98</v>
      </c>
      <c r="B32" s="52">
        <v>13276.924779999999</v>
      </c>
    </row>
    <row r="33" spans="1:2" x14ac:dyDescent="0.3">
      <c r="A33" s="51" t="s">
        <v>16</v>
      </c>
      <c r="B33" s="52">
        <v>2905.6632599999998</v>
      </c>
    </row>
    <row r="34" spans="1:2" x14ac:dyDescent="0.3">
      <c r="A34" s="51" t="s">
        <v>99</v>
      </c>
      <c r="B34" s="52">
        <v>1328.724177620642</v>
      </c>
    </row>
    <row r="35" spans="1:2" x14ac:dyDescent="0.3">
      <c r="A35" s="51" t="s">
        <v>100</v>
      </c>
      <c r="B35" s="52">
        <v>14.282729999999999</v>
      </c>
    </row>
    <row r="36" spans="1:2" x14ac:dyDescent="0.3">
      <c r="A36" s="56" t="s">
        <v>101</v>
      </c>
      <c r="B36" s="52">
        <v>1462.0069799999999</v>
      </c>
    </row>
    <row r="37" spans="1:2" x14ac:dyDescent="0.3">
      <c r="A37" s="51" t="s">
        <v>102</v>
      </c>
      <c r="B37" s="52">
        <v>0</v>
      </c>
    </row>
    <row r="38" spans="1:2" x14ac:dyDescent="0.3">
      <c r="A38" s="51" t="s">
        <v>90</v>
      </c>
      <c r="B38" s="52">
        <v>43.836320000000001</v>
      </c>
    </row>
    <row r="39" spans="1:2" x14ac:dyDescent="0.3">
      <c r="A39" s="51" t="s">
        <v>103</v>
      </c>
      <c r="B39" s="52">
        <v>2355.04529</v>
      </c>
    </row>
    <row r="40" spans="1:2" x14ac:dyDescent="0.3">
      <c r="A40" s="51" t="s">
        <v>104</v>
      </c>
      <c r="B40" s="52">
        <v>1124.6316200000001</v>
      </c>
    </row>
    <row r="41" spans="1:2" x14ac:dyDescent="0.3">
      <c r="A41" s="51" t="s">
        <v>105</v>
      </c>
      <c r="B41" s="52">
        <v>800.577</v>
      </c>
    </row>
    <row r="42" spans="1:2" x14ac:dyDescent="0.3">
      <c r="A42" s="51" t="s">
        <v>94</v>
      </c>
      <c r="B42" s="52">
        <v>7790.9367300000004</v>
      </c>
    </row>
    <row r="43" spans="1:2" x14ac:dyDescent="0.3">
      <c r="A43" s="51" t="s">
        <v>106</v>
      </c>
      <c r="B43" s="57"/>
    </row>
    <row r="44" spans="1:2" x14ac:dyDescent="0.3">
      <c r="A44" s="53" t="s">
        <v>107</v>
      </c>
      <c r="B44" s="59">
        <f>SUM(B32:B43)</f>
        <v>31102.628887620642</v>
      </c>
    </row>
    <row r="45" spans="1:2" ht="6" customHeight="1" x14ac:dyDescent="0.3">
      <c r="A45" s="47"/>
      <c r="B45" s="60"/>
    </row>
    <row r="46" spans="1:2" ht="6.75" customHeight="1" x14ac:dyDescent="0.3">
      <c r="A46" s="47"/>
      <c r="B46" s="52"/>
    </row>
    <row r="47" spans="1:2" x14ac:dyDescent="0.3">
      <c r="A47" s="61" t="s">
        <v>108</v>
      </c>
      <c r="B47" s="63">
        <f>B29-B44</f>
        <v>33925.219902379351</v>
      </c>
    </row>
    <row r="48" spans="1:2" ht="6.75" customHeight="1" x14ac:dyDescent="0.3">
      <c r="A48" s="47"/>
      <c r="B48" s="52"/>
    </row>
    <row r="49" spans="1:2" x14ac:dyDescent="0.3">
      <c r="A49" s="64" t="s">
        <v>109</v>
      </c>
      <c r="B49" s="52"/>
    </row>
    <row r="50" spans="1:2" x14ac:dyDescent="0.3">
      <c r="A50" s="51" t="s">
        <v>110</v>
      </c>
      <c r="B50" s="55">
        <v>8832.6686899999986</v>
      </c>
    </row>
    <row r="51" spans="1:2" x14ac:dyDescent="0.3">
      <c r="A51" s="51" t="s">
        <v>111</v>
      </c>
      <c r="B51" s="55">
        <v>7180.0609999999988</v>
      </c>
    </row>
    <row r="52" spans="1:2" x14ac:dyDescent="0.3">
      <c r="A52" s="51" t="s">
        <v>112</v>
      </c>
      <c r="B52" s="55">
        <v>1352.4554800000001</v>
      </c>
    </row>
    <row r="53" spans="1:2" x14ac:dyDescent="0.3">
      <c r="A53" s="65" t="s">
        <v>113</v>
      </c>
      <c r="B53" s="58">
        <f>SUM(B50:B52)</f>
        <v>17365.185169999997</v>
      </c>
    </row>
    <row r="54" spans="1:2" ht="6" customHeight="1" x14ac:dyDescent="0.3">
      <c r="A54" s="47"/>
      <c r="B54" s="55"/>
    </row>
    <row r="55" spans="1:2" ht="6" customHeight="1" x14ac:dyDescent="0.3">
      <c r="A55" s="47"/>
      <c r="B55" s="55"/>
    </row>
    <row r="56" spans="1:2" x14ac:dyDescent="0.3">
      <c r="A56" s="66" t="s">
        <v>114</v>
      </c>
      <c r="B56" s="62">
        <f>B47-B53</f>
        <v>16560.034732379354</v>
      </c>
    </row>
    <row r="57" spans="1:2" ht="9" customHeight="1" x14ac:dyDescent="0.3">
      <c r="A57" s="11"/>
      <c r="B57" s="55"/>
    </row>
    <row r="58" spans="1:2" x14ac:dyDescent="0.3">
      <c r="A58" s="13" t="s">
        <v>115</v>
      </c>
      <c r="B58" s="55"/>
    </row>
    <row r="59" spans="1:2" x14ac:dyDescent="0.3">
      <c r="A59" s="51" t="s">
        <v>17</v>
      </c>
      <c r="B59" s="55">
        <v>8197.340538315364</v>
      </c>
    </row>
    <row r="60" spans="1:2" x14ac:dyDescent="0.3">
      <c r="A60" s="51" t="s">
        <v>116</v>
      </c>
      <c r="B60" s="67"/>
    </row>
    <row r="61" spans="1:2" x14ac:dyDescent="0.3">
      <c r="A61" s="65" t="s">
        <v>117</v>
      </c>
      <c r="B61" s="58">
        <f>SUM(B59:B60)</f>
        <v>8197.340538315364</v>
      </c>
    </row>
    <row r="62" spans="1:2" ht="5.25" customHeight="1" x14ac:dyDescent="0.3">
      <c r="A62" s="47"/>
      <c r="B62" s="55"/>
    </row>
    <row r="63" spans="1:2" ht="5.25" customHeight="1" x14ac:dyDescent="0.3">
      <c r="A63" s="47"/>
      <c r="B63" s="55"/>
    </row>
    <row r="64" spans="1:2" x14ac:dyDescent="0.3">
      <c r="A64" s="61" t="s">
        <v>118</v>
      </c>
      <c r="B64" s="68">
        <f>+B56-B61</f>
        <v>8362.6941940639899</v>
      </c>
    </row>
    <row r="65" spans="1:3" ht="6.75" customHeight="1" x14ac:dyDescent="0.3">
      <c r="A65" s="47"/>
      <c r="B65" s="55"/>
    </row>
    <row r="66" spans="1:3" ht="12" customHeight="1" x14ac:dyDescent="0.3">
      <c r="A66" s="51" t="s">
        <v>119</v>
      </c>
      <c r="B66" s="55">
        <v>0</v>
      </c>
    </row>
    <row r="67" spans="1:3" x14ac:dyDescent="0.3">
      <c r="A67" s="51" t="s">
        <v>120</v>
      </c>
      <c r="B67" s="69">
        <v>2886.6067899999925</v>
      </c>
    </row>
    <row r="68" spans="1:3" ht="10" customHeight="1" x14ac:dyDescent="0.3">
      <c r="A68" s="47"/>
      <c r="B68" s="55"/>
    </row>
    <row r="69" spans="1:3" x14ac:dyDescent="0.3">
      <c r="A69" s="70" t="s">
        <v>121</v>
      </c>
      <c r="B69" s="71">
        <f>SUM(B64:B68)</f>
        <v>11249.300984063982</v>
      </c>
    </row>
    <row r="70" spans="1:3" ht="9.75" customHeight="1" x14ac:dyDescent="0.3">
      <c r="A70" s="47" t="s">
        <v>122</v>
      </c>
      <c r="B70" s="55"/>
    </row>
    <row r="71" spans="1:3" x14ac:dyDescent="0.3">
      <c r="A71" s="47" t="s">
        <v>123</v>
      </c>
      <c r="B71" s="55">
        <v>2395.8553099999995</v>
      </c>
    </row>
    <row r="72" spans="1:3" x14ac:dyDescent="0.3">
      <c r="A72" s="47" t="s">
        <v>124</v>
      </c>
      <c r="B72" s="55">
        <v>481.95603000000006</v>
      </c>
    </row>
    <row r="73" spans="1:3" x14ac:dyDescent="0.3">
      <c r="A73" s="47" t="s">
        <v>125</v>
      </c>
      <c r="B73" s="55">
        <v>0</v>
      </c>
    </row>
    <row r="74" spans="1:3" ht="10" customHeight="1" x14ac:dyDescent="0.3">
      <c r="A74" s="47"/>
      <c r="B74" s="55"/>
    </row>
    <row r="75" spans="1:3" x14ac:dyDescent="0.3">
      <c r="A75" s="70" t="s">
        <v>126</v>
      </c>
      <c r="B75" s="71">
        <f>+B69-B71-B72-B73</f>
        <v>8371.4896440639841</v>
      </c>
    </row>
    <row r="76" spans="1:3" ht="8.25" customHeight="1" x14ac:dyDescent="0.3">
      <c r="A76" s="47"/>
      <c r="B76" s="55"/>
    </row>
    <row r="77" spans="1:3" x14ac:dyDescent="0.3">
      <c r="A77" s="47" t="s">
        <v>127</v>
      </c>
      <c r="B77" s="69">
        <v>142.76904437071974</v>
      </c>
    </row>
    <row r="78" spans="1:3" ht="10" customHeight="1" x14ac:dyDescent="0.3">
      <c r="A78" s="47"/>
      <c r="B78" s="55"/>
    </row>
    <row r="79" spans="1:3" ht="14.5" thickBot="1" x14ac:dyDescent="0.35">
      <c r="A79" s="72" t="s">
        <v>128</v>
      </c>
      <c r="B79" s="73">
        <f>+B75-B77</f>
        <v>8228.7205996932644</v>
      </c>
      <c r="C79" s="50"/>
    </row>
    <row r="80" spans="1:3" ht="14.5" thickTop="1" x14ac:dyDescent="0.3"/>
  </sheetData>
  <mergeCells count="5">
    <mergeCell ref="A7:B7"/>
    <mergeCell ref="A8:B8"/>
    <mergeCell ref="A9:B9"/>
    <mergeCell ref="A10:B10"/>
    <mergeCell ref="A11:B11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2026-09-29T19:06:06Z</dcterms:created>
  <dcterms:modified xsi:type="dcterms:W3CDTF">2026-09-29T19:08:06Z</dcterms:modified>
</cp:coreProperties>
</file>