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SHALI\BOLSA DE VALORES\"/>
    </mc:Choice>
  </mc:AlternateContent>
  <bookViews>
    <workbookView xWindow="0" yWindow="0" windowWidth="19200" windowHeight="7550" activeTab="1"/>
  </bookViews>
  <sheets>
    <sheet name="BBOLSA" sheetId="1" r:id="rId1"/>
    <sheet name="ERBOLSA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p">[1]BCE!#REF!</definedName>
    <definedName name="\X">#REF!</definedName>
    <definedName name="_">#REF!</definedName>
    <definedName name="__123Graph_AGRAPH1" hidden="1">#REF!</definedName>
    <definedName name="_Order1" hidden="1">0</definedName>
    <definedName name="A">#REF!</definedName>
    <definedName name="A_impresión_IM">#REF!</definedName>
    <definedName name="AAA">#REF!</definedName>
    <definedName name="ABRIL07">#REF!</definedName>
    <definedName name="adfasdasñkskdfpawekfpwqf7">#REF!</definedName>
    <definedName name="AIPI">#REF!</definedName>
    <definedName name="AIPÍ2">[3]ENTRADA!#REF!</definedName>
    <definedName name="amor">#REF!</definedName>
    <definedName name="Ana">#REF!</definedName>
    <definedName name="AÑO">[4]Listas!$K$2:$K$17</definedName>
    <definedName name="APPR1">#REF!</definedName>
    <definedName name="APPR2">#REF!</definedName>
    <definedName name="AREA_DE_IMPRESI">#REF!</definedName>
    <definedName name="_xlnm.Print_Area" localSheetId="0">BBOLSA!$A$1:$F$56</definedName>
    <definedName name="_xlnm.Print_Area" localSheetId="1">ERBOLSA!$A$1:$F$69</definedName>
    <definedName name="_xlnm.Print_Area">#REF!</definedName>
    <definedName name="AS2DocOpenMode" hidden="1">"AS2DocumentEdit"</definedName>
    <definedName name="AUXILIAR">#REF!</definedName>
    <definedName name="base">[5]Días!$A$1:$D$65536</definedName>
    <definedName name="_xlnm.Database">#REF!</definedName>
    <definedName name="Beg_Bal">#REF!</definedName>
    <definedName name="bucket1">[6]Parámetros!$BM$2</definedName>
    <definedName name="BucketsTiempoVcto">[6]Parámetros!$BK$2:$BM$5</definedName>
    <definedName name="C.1">#REF!</definedName>
    <definedName name="C.2">#REF!</definedName>
    <definedName name="C.3">#REF!</definedName>
    <definedName name="C.4">#REF!</definedName>
    <definedName name="C_1">#REF!</definedName>
    <definedName name="C_2">#REF!</definedName>
    <definedName name="C_3">#REF!</definedName>
    <definedName name="C_4">#REF!</definedName>
    <definedName name="CalificaciónEmisor">#REF!</definedName>
    <definedName name="calificacionesConsolidado">[6]Parámetros!$AX$2:$AZ$26</definedName>
    <definedName name="calificacionesSeparado">[6]Parámetros!$BD$2:$BF$50</definedName>
    <definedName name="ClasifEmisor1">[7]Parámetros!$AK$2:$AK$12</definedName>
    <definedName name="ClasificaciónEmisor">[6]Parámetros!$AK$2:$AM$12</definedName>
    <definedName name="CódigosInversiónSFC">[7]Parámetros!$AR$2:$AR$149</definedName>
    <definedName name="códigosMonedas">[7]Parámetros!$C$2:$C$8</definedName>
    <definedName name="CódigosPaisesSFC">[7]Parámetros!$BH$2:$BH$242</definedName>
    <definedName name="CódigosyPaises">[6]Parámetros!$BH$2:$BI$242</definedName>
    <definedName name="CódigoVlrPiP">[7]Parámetros!$BO$2:$BO$13</definedName>
    <definedName name="cons_IAS_acum">#REF!</definedName>
    <definedName name="cons_IAS_mes">#REF!</definedName>
    <definedName name="cons_local_acum_cert">#REF!</definedName>
    <definedName name="cons_local_acum_close">#REF!</definedName>
    <definedName name="cons_local_mes_cert">#REF!</definedName>
    <definedName name="cons_local_mes_close">#REF!</definedName>
    <definedName name="cons_resumen_cert">#REF!</definedName>
    <definedName name="cons_resumen_close">#REF!</definedName>
    <definedName name="cons_resumen_ocman_cert">#REF!</definedName>
    <definedName name="cons_resumen_ocman_close">#REF!</definedName>
    <definedName name="CONTABLE">#REF!</definedName>
    <definedName name="CuentasReporteSeparado">[6]Parámetros!$Q$2:$R$28</definedName>
    <definedName name="dasdkjasdlkfa6">#REF!</definedName>
    <definedName name="Data">#REF!</definedName>
    <definedName name="det_elim_acum">#REF!</definedName>
    <definedName name="det_elim_mes">#REF!</definedName>
    <definedName name="DETALLES">[4]Listas!$G$2:$G$2</definedName>
    <definedName name="dfdf" hidden="1">{#N/A,#N/A,FALSE,"ANEXO 7";#N/A,#N/A,FALSE,"ANEXO 7-DESG";#N/A,#N/A,FALSE,"Met Part"}</definedName>
    <definedName name="dfdfa" hidden="1">{#N/A,#N/A,FALSE,"Eliminaciones";#N/A,#N/A,FALSE,"Asientos"}</definedName>
    <definedName name="DIARIO">#REF!</definedName>
    <definedName name="DICIEMBRE07">#REF!</definedName>
    <definedName name="DO">#REF!</definedName>
    <definedName name="DSAF">#REF!</definedName>
    <definedName name="E">#REF!</definedName>
    <definedName name="elim_acum">#REF!</definedName>
    <definedName name="elim_acum_cert">#REF!</definedName>
    <definedName name="elim_mes_cert">#REF!</definedName>
    <definedName name="elim_mes_close">#REF!</definedName>
    <definedName name="End_Bal">'[8]Consolidado de Act. Fijo'!#REF!</definedName>
    <definedName name="ENERO07">#REF!</definedName>
    <definedName name="Enero08">#REF!</definedName>
    <definedName name="ENTIDADES">[4]Listas!$B$4:$B$10</definedName>
    <definedName name="EntidadesDavivienda">[7]Parámetros!$H$2:$H$20</definedName>
    <definedName name="EntidadPaísDavivienda">[6]Parámetros!$H$2:$I$20</definedName>
    <definedName name="EquivalenteRepContSeparado">[6]Parámetros!$U$2:$V$4</definedName>
    <definedName name="ESTADORESULTADO">[9]cuadfin2!#REF!</definedName>
    <definedName name="Extra_Pay">#REF!</definedName>
    <definedName name="FEB">#REF!</definedName>
    <definedName name="FEBRERO">#REF!</definedName>
    <definedName name="FEBRERO08">#REF!</definedName>
    <definedName name="fecha">[10]Inicio!$C$4</definedName>
    <definedName name="felipe">#REF!</definedName>
    <definedName name="fhhfhf">#REF!</definedName>
    <definedName name="fondop">#REF!</definedName>
    <definedName name="Full_Print">#REF!</definedName>
    <definedName name="gastos_acum">#REF!</definedName>
    <definedName name="gastos_mes">#REF!</definedName>
    <definedName name="GGGG">#REF!</definedName>
    <definedName name="GPO.11">[11]ANA!#REF!</definedName>
    <definedName name="GPO.12">[11]ANA!#REF!</definedName>
    <definedName name="GPO.13">[11]ANA!#REF!</definedName>
    <definedName name="GPO.14">[11]ANA!#REF!</definedName>
    <definedName name="GPO.15">[11]ANA!#REF!</definedName>
    <definedName name="GPO.16">[11]ANA!#REF!</definedName>
    <definedName name="GPO.18">[11]ANA!#REF!</definedName>
    <definedName name="GPO.19">[11]ANA!#REF!</definedName>
    <definedName name="GPO.21">[11]ANA!#REF!</definedName>
    <definedName name="GPO.22">[11]ANA!#REF!</definedName>
    <definedName name="GPO.23">[11]ANA!#REF!</definedName>
    <definedName name="GPO.24">[11]ANA!#REF!</definedName>
    <definedName name="GPO.31">[11]ANA!#REF!</definedName>
    <definedName name="GPO.32">[11]ANA!#REF!</definedName>
    <definedName name="GPO.33">[11]ANA!#REF!</definedName>
    <definedName name="GPO.34">[11]ANA!#REF!</definedName>
    <definedName name="GPO.35">[11]ANA!#REF!</definedName>
    <definedName name="GPO.41">[11]ANA!#REF!</definedName>
    <definedName name="GPO.42">[11]ANA!#REF!</definedName>
    <definedName name="GPO.51">[11]ANA!#REF!</definedName>
    <definedName name="GPO.52">[11]ANA!#REF!</definedName>
    <definedName name="GPO.53">[11]ANA!#REF!</definedName>
    <definedName name="GPO.61">[11]ANA!#REF!</definedName>
    <definedName name="GPO.62">[11]ANA!#REF!</definedName>
    <definedName name="GPO.63">[11]ANA!#REF!</definedName>
    <definedName name="GPO.71">[11]ANA!#REF!</definedName>
    <definedName name="GPO.73">[11]ANA!#REF!</definedName>
    <definedName name="GPO.74">[11]ANA!#REF!</definedName>
    <definedName name="GPO.75">[11]ANA!#REF!</definedName>
    <definedName name="GPO.81">[11]ANA!#REF!</definedName>
    <definedName name="GPO.83">[11]ANA!#REF!</definedName>
    <definedName name="GPO.84">[11]ANA!#REF!</definedName>
    <definedName name="GPO.85">[11]ANA!#REF!</definedName>
    <definedName name="GruposCalificaciónNotas">[6]Parámetros!#REF!</definedName>
    <definedName name="Header_Row">ROW(#REF!)</definedName>
    <definedName name="hjdjhf">Scheduled_Payment+Extra_Payment</definedName>
    <definedName name="hoja1">'[12]Presupuesto Acumulado'!#REF!</definedName>
    <definedName name="hoja2">'[12]Presupuesto Acumulado'!#REF!</definedName>
    <definedName name="hoja3">'[12]Presupuesto Acumulado'!#REF!</definedName>
    <definedName name="hoja4">'[12]Presupuesto Acumulado'!#REF!</definedName>
    <definedName name="hoja5">'[12]Presupuesto Acumulado'!#REF!</definedName>
    <definedName name="I">#REF!</definedName>
    <definedName name="INCP">[4]Listas!$D$3:$D$3</definedName>
    <definedName name="Int">#REF!</definedName>
    <definedName name="Interest_Rate">#REF!</definedName>
    <definedName name="InversionesGrupo">[7]Parámetros!$BT$2:$BT$3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ULIO07">#REF!</definedName>
    <definedName name="JUNIO07">#REF!</definedName>
    <definedName name="Last_Row">IF(Values_Entered,Header_Row+Number_of_Payments,Header_Row)</definedName>
    <definedName name="LISTA">#REF!</definedName>
    <definedName name="LISTAII">#REF!</definedName>
    <definedName name="Loan_Amount">#REF!</definedName>
    <definedName name="Loan_Days">#REF!</definedName>
    <definedName name="Loan_Start">#REF!</definedName>
    <definedName name="Loan_Years">#REF!</definedName>
    <definedName name="LossGivenDefault">[6]Parámetros!$AO$2:$AP$5</definedName>
    <definedName name="MARZO07">#REF!</definedName>
    <definedName name="MARZO08">#REF!</definedName>
    <definedName name="MAYO07">#REF!</definedName>
    <definedName name="mayo09">IF(Values_Entered,Header_Row+Number_of_Payments,Header_Row)</definedName>
    <definedName name="MES">[4]Listas!$I$2:$I$13</definedName>
    <definedName name="MetodologíasVlrPiP">[6]Parámetros!$BO$2:$BR$13</definedName>
    <definedName name="ModeloNegDavivienda">[7]Parámetros!$K$2:$K$9</definedName>
    <definedName name="ModeloNegIFRS9">[7]Parámetros!$Z$2:$Z$5</definedName>
    <definedName name="ModNegYClasifIFRS9">[6]Parámetros!$AF$2:$AG$7</definedName>
    <definedName name="monedas">[6]Parámetros!$C$2:$F$8</definedName>
    <definedName name="Movs">[4]Listas!$P$2:$P$3</definedName>
    <definedName name="NOVIEMBRE_2010">IF(Values_Entered,Header_Row+Number_of_Payments,Header_Row)</definedName>
    <definedName name="nuevo">#REF!</definedName>
    <definedName name="Num_Pmt_Per_Year">#REF!</definedName>
    <definedName name="Number_of_Payments">MATCH(0.01,End_Bal,-1)+1</definedName>
    <definedName name="NvsElapsedTime">0</definedName>
    <definedName name="NvsEndTime">38224.7229170139</definedName>
    <definedName name="NvsLayoutType">"M3"</definedName>
    <definedName name="NvsPanelEffdt">"V2003-12-31"</definedName>
    <definedName name="NvsPanelSetid">"V01"</definedName>
    <definedName name="NvsValTbl.ACCOUNT">"GL_ACCOUNT_TBL"</definedName>
    <definedName name="NvsValTbl.PRODUCT">"PRODUCT_TBL"</definedName>
    <definedName name="otro">[1]BCE!#REF!</definedName>
    <definedName name="Pay_Date">'[8]Consolidado de Act. Fijo'!#REF!</definedName>
    <definedName name="Pay_Num">#REF!</definedName>
    <definedName name="Payment_Date">DATE(YEAR(Loan_Start),MONTH(Loan_Start)+Payment_Number,DAY(Loan_Start))</definedName>
    <definedName name="PD">#REF!</definedName>
    <definedName name="PR">#REF!</definedName>
    <definedName name="Princ">#REF!</definedName>
    <definedName name="Print_Area_Reset">OFFSET(Full_Print,0,0,Last_Row)</definedName>
    <definedName name="ReporteContConsolidado">[6]Parámetros!$AG$2:$AI$7</definedName>
    <definedName name="ReporteContSeparado">[6]Parámetros!$V$2:$X$4</definedName>
    <definedName name="ResultadoSPPI">[7]Parámetros!$AB$2:$AB$4</definedName>
    <definedName name="S">#REF!</definedName>
    <definedName name="SAPBEXrevision" hidden="1">2</definedName>
    <definedName name="SAPBEXsysID" hidden="1">"BWP"</definedName>
    <definedName name="SAPBEXwbID" hidden="1">"3T2CDVFDIK4KRN9AXI7S1ZU6H"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4f54">#REF!</definedName>
    <definedName name="SectorRCrédito">#REF!</definedName>
    <definedName name="sept07">#REF!</definedName>
    <definedName name="TextRefCopyRangeCount" hidden="1">13</definedName>
    <definedName name="TipoCalificaciónEmisor">[7]Parámetros!$BB$2:$BB$3</definedName>
    <definedName name="TipoTituloInversiónSFC">[6]Parámetros!$AR$2:$AV$149</definedName>
    <definedName name="_xlnm.Print_Titles">#REF!</definedName>
    <definedName name="Total_Interest">#REF!</definedName>
    <definedName name="Total_Pay">#REF!</definedName>
    <definedName name="Total_Payment">Scheduled_Payment+Extra_Payment</definedName>
    <definedName name="TTTTTTTTTTTT">#REF!</definedName>
    <definedName name="uno">#REF!</definedName>
    <definedName name="VALIDACION">[2]journal!$I$12</definedName>
    <definedName name="Values_Entered">IF(Loan_Amount*Interest_Rate*Loan_Years*Loan_Start&gt;0,1,0)</definedName>
    <definedName name="vida_util">COUNT([8]Bancosal!$D$18:$D$200)</definedName>
    <definedName name="VL">#REF!</definedName>
    <definedName name="VW">#REF!</definedName>
    <definedName name="wrn.Aging._.and._.Trend._.Analysis." hidden="1">{#N/A,#N/A,FALSE,"Aging Summary";#N/A,#N/A,FALSE,"Ratio Analysis";#N/A,#N/A,FALSE,"Test 120 Day Accts";#N/A,#N/A,FALSE,"Tickmarks"}</definedName>
    <definedName name="wrn.ANEXOS." hidden="1">{#N/A,#N/A,FALSE,"ANEXO 6g";#N/A,#N/A,FALSE,"ANEXO 6f";#N/A,#N/A,FALSE,"ANEXO 5b";#N/A,#N/A,FALSE,"ANEXO 5a";#N/A,#N/A,FALSE,"ANEXO 6e";#N/A,#N/A,FALSE,"ANEXO 6d";#N/A,#N/A,FALSE,"ANEXO 6c";#N/A,#N/A,FALSE,"ANEXO 6b";#N/A,#N/A,FALSE,"ANEXO 6a"}</definedName>
    <definedName name="wrn.EDOS._.FIN." hidden="1">{#N/A,#N/A,FALSE,"ANEXO 7";#N/A,#N/A,FALSE,"ANEXO 7-DESG";#N/A,#N/A,FALSE,"Met Part"}</definedName>
    <definedName name="wrn.ELIMINACIONES." hidden="1">{#N/A,#N/A,FALSE,"Eliminaciones";#N/A,#N/A,FALSE,"Asientos"}</definedName>
    <definedName name="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2" l="1"/>
  <c r="A2" i="2"/>
  <c r="A1" i="2"/>
  <c r="E51" i="1"/>
  <c r="E49" i="1"/>
  <c r="E43" i="1"/>
  <c r="E30" i="1"/>
  <c r="E17" i="1"/>
  <c r="E12" i="2" l="1"/>
  <c r="E24" i="2" s="1"/>
  <c r="E28" i="2" s="1"/>
  <c r="E46" i="1"/>
  <c r="E53" i="1" s="1"/>
  <c r="E32" i="2"/>
  <c r="E13" i="1" l="1"/>
  <c r="E37" i="2"/>
  <c r="E43" i="2" s="1"/>
  <c r="E45" i="2" s="1"/>
  <c r="E39" i="1"/>
  <c r="E54" i="1" s="1"/>
  <c r="E54" i="2" l="1"/>
  <c r="E50" i="2"/>
  <c r="E27" i="1" l="1"/>
  <c r="E55" i="1" s="1"/>
</calcChain>
</file>

<file path=xl/sharedStrings.xml><?xml version="1.0" encoding="utf-8"?>
<sst xmlns="http://schemas.openxmlformats.org/spreadsheetml/2006/main" count="99" uniqueCount="91">
  <si>
    <t>BANCO DAVIVIENDA SALVADOREÑO, S.A. y SUBSIDIARIA</t>
  </si>
  <si>
    <t>(Compañía salvadoreña Subsidiaria de Inversiones Financieras Davivienda, S.A.)</t>
  </si>
  <si>
    <t>(San Salvador, República de El Salvador)</t>
  </si>
  <si>
    <t>Estados de Situación Financiera Consolidados Intermedios (No Auditados)</t>
  </si>
  <si>
    <t>Saldos al 31 de Mayo de 2026</t>
  </si>
  <si>
    <t>(Expresado en Miles de Dólares de los Estados Unidos de América)</t>
  </si>
  <si>
    <t>Activo</t>
  </si>
  <si>
    <t xml:space="preserve">Efectivo y equivalentes de efectivo </t>
  </si>
  <si>
    <t>Instrumentos financieros de inversión (neto)</t>
  </si>
  <si>
    <t xml:space="preserve">  A valor razonable con cambios en otro resultado integral (VRORI)</t>
  </si>
  <si>
    <t xml:space="preserve">  A costo amortizado</t>
  </si>
  <si>
    <t>Instrumentos financieros restringidos</t>
  </si>
  <si>
    <t>Cartera de créditos (neta)</t>
  </si>
  <si>
    <t xml:space="preserve">  Créditos vigentes a un año plazo</t>
  </si>
  <si>
    <t xml:space="preserve">  Créditos vigentes a más de un año plazo</t>
  </si>
  <si>
    <t xml:space="preserve">  Créditos vencidos</t>
  </si>
  <si>
    <t xml:space="preserve">  Estimación de pérdida por deterioro</t>
  </si>
  <si>
    <t>Cuentas por cobrar (neto)</t>
  </si>
  <si>
    <t xml:space="preserve">Activos físicos e intangibles (neto) </t>
  </si>
  <si>
    <t xml:space="preserve">Activos extraordinarios (neto) </t>
  </si>
  <si>
    <t xml:space="preserve">Inversiones en acciones (neto) </t>
  </si>
  <si>
    <t>Otros activos</t>
  </si>
  <si>
    <t>Total activos</t>
  </si>
  <si>
    <t>Pasivo</t>
  </si>
  <si>
    <t xml:space="preserve">Pasivos financieros a costo amortizado (neto) </t>
  </si>
  <si>
    <t xml:space="preserve">   Depósitos</t>
  </si>
  <si>
    <t xml:space="preserve">   Operaciones con pacto de retrocompra </t>
  </si>
  <si>
    <t xml:space="preserve">   Préstamos </t>
  </si>
  <si>
    <t>Títulos de emisión propia</t>
  </si>
  <si>
    <t xml:space="preserve">Obligaciones a la vista </t>
  </si>
  <si>
    <t>Cuentas por pagar</t>
  </si>
  <si>
    <t>Provisiones</t>
  </si>
  <si>
    <t xml:space="preserve">Otros pasivos </t>
  </si>
  <si>
    <t>Total Pasivos</t>
  </si>
  <si>
    <t>Patrimonio neto</t>
  </si>
  <si>
    <t xml:space="preserve">Capital social </t>
  </si>
  <si>
    <t>Reservas:</t>
  </si>
  <si>
    <t>De capital</t>
  </si>
  <si>
    <t>Otras reservas</t>
  </si>
  <si>
    <t>Resultados por aplicar:</t>
  </si>
  <si>
    <t xml:space="preserve">  Utilidades de ejercicios anteriores</t>
  </si>
  <si>
    <t xml:space="preserve">  Utilidades del presente ejercicio</t>
  </si>
  <si>
    <t>Patrimonio restringido:</t>
  </si>
  <si>
    <t xml:space="preserve">  Utilidades no distribuibles</t>
  </si>
  <si>
    <t>Otro resultado integral acumulado:</t>
  </si>
  <si>
    <t xml:space="preserve">  Elementos que no se reclasificarán a resultados </t>
  </si>
  <si>
    <t>Total patrimonio</t>
  </si>
  <si>
    <t>Total pasivo y patrimonio</t>
  </si>
  <si>
    <t xml:space="preserve">                 Gerardo José Simán Siri</t>
  </si>
  <si>
    <t>Ashali Julieta Baños Cortez</t>
  </si>
  <si>
    <t>Presidente Ejecutivo y Representante Legal</t>
  </si>
  <si>
    <t>Contador General</t>
  </si>
  <si>
    <t>Estados de Resultados Integrales Consolidados Intermedios (No Auditados)</t>
  </si>
  <si>
    <t>Por el período del 1 de enero al 31 de Mayo de 2026</t>
  </si>
  <si>
    <t xml:space="preserve"> </t>
  </si>
  <si>
    <t>Ingresos por intereses</t>
  </si>
  <si>
    <t xml:space="preserve">   Activos financieros a valor razonable con cambios en otro resultado integral</t>
  </si>
  <si>
    <t>Activos financieros a costo amortizado</t>
  </si>
  <si>
    <t>Cartera de préstamos</t>
  </si>
  <si>
    <t>Gastos por intereses</t>
  </si>
  <si>
    <t>Depósitos</t>
  </si>
  <si>
    <t>Pasivos financieros a valor razonable con cambios en los resultados</t>
  </si>
  <si>
    <t>Préstamos</t>
  </si>
  <si>
    <t>Otros gastos por intereses</t>
  </si>
  <si>
    <t>Ingresos por intereses netos</t>
  </si>
  <si>
    <t>Ganancia por cambios en el valor razonable de activos y pasivos financieros (neta)</t>
  </si>
  <si>
    <t>Pérdida por deterioro de activos financieros de riesgo crediticio (neta)</t>
  </si>
  <si>
    <t>Ganancia por reversión de deterioro de otros activos</t>
  </si>
  <si>
    <t>Ingresos intereses, después de cargos por deterioro</t>
  </si>
  <si>
    <t>Ingresos por comisiones y honorarios</t>
  </si>
  <si>
    <t>Gastos por comisiones y honorarios</t>
  </si>
  <si>
    <t>Ingresos por comisiones y honorarios, netos</t>
  </si>
  <si>
    <t>Ganancia por ventas de activos y operaciones discontinuadas</t>
  </si>
  <si>
    <t>Ganancias generadas por entidades registradas bajo el método de la participación</t>
  </si>
  <si>
    <t>Otros ingresos financieros (neto)</t>
  </si>
  <si>
    <t>Total ingresos netos</t>
  </si>
  <si>
    <t>Gastos de administración:</t>
  </si>
  <si>
    <t>Gastos de funcionarios y empleados</t>
  </si>
  <si>
    <t>Gastos generales</t>
  </si>
  <si>
    <t>Gastos de depreciación y amortización</t>
  </si>
  <si>
    <t>Gastos por provisiones</t>
  </si>
  <si>
    <t>Utilidad antes de impuesto</t>
  </si>
  <si>
    <t>Gastos por impuestos sobre las ganancias</t>
  </si>
  <si>
    <t>Utilidad del ejercicio</t>
  </si>
  <si>
    <t>Otro resultado integral</t>
  </si>
  <si>
    <t>Elementos que no se reclasificarán a resultados</t>
  </si>
  <si>
    <t>Cambios de valor razonable de los activos financieros (inversiones)</t>
  </si>
  <si>
    <t>Resultado integral total del ejercicio</t>
  </si>
  <si>
    <t>Ganancia por acción de las operaciones que continúan atribuible a los accionistas de la matriz durante el año (expresada en US$ por acción):</t>
  </si>
  <si>
    <t>Básica</t>
  </si>
  <si>
    <t>Gerardo José Simán Siri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</si>
</sst>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6" formatCode="&quot;$&quot;#,##0;[Red]\-&quot;$&quot;#,##0"/>
    <numFmt numFmtId="8" formatCode="&quot;$&quot;#,##0.00;[Red]\-&quot;$&quot;#,##0.00"/>
    <numFmt numFmtId="43" formatCode="_-* #,##0.00_-;\-* #,##0.00_-;_-* &quot;-&quot;??_-;_-@_-"/>
    <numFmt numFmtId="164" formatCode="_(&quot;$&quot;* #,##0.0_);_(&quot;$&quot;* \(#,##0.0\);_(&quot;$&quot;* &quot;-&quot;??_);_(@_)"/>
    <numFmt numFmtId="165" formatCode="_(&quot;$&quot;* #,##0.00_);_(&quot;$&quot;* \(#,##0.00\);_(&quot;$&quot;* &quot;-&quot;??_);_(@_)"/>
    <numFmt numFmtId="166" formatCode="#,##0.0_-;"/>
    <numFmt numFmtId="167" formatCode="#,##0.0_);\(#,##0.0\)"/>
    <numFmt numFmtId="168" formatCode="_(* #,##0.0_);_(* \(#,##0.0\);_(* &quot;-&quot;??_);_(@_)"/>
    <numFmt numFmtId="169" formatCode="#,##0.0"/>
    <numFmt numFmtId="170" formatCode="_ * #,##0.00_ ;_ * \-#,##0.00_ ;_ * &quot;-&quot;??_ ;_ @_ "/>
    <numFmt numFmtId="171" formatCode="_-* #,##0.000000_-;\-* #,##0.000000_-;_-* &quot;-&quot;??_-;_-@_-"/>
    <numFmt numFmtId="172" formatCode="#,##0.0_ ;\-#,##0.0\ "/>
    <numFmt numFmtId="173" formatCode="#,##0.0;\ \(#,##0.0\)"/>
    <numFmt numFmtId="174" formatCode="_(* #,##0.0_);_(* \(#,##0.0\);_(* &quot;0.0&quot;_);_(@_)"/>
    <numFmt numFmtId="175" formatCode="#,##0.000000000000"/>
    <numFmt numFmtId="176" formatCode="#,##0.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u val="double"/>
      <sz val="12"/>
      <color theme="1"/>
      <name val="Arial"/>
      <family val="2"/>
    </font>
    <font>
      <u val="double"/>
      <sz val="12"/>
      <color rgb="FF000000"/>
      <name val="Arial"/>
      <family val="2"/>
    </font>
    <font>
      <u/>
      <sz val="10"/>
      <color theme="1"/>
      <name val="Arial"/>
      <family val="2"/>
    </font>
    <font>
      <sz val="11"/>
      <color theme="1"/>
      <name val="Calibri"/>
      <family val="2"/>
    </font>
    <font>
      <b/>
      <sz val="10"/>
      <name val="Arial"/>
      <family val="2"/>
    </font>
    <font>
      <u val="double"/>
      <sz val="10"/>
      <color theme="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170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</cellStyleXfs>
  <cellXfs count="247">
    <xf numFmtId="0" fontId="0" fillId="0" borderId="0" xfId="0"/>
    <xf numFmtId="0" fontId="2" fillId="2" borderId="0" xfId="2" applyFont="1" applyFill="1"/>
    <xf numFmtId="0" fontId="2" fillId="2" borderId="0" xfId="2" applyFont="1" applyFill="1" applyAlignment="1">
      <alignment horizontal="center"/>
    </xf>
    <xf numFmtId="164" fontId="3" fillId="2" borderId="0" xfId="2" applyNumberFormat="1" applyFont="1" applyFill="1"/>
    <xf numFmtId="165" fontId="3" fillId="2" borderId="0" xfId="2" applyNumberFormat="1" applyFont="1" applyFill="1"/>
    <xf numFmtId="0" fontId="3" fillId="2" borderId="0" xfId="2" applyFont="1" applyFill="1" applyBorder="1"/>
    <xf numFmtId="0" fontId="2" fillId="2" borderId="0" xfId="2" applyFont="1" applyFill="1" applyAlignment="1">
      <alignment horizontal="center" vertical="center"/>
    </xf>
    <xf numFmtId="0" fontId="3" fillId="2" borderId="0" xfId="2" applyFont="1" applyFill="1"/>
    <xf numFmtId="0" fontId="3" fillId="0" borderId="0" xfId="2" applyFont="1"/>
    <xf numFmtId="0" fontId="2" fillId="2" borderId="0" xfId="2" applyFont="1" applyFill="1" applyBorder="1" applyAlignment="1">
      <alignment horizontal="center" vertical="center"/>
    </xf>
    <xf numFmtId="0" fontId="2" fillId="2" borderId="0" xfId="2" applyFont="1" applyFill="1" applyBorder="1" applyAlignment="1">
      <alignment horizontal="center" vertical="center" wrapText="1"/>
    </xf>
    <xf numFmtId="0" fontId="3" fillId="2" borderId="0" xfId="2" applyFont="1" applyFill="1" applyAlignment="1">
      <alignment vertical="center"/>
    </xf>
    <xf numFmtId="8" fontId="3" fillId="2" borderId="0" xfId="2" applyNumberFormat="1" applyFont="1" applyFill="1" applyAlignment="1">
      <alignment horizontal="right" vertical="center"/>
    </xf>
    <xf numFmtId="0" fontId="2" fillId="0" borderId="0" xfId="2" applyFont="1"/>
    <xf numFmtId="0" fontId="3" fillId="2" borderId="0" xfId="2" applyFont="1" applyFill="1" applyAlignment="1">
      <alignment horizontal="center"/>
    </xf>
    <xf numFmtId="0" fontId="3" fillId="0" borderId="0" xfId="2" applyFont="1" applyAlignment="1">
      <alignment horizontal="center"/>
    </xf>
    <xf numFmtId="0" fontId="3" fillId="2" borderId="0" xfId="2" applyFont="1" applyFill="1" applyAlignment="1">
      <alignment horizontal="center" vertical="center"/>
    </xf>
    <xf numFmtId="4" fontId="3" fillId="2" borderId="0" xfId="2" applyNumberFormat="1" applyFont="1" applyFill="1" applyAlignment="1">
      <alignment horizontal="right" vertical="center"/>
    </xf>
    <xf numFmtId="0" fontId="2" fillId="2" borderId="0" xfId="2" applyFont="1" applyFill="1" applyAlignment="1">
      <alignment vertical="center" wrapText="1"/>
    </xf>
    <xf numFmtId="0" fontId="2" fillId="2" borderId="0" xfId="2" applyFont="1" applyFill="1" applyAlignment="1">
      <alignment horizontal="right" vertical="center" wrapText="1"/>
    </xf>
    <xf numFmtId="0" fontId="2" fillId="2" borderId="0" xfId="2" applyFont="1" applyFill="1" applyAlignment="1">
      <alignment horizontal="center" vertical="center" wrapText="1"/>
    </xf>
    <xf numFmtId="0" fontId="2" fillId="2" borderId="0" xfId="2" applyFont="1" applyFill="1" applyAlignment="1">
      <alignment horizontal="left" vertical="center" wrapText="1"/>
    </xf>
    <xf numFmtId="0" fontId="3" fillId="2" borderId="0" xfId="2" applyFont="1" applyFill="1" applyAlignment="1">
      <alignment vertical="center" wrapText="1"/>
    </xf>
    <xf numFmtId="0" fontId="3" fillId="2" borderId="0" xfId="2" applyFont="1" applyFill="1" applyAlignment="1">
      <alignment horizontal="center" vertical="center" wrapText="1"/>
    </xf>
    <xf numFmtId="8" fontId="3" fillId="2" borderId="0" xfId="2" applyNumberFormat="1" applyFont="1" applyFill="1" applyAlignment="1">
      <alignment horizontal="right" vertical="center" wrapText="1"/>
    </xf>
    <xf numFmtId="0" fontId="3" fillId="2" borderId="1" xfId="2" applyFont="1" applyFill="1" applyBorder="1" applyAlignment="1">
      <alignment horizontal="left"/>
    </xf>
    <xf numFmtId="0" fontId="3" fillId="2" borderId="1" xfId="2" applyFont="1" applyFill="1" applyBorder="1" applyAlignment="1">
      <alignment horizontal="center"/>
    </xf>
    <xf numFmtId="164" fontId="3" fillId="2" borderId="1" xfId="2" applyNumberFormat="1" applyFont="1" applyFill="1" applyBorder="1"/>
    <xf numFmtId="165" fontId="3" fillId="2" borderId="1" xfId="2" applyNumberFormat="1" applyFont="1" applyFill="1" applyBorder="1"/>
    <xf numFmtId="4" fontId="3" fillId="2" borderId="0" xfId="2" applyNumberFormat="1" applyFont="1" applyFill="1" applyAlignment="1">
      <alignment horizontal="right" vertical="center" wrapText="1"/>
    </xf>
    <xf numFmtId="0" fontId="3" fillId="2" borderId="0" xfId="2" applyFont="1" applyFill="1" applyAlignment="1">
      <alignment horizontal="right" vertical="center" wrapText="1"/>
    </xf>
    <xf numFmtId="0" fontId="4" fillId="0" borderId="0" xfId="2" applyFont="1" applyAlignment="1">
      <alignment horizontal="center"/>
    </xf>
    <xf numFmtId="0" fontId="4" fillId="3" borderId="0" xfId="2" applyFont="1" applyFill="1" applyAlignment="1">
      <alignment horizontal="center"/>
    </xf>
    <xf numFmtId="0" fontId="4" fillId="2" borderId="0" xfId="2" applyFont="1" applyFill="1" applyAlignment="1">
      <alignment horizontal="center"/>
    </xf>
    <xf numFmtId="0" fontId="4" fillId="0" borderId="0" xfId="3" applyFont="1" applyAlignment="1">
      <alignment horizontal="center"/>
    </xf>
    <xf numFmtId="0" fontId="4" fillId="2" borderId="0" xfId="2" applyFont="1" applyFill="1" applyAlignment="1">
      <alignment vertical="center"/>
    </xf>
    <xf numFmtId="166" fontId="3" fillId="3" borderId="0" xfId="2" applyNumberFormat="1" applyFont="1" applyFill="1" applyAlignment="1">
      <alignment horizontal="right"/>
    </xf>
    <xf numFmtId="166" fontId="3" fillId="2" borderId="0" xfId="2" applyNumberFormat="1" applyFont="1" applyFill="1" applyAlignment="1">
      <alignment horizontal="right"/>
    </xf>
    <xf numFmtId="166" fontId="3" fillId="0" borderId="0" xfId="3" applyNumberFormat="1" applyFont="1" applyAlignment="1">
      <alignment horizontal="right"/>
    </xf>
    <xf numFmtId="0" fontId="3" fillId="2" borderId="0" xfId="2" applyFont="1" applyFill="1" applyAlignment="1">
      <alignment horizontal="left" vertical="center"/>
    </xf>
    <xf numFmtId="166" fontId="3" fillId="3" borderId="2" xfId="2" applyNumberFormat="1" applyFont="1" applyFill="1" applyBorder="1" applyAlignment="1">
      <alignment horizontal="right"/>
    </xf>
    <xf numFmtId="166" fontId="3" fillId="0" borderId="0" xfId="2" applyNumberFormat="1" applyFont="1" applyAlignment="1">
      <alignment horizontal="right"/>
    </xf>
    <xf numFmtId="0" fontId="3" fillId="0" borderId="0" xfId="2" applyFont="1" applyAlignment="1">
      <alignment horizontal="center" vertical="center"/>
    </xf>
    <xf numFmtId="166" fontId="3" fillId="0" borderId="2" xfId="2" applyNumberFormat="1" applyFont="1" applyBorder="1" applyAlignment="1">
      <alignment horizontal="right"/>
    </xf>
    <xf numFmtId="4" fontId="3" fillId="2" borderId="0" xfId="2" applyNumberFormat="1" applyFont="1" applyFill="1" applyAlignment="1">
      <alignment vertical="center" wrapText="1"/>
    </xf>
    <xf numFmtId="0" fontId="3" fillId="0" borderId="0" xfId="2" applyFont="1" applyAlignment="1">
      <alignment horizontal="left" vertical="center"/>
    </xf>
    <xf numFmtId="166" fontId="3" fillId="3" borderId="0" xfId="2" applyNumberFormat="1" applyFont="1" applyFill="1" applyBorder="1" applyAlignment="1">
      <alignment horizontal="right"/>
    </xf>
    <xf numFmtId="167" fontId="3" fillId="0" borderId="0" xfId="3" applyNumberFormat="1" applyFont="1" applyAlignment="1">
      <alignment horizontal="right" vertical="center"/>
    </xf>
    <xf numFmtId="0" fontId="3" fillId="0" borderId="0" xfId="2" applyFont="1" applyAlignment="1">
      <alignment horizontal="left"/>
    </xf>
    <xf numFmtId="167" fontId="3" fillId="0" borderId="0" xfId="3" applyNumberFormat="1" applyFont="1" applyAlignment="1">
      <alignment horizontal="right"/>
    </xf>
    <xf numFmtId="4" fontId="2" fillId="0" borderId="0" xfId="2" applyNumberFormat="1" applyFont="1" applyAlignment="1">
      <alignment vertical="center" wrapText="1"/>
    </xf>
    <xf numFmtId="0" fontId="5" fillId="0" borderId="0" xfId="2" applyFont="1" applyAlignment="1">
      <alignment vertical="center" wrapText="1"/>
    </xf>
    <xf numFmtId="167" fontId="3" fillId="0" borderId="2" xfId="2" applyNumberFormat="1" applyFont="1" applyBorder="1" applyAlignment="1">
      <alignment horizontal="right"/>
    </xf>
    <xf numFmtId="4" fontId="3" fillId="2" borderId="0" xfId="2" applyNumberFormat="1" applyFont="1" applyFill="1" applyAlignment="1">
      <alignment wrapText="1"/>
    </xf>
    <xf numFmtId="0" fontId="3" fillId="2" borderId="0" xfId="2" applyFont="1" applyFill="1" applyAlignment="1">
      <alignment horizontal="center" wrapText="1"/>
    </xf>
    <xf numFmtId="0" fontId="3" fillId="2" borderId="0" xfId="2" applyFont="1" applyFill="1" applyAlignment="1">
      <alignment horizontal="right" wrapText="1"/>
    </xf>
    <xf numFmtId="0" fontId="3" fillId="2" borderId="0" xfId="2" applyFont="1" applyFill="1" applyAlignment="1">
      <alignment horizontal="left"/>
    </xf>
    <xf numFmtId="4" fontId="2" fillId="2" borderId="0" xfId="2" applyNumberFormat="1" applyFont="1" applyFill="1" applyAlignment="1">
      <alignment vertical="center" wrapText="1"/>
    </xf>
    <xf numFmtId="0" fontId="3" fillId="2" borderId="0" xfId="2" applyFont="1" applyFill="1" applyAlignment="1">
      <alignment horizontal="left" vertical="center" wrapText="1"/>
    </xf>
    <xf numFmtId="167" fontId="3" fillId="3" borderId="0" xfId="2" applyNumberFormat="1" applyFont="1" applyFill="1" applyAlignment="1">
      <alignment horizontal="right" vertical="center"/>
    </xf>
    <xf numFmtId="0" fontId="5" fillId="2" borderId="0" xfId="2" applyFont="1" applyFill="1" applyAlignment="1">
      <alignment vertical="center" wrapText="1"/>
    </xf>
    <xf numFmtId="0" fontId="3" fillId="0" borderId="0" xfId="2" applyFont="1" applyAlignment="1">
      <alignment horizontal="center" wrapText="1"/>
    </xf>
    <xf numFmtId="167" fontId="3" fillId="3" borderId="3" xfId="2" applyNumberFormat="1" applyFont="1" applyFill="1" applyBorder="1" applyAlignment="1">
      <alignment horizontal="right" vertical="center"/>
    </xf>
    <xf numFmtId="167" fontId="3" fillId="3" borderId="0" xfId="2" applyNumberFormat="1" applyFont="1" applyFill="1" applyAlignment="1">
      <alignment horizontal="right"/>
    </xf>
    <xf numFmtId="0" fontId="2" fillId="2" borderId="0" xfId="2" applyFont="1" applyFill="1" applyAlignment="1">
      <alignment horizontal="right" wrapText="1"/>
    </xf>
    <xf numFmtId="4" fontId="3" fillId="2" borderId="0" xfId="2" applyNumberFormat="1" applyFont="1" applyFill="1" applyAlignment="1">
      <alignment horizontal="right" wrapText="1"/>
    </xf>
    <xf numFmtId="0" fontId="3" fillId="0" borderId="0" xfId="2" applyFont="1" applyAlignment="1">
      <alignment vertical="center" wrapText="1"/>
    </xf>
    <xf numFmtId="4" fontId="3" fillId="0" borderId="0" xfId="2" applyNumberFormat="1" applyFont="1" applyAlignment="1">
      <alignment horizontal="right" vertical="center" wrapText="1"/>
    </xf>
    <xf numFmtId="167" fontId="3" fillId="3" borderId="2" xfId="2" applyNumberFormat="1" applyFont="1" applyFill="1" applyBorder="1" applyAlignment="1">
      <alignment horizontal="right" vertical="center"/>
    </xf>
    <xf numFmtId="0" fontId="2" fillId="4" borderId="0" xfId="2" applyFont="1" applyFill="1"/>
    <xf numFmtId="167" fontId="2" fillId="3" borderId="4" xfId="2" applyNumberFormat="1" applyFont="1" applyFill="1" applyBorder="1" applyAlignment="1">
      <alignment horizontal="right"/>
    </xf>
    <xf numFmtId="0" fontId="2" fillId="2" borderId="0" xfId="2" applyFont="1" applyFill="1" applyBorder="1"/>
    <xf numFmtId="0" fontId="3" fillId="2" borderId="0" xfId="2" applyFont="1" applyFill="1" applyAlignment="1">
      <alignment wrapText="1"/>
    </xf>
    <xf numFmtId="166" fontId="6" fillId="0" borderId="0" xfId="3" applyNumberFormat="1" applyFont="1" applyAlignment="1">
      <alignment horizontal="right"/>
    </xf>
    <xf numFmtId="0" fontId="4" fillId="2" borderId="0" xfId="2" applyFont="1" applyFill="1" applyAlignment="1">
      <alignment horizontal="left" vertical="center"/>
    </xf>
    <xf numFmtId="0" fontId="3" fillId="0" borderId="0" xfId="2" applyFont="1" applyAlignment="1">
      <alignment horizontal="right" vertical="center" wrapText="1"/>
    </xf>
    <xf numFmtId="4" fontId="7" fillId="0" borderId="0" xfId="2" applyNumberFormat="1" applyFont="1"/>
    <xf numFmtId="0" fontId="3" fillId="2" borderId="0" xfId="2" applyFont="1" applyFill="1" applyAlignment="1">
      <alignment vertical="center" wrapText="1"/>
    </xf>
    <xf numFmtId="0" fontId="3" fillId="0" borderId="0" xfId="2" applyFont="1"/>
    <xf numFmtId="4" fontId="8" fillId="0" borderId="0" xfId="2" applyNumberFormat="1" applyFont="1"/>
    <xf numFmtId="0" fontId="3" fillId="0" borderId="0" xfId="2" applyFont="1" applyAlignment="1">
      <alignment horizontal="left" indent="1"/>
    </xf>
    <xf numFmtId="0" fontId="3" fillId="0" borderId="0" xfId="2" applyFont="1" applyAlignment="1">
      <alignment wrapText="1"/>
    </xf>
    <xf numFmtId="4" fontId="3" fillId="0" borderId="0" xfId="2" applyNumberFormat="1" applyFont="1" applyAlignment="1">
      <alignment horizontal="right" wrapText="1"/>
    </xf>
    <xf numFmtId="6" fontId="3" fillId="2" borderId="0" xfId="2" applyNumberFormat="1" applyFont="1" applyFill="1" applyAlignment="1">
      <alignment horizontal="right" wrapText="1"/>
    </xf>
    <xf numFmtId="0" fontId="3" fillId="2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horizontal="center" vertical="center"/>
    </xf>
    <xf numFmtId="4" fontId="9" fillId="2" borderId="0" xfId="2" applyNumberFormat="1" applyFont="1" applyFill="1" applyBorder="1" applyAlignment="1">
      <alignment horizontal="right" vertical="center"/>
    </xf>
    <xf numFmtId="4" fontId="9" fillId="2" borderId="0" xfId="2" applyNumberFormat="1" applyFont="1" applyFill="1" applyBorder="1" applyAlignment="1">
      <alignment horizontal="right" vertical="center" wrapText="1"/>
    </xf>
    <xf numFmtId="8" fontId="9" fillId="2" borderId="0" xfId="2" applyNumberFormat="1" applyFont="1" applyFill="1" applyBorder="1" applyAlignment="1">
      <alignment horizontal="right" vertical="center"/>
    </xf>
    <xf numFmtId="8" fontId="9" fillId="2" borderId="0" xfId="2" applyNumberFormat="1" applyFont="1" applyFill="1" applyBorder="1" applyAlignment="1">
      <alignment horizontal="right" vertical="center" wrapText="1"/>
    </xf>
    <xf numFmtId="0" fontId="2" fillId="2" borderId="0" xfId="2" applyFont="1" applyFill="1" applyAlignment="1">
      <alignment vertical="center"/>
    </xf>
    <xf numFmtId="168" fontId="3" fillId="2" borderId="0" xfId="2" applyNumberFormat="1" applyFont="1" applyFill="1"/>
    <xf numFmtId="169" fontId="3" fillId="0" borderId="0" xfId="3" applyNumberFormat="1" applyFont="1"/>
    <xf numFmtId="0" fontId="3" fillId="0" borderId="0" xfId="2" applyFont="1" applyAlignment="1">
      <alignment horizontal="left" vertical="center" indent="1"/>
    </xf>
    <xf numFmtId="167" fontId="3" fillId="3" borderId="0" xfId="2" applyNumberFormat="1" applyFont="1" applyFill="1" applyBorder="1" applyAlignment="1">
      <alignment horizontal="right" vertical="center"/>
    </xf>
    <xf numFmtId="0" fontId="3" fillId="0" borderId="0" xfId="2" applyFont="1" applyFill="1" applyAlignment="1">
      <alignment horizontal="center"/>
    </xf>
    <xf numFmtId="167" fontId="3" fillId="0" borderId="3" xfId="2" applyNumberFormat="1" applyFont="1" applyBorder="1" applyAlignment="1">
      <alignment horizontal="right" vertical="center"/>
    </xf>
    <xf numFmtId="168" fontId="3" fillId="0" borderId="0" xfId="2" applyNumberFormat="1" applyFont="1"/>
    <xf numFmtId="0" fontId="10" fillId="0" borderId="0" xfId="3" applyFont="1"/>
    <xf numFmtId="167" fontId="3" fillId="3" borderId="3" xfId="2" applyNumberFormat="1" applyFont="1" applyFill="1" applyBorder="1"/>
    <xf numFmtId="167" fontId="3" fillId="2" borderId="0" xfId="2" applyNumberFormat="1" applyFont="1" applyFill="1" applyAlignment="1">
      <alignment horizontal="right"/>
    </xf>
    <xf numFmtId="167" fontId="3" fillId="2" borderId="0" xfId="2" applyNumberFormat="1" applyFont="1" applyFill="1" applyAlignment="1">
      <alignment horizontal="right" vertical="center"/>
    </xf>
    <xf numFmtId="0" fontId="3" fillId="0" borderId="0" xfId="2" applyFont="1" applyBorder="1"/>
    <xf numFmtId="167" fontId="3" fillId="3" borderId="2" xfId="2" applyNumberFormat="1" applyFont="1" applyFill="1" applyBorder="1" applyAlignment="1">
      <alignment horizontal="right"/>
    </xf>
    <xf numFmtId="170" fontId="3" fillId="0" borderId="0" xfId="1" applyFont="1" applyBorder="1"/>
    <xf numFmtId="43" fontId="3" fillId="2" borderId="0" xfId="4" applyFont="1" applyFill="1" applyBorder="1"/>
    <xf numFmtId="0" fontId="5" fillId="2" borderId="0" xfId="2" applyFont="1" applyFill="1"/>
    <xf numFmtId="164" fontId="3" fillId="3" borderId="0" xfId="2" applyNumberFormat="1" applyFont="1" applyFill="1"/>
    <xf numFmtId="0" fontId="5" fillId="0" borderId="0" xfId="2" applyFont="1"/>
    <xf numFmtId="171" fontId="3" fillId="2" borderId="0" xfId="4" applyNumberFormat="1" applyFont="1" applyFill="1"/>
    <xf numFmtId="0" fontId="11" fillId="0" borderId="0" xfId="5" applyFont="1" applyFill="1" applyBorder="1"/>
    <xf numFmtId="0" fontId="11" fillId="0" borderId="0" xfId="5" applyFont="1" applyBorder="1" applyAlignment="1">
      <alignment horizontal="center"/>
    </xf>
    <xf numFmtId="0" fontId="11" fillId="0" borderId="0" xfId="5" applyFont="1" applyBorder="1" applyAlignment="1"/>
    <xf numFmtId="4" fontId="12" fillId="0" borderId="0" xfId="2" applyNumberFormat="1" applyFont="1" applyAlignment="1">
      <alignment horizontal="justify" vertical="center" wrapText="1"/>
    </xf>
    <xf numFmtId="0" fontId="2" fillId="2" borderId="0" xfId="3" applyFont="1" applyFill="1"/>
    <xf numFmtId="0" fontId="2" fillId="2" borderId="0" xfId="3" applyFont="1" applyFill="1" applyAlignment="1">
      <alignment horizontal="center"/>
    </xf>
    <xf numFmtId="164" fontId="3" fillId="2" borderId="0" xfId="3" applyNumberFormat="1" applyFont="1" applyFill="1" applyBorder="1" applyAlignment="1">
      <alignment horizontal="center" vertical="center"/>
    </xf>
    <xf numFmtId="0" fontId="2" fillId="2" borderId="0" xfId="3" applyFont="1" applyFill="1" applyAlignment="1">
      <alignment horizontal="left" vertical="center" wrapText="1"/>
    </xf>
    <xf numFmtId="0" fontId="3" fillId="0" borderId="0" xfId="3" applyFont="1"/>
    <xf numFmtId="0" fontId="2" fillId="2" borderId="0" xfId="3" applyFont="1" applyFill="1" applyAlignment="1">
      <alignment horizontal="center" vertical="center" wrapText="1"/>
    </xf>
    <xf numFmtId="0" fontId="3" fillId="2" borderId="0" xfId="3" applyFont="1" applyFill="1"/>
    <xf numFmtId="0" fontId="3" fillId="0" borderId="0" xfId="3" applyFont="1"/>
    <xf numFmtId="8" fontId="3" fillId="2" borderId="0" xfId="3" applyNumberFormat="1" applyFont="1" applyFill="1" applyAlignment="1">
      <alignment vertical="center" wrapText="1"/>
    </xf>
    <xf numFmtId="8" fontId="3" fillId="2" borderId="0" xfId="3" applyNumberFormat="1" applyFont="1" applyFill="1" applyAlignment="1">
      <alignment horizontal="left" vertical="center" wrapText="1"/>
    </xf>
    <xf numFmtId="4" fontId="3" fillId="2" borderId="0" xfId="3" applyNumberFormat="1" applyFont="1" applyFill="1" applyAlignment="1">
      <alignment horizontal="left" vertical="center" wrapText="1"/>
    </xf>
    <xf numFmtId="0" fontId="2" fillId="0" borderId="0" xfId="3" applyFont="1" applyAlignment="1">
      <alignment horizontal="left"/>
    </xf>
    <xf numFmtId="0" fontId="2" fillId="0" borderId="0" xfId="3" applyFont="1" applyAlignment="1">
      <alignment horizontal="center"/>
    </xf>
    <xf numFmtId="0" fontId="2" fillId="0" borderId="0" xfId="3" applyFont="1"/>
    <xf numFmtId="0" fontId="2" fillId="0" borderId="0" xfId="3" applyFont="1" applyBorder="1"/>
    <xf numFmtId="4" fontId="3" fillId="0" borderId="0" xfId="3" applyNumberFormat="1" applyFont="1" applyAlignment="1">
      <alignment horizontal="left" vertical="center" wrapText="1"/>
    </xf>
    <xf numFmtId="0" fontId="3" fillId="0" borderId="0" xfId="3" applyFont="1" applyAlignment="1">
      <alignment horizontal="center"/>
    </xf>
    <xf numFmtId="164" fontId="3" fillId="0" borderId="0" xfId="3" applyNumberFormat="1" applyFont="1" applyBorder="1" applyAlignment="1">
      <alignment horizontal="center" vertical="center"/>
    </xf>
    <xf numFmtId="0" fontId="3" fillId="0" borderId="0" xfId="3" applyFont="1" applyAlignment="1">
      <alignment horizontal="left" vertical="center" wrapText="1"/>
    </xf>
    <xf numFmtId="0" fontId="3" fillId="2" borderId="1" xfId="3" applyFont="1" applyFill="1" applyBorder="1"/>
    <xf numFmtId="0" fontId="3" fillId="2" borderId="1" xfId="3" applyFont="1" applyFill="1" applyBorder="1" applyAlignment="1">
      <alignment horizontal="center"/>
    </xf>
    <xf numFmtId="4" fontId="9" fillId="2" borderId="0" xfId="3" applyNumberFormat="1" applyFont="1" applyFill="1" applyAlignment="1">
      <alignment horizontal="left" vertical="center" wrapText="1"/>
    </xf>
    <xf numFmtId="0" fontId="3" fillId="2" borderId="0" xfId="3" applyFont="1" applyFill="1" applyAlignment="1">
      <alignment horizontal="left"/>
    </xf>
    <xf numFmtId="0" fontId="3" fillId="2" borderId="0" xfId="3" applyFont="1" applyFill="1" applyAlignment="1">
      <alignment horizontal="center"/>
    </xf>
    <xf numFmtId="0" fontId="4" fillId="2" borderId="0" xfId="3" applyFont="1" applyFill="1" applyAlignment="1">
      <alignment horizontal="center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Border="1" applyAlignment="1">
      <alignment horizontal="center" vertical="center"/>
    </xf>
    <xf numFmtId="0" fontId="3" fillId="2" borderId="0" xfId="3" applyFont="1" applyFill="1" applyAlignment="1">
      <alignment vertical="center" wrapText="1"/>
    </xf>
    <xf numFmtId="0" fontId="3" fillId="2" borderId="0" xfId="3" applyFont="1" applyFill="1" applyAlignment="1">
      <alignment vertical="center"/>
    </xf>
    <xf numFmtId="0" fontId="2" fillId="2" borderId="0" xfId="3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164" fontId="3" fillId="2" borderId="0" xfId="3" applyNumberFormat="1" applyFont="1" applyFill="1" applyAlignment="1">
      <alignment horizontal="center" vertical="center"/>
    </xf>
    <xf numFmtId="0" fontId="2" fillId="2" borderId="0" xfId="3" applyFont="1" applyFill="1" applyAlignment="1">
      <alignment vertical="center"/>
    </xf>
    <xf numFmtId="0" fontId="3" fillId="2" borderId="0" xfId="3" applyFont="1" applyFill="1" applyAlignment="1">
      <alignment horizontal="center" vertical="center"/>
    </xf>
    <xf numFmtId="0" fontId="3" fillId="2" borderId="0" xfId="3" applyFont="1" applyFill="1" applyAlignment="1">
      <alignment vertical="center" wrapText="1"/>
    </xf>
    <xf numFmtId="167" fontId="3" fillId="2" borderId="2" xfId="3" applyNumberFormat="1" applyFont="1" applyFill="1" applyBorder="1" applyAlignment="1">
      <alignment horizontal="right"/>
    </xf>
    <xf numFmtId="167" fontId="3" fillId="2" borderId="0" xfId="3" applyNumberFormat="1" applyFont="1" applyFill="1" applyBorder="1" applyAlignment="1">
      <alignment horizontal="right" vertical="center"/>
    </xf>
    <xf numFmtId="0" fontId="6" fillId="0" borderId="0" xfId="3" applyFont="1"/>
    <xf numFmtId="4" fontId="3" fillId="2" borderId="0" xfId="3" applyNumberFormat="1" applyFont="1" applyFill="1" applyAlignment="1">
      <alignment vertical="center" wrapText="1"/>
    </xf>
    <xf numFmtId="4" fontId="3" fillId="2" borderId="0" xfId="3" applyNumberFormat="1" applyFont="1" applyFill="1" applyAlignment="1">
      <alignment horizontal="left" vertical="center" wrapText="1"/>
    </xf>
    <xf numFmtId="0" fontId="3" fillId="2" borderId="0" xfId="3" applyFont="1" applyFill="1" applyAlignment="1">
      <alignment horizontal="left" vertical="center" indent="1"/>
    </xf>
    <xf numFmtId="172" fontId="3" fillId="2" borderId="0" xfId="3" applyNumberFormat="1" applyFont="1" applyFill="1" applyBorder="1" applyAlignment="1">
      <alignment horizontal="right" vertical="center"/>
    </xf>
    <xf numFmtId="0" fontId="3" fillId="2" borderId="0" xfId="3" applyFont="1" applyFill="1" applyAlignment="1">
      <alignment horizontal="left" vertical="center" wrapText="1"/>
    </xf>
    <xf numFmtId="0" fontId="3" fillId="2" borderId="0" xfId="3" applyFont="1" applyFill="1" applyAlignment="1">
      <alignment horizontal="center" vertical="center"/>
    </xf>
    <xf numFmtId="173" fontId="3" fillId="0" borderId="0" xfId="3" applyNumberFormat="1" applyFont="1" applyBorder="1"/>
    <xf numFmtId="0" fontId="3" fillId="2" borderId="0" xfId="3" applyFont="1" applyFill="1" applyAlignment="1">
      <alignment horizontal="left" vertical="center"/>
    </xf>
    <xf numFmtId="174" fontId="3" fillId="2" borderId="0" xfId="3" applyNumberFormat="1" applyFont="1" applyFill="1"/>
    <xf numFmtId="0" fontId="2" fillId="2" borderId="0" xfId="3" applyFont="1" applyFill="1" applyAlignment="1">
      <alignment horizontal="left" vertical="center"/>
    </xf>
    <xf numFmtId="0" fontId="2" fillId="2" borderId="0" xfId="3" applyFont="1" applyFill="1" applyAlignment="1">
      <alignment horizontal="left"/>
    </xf>
    <xf numFmtId="167" fontId="3" fillId="0" borderId="2" xfId="3" applyNumberFormat="1" applyFont="1" applyBorder="1" applyAlignment="1">
      <alignment horizontal="right"/>
    </xf>
    <xf numFmtId="172" fontId="2" fillId="2" borderId="0" xfId="3" applyNumberFormat="1" applyFont="1" applyFill="1" applyBorder="1" applyAlignment="1">
      <alignment horizontal="right" vertical="center"/>
    </xf>
    <xf numFmtId="4" fontId="4" fillId="2" borderId="0" xfId="3" applyNumberFormat="1" applyFont="1" applyFill="1" applyAlignment="1">
      <alignment horizontal="left" vertical="center" wrapText="1"/>
    </xf>
    <xf numFmtId="174" fontId="3" fillId="0" borderId="0" xfId="3" applyNumberFormat="1" applyFont="1" applyAlignment="1">
      <alignment horizontal="right"/>
    </xf>
    <xf numFmtId="0" fontId="3" fillId="4" borderId="0" xfId="3" applyFont="1" applyFill="1"/>
    <xf numFmtId="4" fontId="9" fillId="2" borderId="0" xfId="3" applyNumberFormat="1" applyFont="1" applyFill="1" applyAlignment="1">
      <alignment horizontal="left" vertical="center" wrapText="1"/>
    </xf>
    <xf numFmtId="0" fontId="3" fillId="4" borderId="0" xfId="3" applyFont="1" applyFill="1" applyAlignment="1">
      <alignment horizontal="left" vertical="center" indent="1"/>
    </xf>
    <xf numFmtId="0" fontId="6" fillId="3" borderId="0" xfId="3" applyFont="1" applyFill="1" applyAlignment="1">
      <alignment horizontal="left"/>
    </xf>
    <xf numFmtId="0" fontId="6" fillId="3" borderId="0" xfId="3" applyFont="1" applyFill="1" applyAlignment="1">
      <alignment horizontal="center" vertical="center"/>
    </xf>
    <xf numFmtId="0" fontId="6" fillId="3" borderId="0" xfId="3" applyFont="1" applyFill="1"/>
    <xf numFmtId="174" fontId="6" fillId="3" borderId="3" xfId="3" applyNumberFormat="1" applyFont="1" applyFill="1" applyBorder="1" applyAlignment="1">
      <alignment horizontal="right"/>
    </xf>
    <xf numFmtId="172" fontId="3" fillId="4" borderId="0" xfId="3" applyNumberFormat="1" applyFont="1" applyFill="1" applyBorder="1" applyAlignment="1">
      <alignment horizontal="right" vertical="center"/>
    </xf>
    <xf numFmtId="0" fontId="3" fillId="4" borderId="0" xfId="3" applyFont="1" applyFill="1" applyAlignment="1">
      <alignment vertical="center" wrapText="1"/>
    </xf>
    <xf numFmtId="0" fontId="3" fillId="3" borderId="0" xfId="3" applyFont="1" applyFill="1"/>
    <xf numFmtId="0" fontId="3" fillId="2" borderId="0" xfId="3" applyFont="1" applyFill="1" applyAlignment="1">
      <alignment vertical="top"/>
    </xf>
    <xf numFmtId="43" fontId="3" fillId="2" borderId="0" xfId="4" applyFont="1" applyFill="1"/>
    <xf numFmtId="173" fontId="3" fillId="0" borderId="3" xfId="3" applyNumberFormat="1" applyFont="1" applyBorder="1"/>
    <xf numFmtId="0" fontId="3" fillId="0" borderId="0" xfId="3" applyFont="1" applyAlignment="1">
      <alignment horizontal="left" vertical="center"/>
    </xf>
    <xf numFmtId="0" fontId="3" fillId="0" borderId="0" xfId="3" applyFont="1" applyAlignment="1">
      <alignment horizontal="left"/>
    </xf>
    <xf numFmtId="0" fontId="3" fillId="0" borderId="0" xfId="3" applyFont="1" applyAlignment="1">
      <alignment horizontal="center" vertical="center"/>
    </xf>
    <xf numFmtId="172" fontId="3" fillId="0" borderId="0" xfId="3" applyNumberFormat="1" applyFont="1" applyBorder="1" applyAlignment="1">
      <alignment horizontal="right" vertical="center"/>
    </xf>
    <xf numFmtId="167" fontId="3" fillId="0" borderId="0" xfId="3" applyNumberFormat="1" applyFont="1" applyFill="1" applyBorder="1" applyAlignment="1">
      <alignment horizontal="right"/>
    </xf>
    <xf numFmtId="0" fontId="3" fillId="0" borderId="0" xfId="3" applyFont="1" applyFill="1" applyBorder="1" applyAlignment="1">
      <alignment horizontal="left"/>
    </xf>
    <xf numFmtId="172" fontId="3" fillId="0" borderId="0" xfId="3" applyNumberFormat="1" applyFont="1" applyFill="1" applyBorder="1" applyAlignment="1">
      <alignment horizontal="right" vertical="center"/>
    </xf>
    <xf numFmtId="4" fontId="9" fillId="0" borderId="0" xfId="3" applyNumberFormat="1" applyFont="1" applyFill="1" applyAlignment="1">
      <alignment horizontal="left" vertical="center" wrapText="1"/>
    </xf>
    <xf numFmtId="0" fontId="3" fillId="0" borderId="0" xfId="3" applyFont="1" applyFill="1"/>
    <xf numFmtId="0" fontId="6" fillId="0" borderId="0" xfId="3" applyFont="1" applyAlignment="1">
      <alignment horizontal="left" vertical="center"/>
    </xf>
    <xf numFmtId="0" fontId="6" fillId="0" borderId="0" xfId="3" applyFont="1" applyAlignment="1">
      <alignment horizontal="left"/>
    </xf>
    <xf numFmtId="0" fontId="6" fillId="0" borderId="0" xfId="3" applyFont="1" applyAlignment="1">
      <alignment horizontal="center" vertical="center"/>
    </xf>
    <xf numFmtId="167" fontId="6" fillId="3" borderId="3" xfId="3" applyNumberFormat="1" applyFont="1" applyFill="1" applyBorder="1" applyAlignment="1">
      <alignment horizontal="right"/>
    </xf>
    <xf numFmtId="172" fontId="6" fillId="0" borderId="0" xfId="3" applyNumberFormat="1" applyFont="1" applyBorder="1" applyAlignment="1">
      <alignment horizontal="right" vertical="center"/>
    </xf>
    <xf numFmtId="0" fontId="3" fillId="2" borderId="0" xfId="3" applyFont="1" applyFill="1" applyAlignment="1">
      <alignment horizontal="left" vertical="center" wrapText="1"/>
    </xf>
    <xf numFmtId="167" fontId="3" fillId="4" borderId="3" xfId="3" applyNumberFormat="1" applyFont="1" applyFill="1" applyBorder="1" applyAlignment="1">
      <alignment horizontal="right"/>
    </xf>
    <xf numFmtId="0" fontId="2" fillId="2" borderId="0" xfId="3" applyFont="1" applyFill="1" applyBorder="1"/>
    <xf numFmtId="0" fontId="2" fillId="2" borderId="0" xfId="3" applyFont="1" applyFill="1" applyAlignment="1">
      <alignment vertical="center" wrapText="1"/>
    </xf>
    <xf numFmtId="167" fontId="3" fillId="4" borderId="0" xfId="3" applyNumberFormat="1" applyFont="1" applyFill="1" applyAlignment="1">
      <alignment horizontal="right"/>
    </xf>
    <xf numFmtId="0" fontId="2" fillId="2" borderId="0" xfId="3" applyFont="1" applyFill="1" applyAlignment="1">
      <alignment horizontal="left" vertical="center" wrapText="1"/>
    </xf>
    <xf numFmtId="0" fontId="2" fillId="2" borderId="0" xfId="3" applyFont="1" applyFill="1" applyAlignment="1">
      <alignment vertical="center" wrapText="1"/>
    </xf>
    <xf numFmtId="167" fontId="3" fillId="3" borderId="0" xfId="3" applyNumberFormat="1" applyFont="1" applyFill="1" applyAlignment="1">
      <alignment horizontal="right"/>
    </xf>
    <xf numFmtId="0" fontId="3" fillId="4" borderId="0" xfId="3" applyFont="1" applyFill="1" applyAlignment="1">
      <alignment horizontal="left" vertical="center"/>
    </xf>
    <xf numFmtId="0" fontId="3" fillId="4" borderId="0" xfId="3" applyFont="1" applyFill="1" applyAlignment="1">
      <alignment horizontal="left"/>
    </xf>
    <xf numFmtId="0" fontId="3" fillId="4" borderId="0" xfId="3" applyFont="1" applyFill="1" applyAlignment="1">
      <alignment horizontal="center" vertical="center"/>
    </xf>
    <xf numFmtId="167" fontId="3" fillId="3" borderId="3" xfId="3" applyNumberFormat="1" applyFont="1" applyFill="1" applyBorder="1" applyAlignment="1">
      <alignment horizontal="right"/>
    </xf>
    <xf numFmtId="4" fontId="3" fillId="4" borderId="0" xfId="3" applyNumberFormat="1" applyFont="1" applyFill="1" applyAlignment="1">
      <alignment horizontal="left" vertical="center" wrapText="1"/>
    </xf>
    <xf numFmtId="0" fontId="3" fillId="3" borderId="0" xfId="3" applyFont="1" applyFill="1"/>
    <xf numFmtId="174" fontId="3" fillId="3" borderId="0" xfId="3" applyNumberFormat="1" applyFont="1" applyFill="1" applyAlignment="1">
      <alignment horizontal="right"/>
    </xf>
    <xf numFmtId="4" fontId="4" fillId="2" borderId="0" xfId="3" applyNumberFormat="1" applyFont="1" applyFill="1" applyAlignment="1">
      <alignment horizontal="right" vertical="center" wrapText="1"/>
    </xf>
    <xf numFmtId="0" fontId="11" fillId="3" borderId="0" xfId="3" applyFont="1" applyFill="1"/>
    <xf numFmtId="0" fontId="11" fillId="3" borderId="0" xfId="3" applyFont="1" applyFill="1" applyAlignment="1">
      <alignment horizontal="center" vertical="center"/>
    </xf>
    <xf numFmtId="174" fontId="3" fillId="4" borderId="0" xfId="3" applyNumberFormat="1" applyFont="1" applyFill="1" applyBorder="1" applyAlignment="1">
      <alignment horizontal="right"/>
    </xf>
    <xf numFmtId="0" fontId="3" fillId="4" borderId="0" xfId="3" applyFont="1" applyFill="1" applyAlignment="1">
      <alignment horizontal="left" vertical="center" wrapText="1"/>
    </xf>
    <xf numFmtId="0" fontId="3" fillId="4" borderId="0" xfId="3" applyFont="1" applyFill="1" applyAlignment="1">
      <alignment horizontal="center" vertical="center" wrapText="1"/>
    </xf>
    <xf numFmtId="0" fontId="3" fillId="4" borderId="0" xfId="3" applyFont="1" applyFill="1" applyAlignment="1">
      <alignment horizontal="right" vertical="center" wrapText="1"/>
    </xf>
    <xf numFmtId="4" fontId="3" fillId="2" borderId="0" xfId="3" applyNumberFormat="1" applyFont="1" applyFill="1" applyAlignment="1">
      <alignment horizontal="right" vertical="center" wrapText="1"/>
    </xf>
    <xf numFmtId="0" fontId="6" fillId="0" borderId="0" xfId="3" applyFont="1" applyAlignment="1">
      <alignment vertical="center"/>
    </xf>
    <xf numFmtId="174" fontId="3" fillId="4" borderId="3" xfId="3" applyNumberFormat="1" applyFont="1" applyFill="1" applyBorder="1"/>
    <xf numFmtId="0" fontId="3" fillId="2" borderId="0" xfId="3" applyFont="1" applyFill="1" applyAlignment="1">
      <alignment horizontal="left" vertical="top" indent="1"/>
    </xf>
    <xf numFmtId="0" fontId="3" fillId="2" borderId="0" xfId="3" applyFont="1" applyFill="1" applyAlignment="1">
      <alignment horizontal="left" indent="1"/>
    </xf>
    <xf numFmtId="174" fontId="3" fillId="2" borderId="3" xfId="3" applyNumberFormat="1" applyFont="1" applyFill="1" applyBorder="1" applyAlignment="1">
      <alignment horizontal="right"/>
    </xf>
    <xf numFmtId="174" fontId="3" fillId="2" borderId="0" xfId="3" applyNumberFormat="1" applyFont="1" applyFill="1" applyAlignment="1">
      <alignment horizontal="right"/>
    </xf>
    <xf numFmtId="0" fontId="3" fillId="2" borderId="0" xfId="3" applyFont="1" applyFill="1" applyBorder="1"/>
    <xf numFmtId="167" fontId="3" fillId="0" borderId="5" xfId="3" applyNumberFormat="1" applyFont="1" applyBorder="1" applyAlignment="1">
      <alignment horizontal="right"/>
    </xf>
    <xf numFmtId="175" fontId="3" fillId="2" borderId="0" xfId="3" applyNumberFormat="1" applyFont="1" applyFill="1"/>
    <xf numFmtId="0" fontId="3" fillId="0" borderId="0" xfId="3" applyFont="1" applyAlignment="1">
      <alignment vertical="center"/>
    </xf>
    <xf numFmtId="0" fontId="11" fillId="0" borderId="0" xfId="3" applyFont="1"/>
    <xf numFmtId="0" fontId="6" fillId="0" borderId="0" xfId="3" applyFont="1" applyAlignment="1">
      <alignment horizontal="center"/>
    </xf>
    <xf numFmtId="167" fontId="6" fillId="3" borderId="0" xfId="3" applyNumberFormat="1" applyFont="1" applyFill="1" applyAlignment="1">
      <alignment horizontal="right"/>
    </xf>
    <xf numFmtId="167" fontId="6" fillId="0" borderId="0" xfId="3" applyNumberFormat="1" applyFont="1" applyBorder="1" applyAlignment="1">
      <alignment horizontal="right" vertical="center"/>
    </xf>
    <xf numFmtId="167" fontId="3" fillId="2" borderId="0" xfId="3" applyNumberFormat="1" applyFont="1" applyFill="1" applyBorder="1" applyAlignment="1">
      <alignment vertical="center"/>
    </xf>
    <xf numFmtId="10" fontId="3" fillId="2" borderId="0" xfId="6" applyNumberFormat="1" applyFont="1" applyFill="1"/>
    <xf numFmtId="0" fontId="13" fillId="0" borderId="0" xfId="3" applyFont="1"/>
    <xf numFmtId="167" fontId="6" fillId="3" borderId="0" xfId="3" applyNumberFormat="1" applyFont="1" applyFill="1" applyBorder="1" applyAlignment="1">
      <alignment horizontal="right"/>
    </xf>
    <xf numFmtId="167" fontId="6" fillId="3" borderId="6" xfId="3" applyNumberFormat="1" applyFont="1" applyFill="1" applyBorder="1" applyAlignment="1">
      <alignment horizontal="right"/>
    </xf>
    <xf numFmtId="167" fontId="3" fillId="0" borderId="0" xfId="3" applyNumberFormat="1" applyFont="1" applyBorder="1" applyAlignment="1">
      <alignment horizontal="right"/>
    </xf>
    <xf numFmtId="167" fontId="3" fillId="0" borderId="0" xfId="3" applyNumberFormat="1" applyFont="1" applyBorder="1" applyAlignment="1">
      <alignment horizontal="right" vertical="center"/>
    </xf>
    <xf numFmtId="0" fontId="3" fillId="2" borderId="0" xfId="3" applyFont="1" applyFill="1" applyAlignment="1">
      <alignment wrapText="1"/>
    </xf>
    <xf numFmtId="167" fontId="3" fillId="2" borderId="0" xfId="3" applyNumberFormat="1" applyFont="1" applyFill="1" applyAlignment="1">
      <alignment horizontal="right"/>
    </xf>
    <xf numFmtId="176" fontId="3" fillId="2" borderId="7" xfId="3" applyNumberFormat="1" applyFont="1" applyFill="1" applyBorder="1" applyAlignment="1">
      <alignment horizontal="right" vertical="center"/>
    </xf>
    <xf numFmtId="0" fontId="3" fillId="2" borderId="0" xfId="3" applyFont="1" applyFill="1" applyAlignment="1">
      <alignment wrapText="1"/>
    </xf>
    <xf numFmtId="176" fontId="2" fillId="2" borderId="0" xfId="3" applyNumberFormat="1" applyFont="1" applyFill="1" applyAlignment="1">
      <alignment horizontal="right" vertical="center"/>
    </xf>
    <xf numFmtId="0" fontId="5" fillId="0" borderId="0" xfId="3" applyFont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 vertical="top"/>
    </xf>
    <xf numFmtId="0" fontId="3" fillId="0" borderId="0" xfId="3" applyFont="1" applyBorder="1"/>
  </cellXfs>
  <cellStyles count="7">
    <cellStyle name="Millares" xfId="1" builtinId="3"/>
    <cellStyle name="Millares 181" xfId="4"/>
    <cellStyle name="Normal" xfId="0" builtinId="0"/>
    <cellStyle name="Normal 10 2" xfId="5"/>
    <cellStyle name="Normal 2 14" xfId="3"/>
    <cellStyle name="Normal 493" xfId="2"/>
    <cellStyle name="Porcentaje 3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-19050</xdr:colOff>
      <xdr:row>56</xdr:row>
      <xdr:rowOff>0</xdr:rowOff>
    </xdr:from>
    <xdr:ext cx="38100" cy="381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2550" y="10153650"/>
          <a:ext cx="381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endParaRPr sz="1400"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vivienda.loc\davivienda\DOCUME~1\smriano\CONFIG~1\Temp\d.mis%20documentos.lotus.notes.data\BCE_1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CIERRE%20MENSUAL/2026/MAYO/CONSOLIDADO%20IFD%20MAYO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ssss010040wfs\1YOLIMA\Compa&#241;&#236;as\Preparo\I2015\V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Proyectos%20Banco/Consolidaci&#243;n/FCCS-AjustesConsolidacion_CONSOLSV_V%203.0%20actualizado%20abril2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4.140.240\Ruben\Archivos\Archivos_2003\Costos_Normal\Febrero\BCONC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y23/F-351%20Expandido%20El%20Salvador%20mayo%202023%20-%20Seguro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r23/F-351%20Expandido%20El%20Salvador%20marzo%202023%20-%20Seguro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juarez/Configuraci&#243;n%20local/Archivos%20temporales%20de%20Internet/Content.IE5/W9IFK5UV/Depreciaci&#242;n_Leas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tedb1\c\OCMAN\pruebaocma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040wfs\Intranet\Mis%20Documentos\Contabilidad%20Internacional\IFRS\Motor%20Templates%20IFRS%20Filiales%20Locales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formacion\respaldo\respaldo\Casa%20de%20bolsa%202003\Contabilidad\Casa%20de%20Bolsa%202003\09-Septiembre\cnbv\CONSSEPT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ADMINI~1\CONFIG~1\Temp\Presupuesto%20Mensual%20German%202003%20(valores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"/>
      <sheetName val="PYG"/>
      <sheetName val="PROV DETALL"/>
      <sheetName val="MTO PROV"/>
      <sheetName val="SUPER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CIONIFD EL SALVADOR"/>
      <sheetName val="WFSALDOS Ajuste 3 (2)"/>
      <sheetName val="nota"/>
      <sheetName val="FLUJO BCO IND (2)"/>
      <sheetName val="partidas conversión"/>
      <sheetName val="IFD 311223 CONSOL"/>
      <sheetName val="HOJA DE CONSOLIDACION (2)"/>
      <sheetName val="Balance general"/>
      <sheetName val="Estado de resultados"/>
      <sheetName val="EEFF CONGLOMERADO SSF NVO FORMA"/>
      <sheetName val="BBOLSA"/>
      <sheetName val="ERBOLSA"/>
      <sheetName val="BG "/>
      <sheetName val="PATRIMONIO 2021"/>
      <sheetName val="PAT"/>
      <sheetName val="PAT CONS"/>
      <sheetName val="PAT CONS IFD"/>
      <sheetName val="PATRIMONIO24"/>
      <sheetName val="FE"/>
      <sheetName val="FE IFD"/>
      <sheetName val="ER "/>
      <sheetName val="PAT CONSOLIFD"/>
      <sheetName val="FLUJOCONSOLIFD"/>
      <sheetName val="PAT SEP"/>
      <sheetName val="F-351-1225 RECLAS"/>
      <sheetName val="RESTRIG.25"/>
      <sheetName val="FLUJO BCO IND"/>
      <sheetName val="FLUJO BCO CONSOL"/>
      <sheetName val="FLUJO IFD CONSOL"/>
      <sheetName val="Dividendos 2016"/>
      <sheetName val="balance IFD"/>
      <sheetName val="movimiento patrimonio 2023"/>
      <sheetName val="AEXT"/>
      <sheetName val="PAT CONSOL"/>
      <sheetName val="FLUJO BCO CONS"/>
      <sheetName val="BG conver cons IFD23"/>
      <sheetName val="BG conv.dic23 "/>
      <sheetName val="BG conv. dic.23 cons"/>
      <sheetName val="hoja flujo ind"/>
      <sheetName val="resumen patrimonio 311223"/>
      <sheetName val="movimiento patrimonio"/>
      <sheetName val="HOJA DE CONSOLIDACION"/>
      <sheetName val="CONST. RESTRINGIDA 2024"/>
      <sheetName val="wfsaldos ajuste 6"/>
      <sheetName val="PARTICIPACIONIFD 2026"/>
      <sheetName val="IFD 311225"/>
      <sheetName val="ANEXO  IFD feb26"/>
      <sheetName val="DIVIDENDOS"/>
      <sheetName val="Principales cifras SV"/>
      <sheetName val="PARTIDAS BANCO"/>
      <sheetName val="comisiones Valores"/>
      <sheetName val="PARTIDAS IFD"/>
      <sheetName val="partidas seguros"/>
      <sheetName val="ANEXO 002"/>
      <sheetName val="MAPEO ACTUALIZADO V6"/>
      <sheetName val="ajuste metodo valores"/>
      <sheetName val="Inversiones"/>
      <sheetName val="Intereses"/>
      <sheetName val="Segmento Banco"/>
      <sheetName val="Segmento IFD"/>
      <sheetName val="Estado Financieros IFD"/>
      <sheetName val="VIDA"/>
      <sheetName val="SEGUROS"/>
      <sheetName val="IFD"/>
      <sheetName val="VAL"/>
      <sheetName val="DAV SERV"/>
      <sheetName val="ALM"/>
      <sheetName val="Efecto pérdida esperada"/>
      <sheetName val="Formato 351-expandido 0225"/>
      <sheetName val="0126"/>
      <sheetName val="0226"/>
      <sheetName val="0326"/>
      <sheetName val="0426"/>
      <sheetName val="0526"/>
      <sheetName val="F-351-1225correc"/>
      <sheetName val="F-351-1225"/>
      <sheetName val="Efecto pérdida esperada IFD"/>
      <sheetName val="jour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>
        <row r="12">
          <cell r="I12">
            <v>21270.060000000056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DE PRUEBA"/>
      <sheetName val="PARAMETROS"/>
      <sheetName val="Ls_XLB_WorkbookFile"/>
      <sheetName val="MOVIMIENTO"/>
      <sheetName val="Ls_XlbFormatTables"/>
      <sheetName val="TERCERO"/>
      <sheetName val="ENTRADA"/>
      <sheetName val="VALORIZAC"/>
      <sheetName val="VALOR Y PROV"/>
      <sheetName val="PATRIMONIO"/>
      <sheetName val="DIF EN CAMBIO"/>
      <sheetName val="CONCILIACION"/>
      <sheetName val="OBRAS DE ARTE"/>
      <sheetName val="RENTA"/>
      <sheetName val="AIPI"/>
      <sheetName val="UTILIDAD"/>
      <sheetName val="CIAS "/>
      <sheetName val="Ls_Ale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V"/>
      <sheetName val="Instrucciones"/>
      <sheetName val="Ajustes"/>
      <sheetName val="Validaciones"/>
      <sheetName val="Listas"/>
      <sheetName val="FCCS-AjustesConsolidacion_CONSO"/>
    </sheetNames>
    <sheetDataSet>
      <sheetData sheetId="0"/>
      <sheetData sheetId="1"/>
      <sheetData sheetId="2"/>
      <sheetData sheetId="3"/>
      <sheetData sheetId="4">
        <row r="2">
          <cell r="G2" t="str">
            <v>No Detalles</v>
          </cell>
          <cell r="I2" t="str">
            <v>Jan</v>
          </cell>
          <cell r="K2" t="str">
            <v>FY21</v>
          </cell>
          <cell r="P2" t="str">
            <v>FCCS_Mvmts_NetIncome</v>
          </cell>
        </row>
        <row r="3">
          <cell r="D3" t="str">
            <v>FCCS_No Intercompany</v>
          </cell>
          <cell r="I3" t="str">
            <v>Feb</v>
          </cell>
          <cell r="K3" t="str">
            <v>FY22</v>
          </cell>
          <cell r="P3" t="str">
            <v>VARIACI</v>
          </cell>
        </row>
        <row r="4">
          <cell r="B4" t="str">
            <v>FCCS_Total Geography</v>
          </cell>
          <cell r="I4" t="str">
            <v>Mar</v>
          </cell>
          <cell r="K4" t="str">
            <v>FY23</v>
          </cell>
        </row>
        <row r="5">
          <cell r="B5" t="str">
            <v>CAM083</v>
          </cell>
          <cell r="I5" t="str">
            <v>Apr</v>
          </cell>
          <cell r="K5" t="str">
            <v>FY24</v>
          </cell>
        </row>
        <row r="6">
          <cell r="B6" t="str">
            <v>CAM086</v>
          </cell>
          <cell r="I6" t="str">
            <v>May</v>
          </cell>
          <cell r="K6" t="str">
            <v>FY25</v>
          </cell>
        </row>
        <row r="7">
          <cell r="B7" t="str">
            <v>CAM087</v>
          </cell>
          <cell r="I7" t="str">
            <v>Jun</v>
          </cell>
          <cell r="K7" t="str">
            <v>FY26</v>
          </cell>
        </row>
        <row r="8">
          <cell r="B8" t="str">
            <v>CAM084_CON</v>
          </cell>
          <cell r="I8" t="str">
            <v>Jul</v>
          </cell>
          <cell r="K8" t="str">
            <v>FY27</v>
          </cell>
        </row>
        <row r="9">
          <cell r="B9" t="str">
            <v>CAM084</v>
          </cell>
          <cell r="I9" t="str">
            <v>Aug</v>
          </cell>
          <cell r="K9" t="str">
            <v>FY28</v>
          </cell>
        </row>
        <row r="10">
          <cell r="B10" t="str">
            <v>CAM088</v>
          </cell>
          <cell r="I10" t="str">
            <v>Sep</v>
          </cell>
          <cell r="K10" t="str">
            <v>FY29</v>
          </cell>
        </row>
        <row r="11">
          <cell r="I11" t="str">
            <v>Oct</v>
          </cell>
          <cell r="K11" t="str">
            <v>FY30</v>
          </cell>
        </row>
        <row r="12">
          <cell r="I12" t="str">
            <v>Nov</v>
          </cell>
          <cell r="K12" t="str">
            <v>FY31</v>
          </cell>
        </row>
        <row r="13">
          <cell r="I13" t="str">
            <v>Dec</v>
          </cell>
          <cell r="K13" t="str">
            <v>FY32</v>
          </cell>
        </row>
        <row r="14">
          <cell r="K14" t="str">
            <v>FY33</v>
          </cell>
        </row>
        <row r="15">
          <cell r="K15" t="str">
            <v>FY34</v>
          </cell>
        </row>
        <row r="16">
          <cell r="K16" t="str">
            <v>FY35</v>
          </cell>
        </row>
        <row r="17">
          <cell r="K17" t="str">
            <v>FY36</v>
          </cell>
        </row>
      </sheetData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ptos"/>
      <sheetName val="Días"/>
    </sheetNames>
    <sheetDataSet>
      <sheetData sheetId="0">
        <row r="1">
          <cell r="A1" t="str">
            <v>Concepto Ctos</v>
          </cell>
        </row>
      </sheetData>
      <sheetData sheetId="1" refreshError="1">
        <row r="1">
          <cell r="A1" t="str">
            <v>Concepto Ctos</v>
          </cell>
          <cell r="B1" t="str">
            <v>Acum DIC</v>
          </cell>
          <cell r="C1" t="str">
            <v xml:space="preserve">Acum Mes Ant </v>
          </cell>
          <cell r="D1" t="str">
            <v>Movto Mes</v>
          </cell>
        </row>
        <row r="3">
          <cell r="A3">
            <v>358651</v>
          </cell>
          <cell r="B3">
            <v>9570543.0899999999</v>
          </cell>
          <cell r="C3">
            <v>4852704.2699999996</v>
          </cell>
          <cell r="D3">
            <v>4717838.82</v>
          </cell>
        </row>
        <row r="4">
          <cell r="A4">
            <v>360754</v>
          </cell>
          <cell r="B4">
            <v>3748436.5</v>
          </cell>
          <cell r="C4">
            <v>2550416.67</v>
          </cell>
          <cell r="D4">
            <v>1198019.83</v>
          </cell>
        </row>
        <row r="5">
          <cell r="A5">
            <v>360762</v>
          </cell>
          <cell r="B5">
            <v>1704000</v>
          </cell>
          <cell r="C5">
            <v>852000</v>
          </cell>
          <cell r="D5">
            <v>852000</v>
          </cell>
        </row>
        <row r="6">
          <cell r="A6">
            <v>8873325</v>
          </cell>
          <cell r="D6">
            <v>0</v>
          </cell>
        </row>
        <row r="7">
          <cell r="A7">
            <v>362852</v>
          </cell>
          <cell r="B7">
            <v>240941537.97</v>
          </cell>
          <cell r="C7">
            <v>120349889.58</v>
          </cell>
          <cell r="D7">
            <v>120591648.39</v>
          </cell>
        </row>
        <row r="8">
          <cell r="A8">
            <v>364954</v>
          </cell>
          <cell r="B8">
            <v>2220611.81</v>
          </cell>
          <cell r="C8">
            <v>996614.72</v>
          </cell>
          <cell r="D8">
            <v>1223997.0900000001</v>
          </cell>
        </row>
        <row r="9">
          <cell r="A9">
            <v>364958</v>
          </cell>
          <cell r="B9">
            <v>26282000</v>
          </cell>
          <cell r="C9">
            <v>13141000</v>
          </cell>
          <cell r="D9">
            <v>13141000</v>
          </cell>
        </row>
        <row r="10">
          <cell r="A10">
            <v>8873326</v>
          </cell>
          <cell r="D10">
            <v>0</v>
          </cell>
        </row>
        <row r="11">
          <cell r="A11">
            <v>367053</v>
          </cell>
          <cell r="B11">
            <v>349761.52</v>
          </cell>
          <cell r="C11">
            <v>197602.99</v>
          </cell>
          <cell r="D11">
            <v>152158.53000000003</v>
          </cell>
        </row>
        <row r="12">
          <cell r="A12">
            <v>369153</v>
          </cell>
          <cell r="B12">
            <v>217885.46</v>
          </cell>
          <cell r="C12">
            <v>108117.88</v>
          </cell>
          <cell r="D12">
            <v>109767.57999999999</v>
          </cell>
        </row>
        <row r="13">
          <cell r="A13">
            <v>371252</v>
          </cell>
          <cell r="B13">
            <v>18385407.59</v>
          </cell>
          <cell r="C13">
            <v>8819000.25</v>
          </cell>
          <cell r="D13">
            <v>9566407.3399999999</v>
          </cell>
        </row>
        <row r="14">
          <cell r="A14">
            <v>375452</v>
          </cell>
          <cell r="B14">
            <v>3799033.8</v>
          </cell>
          <cell r="C14">
            <v>2032500.1</v>
          </cell>
          <cell r="D14">
            <v>1766533.6999999997</v>
          </cell>
        </row>
        <row r="15">
          <cell r="A15">
            <v>381527</v>
          </cell>
          <cell r="B15">
            <v>15605784.449999999</v>
          </cell>
          <cell r="C15">
            <v>7309085.1100000003</v>
          </cell>
          <cell r="D15">
            <v>8296699.3399999989</v>
          </cell>
        </row>
        <row r="16">
          <cell r="A16">
            <v>381677</v>
          </cell>
          <cell r="B16">
            <v>90060836.700000003</v>
          </cell>
          <cell r="C16">
            <v>33324127.260000002</v>
          </cell>
          <cell r="D16">
            <v>56736709.439999998</v>
          </cell>
        </row>
        <row r="17">
          <cell r="A17">
            <v>381685</v>
          </cell>
          <cell r="B17">
            <v>42611048.640000001</v>
          </cell>
          <cell r="C17">
            <v>33000000</v>
          </cell>
          <cell r="D17">
            <v>9611048.6400000006</v>
          </cell>
        </row>
        <row r="18">
          <cell r="A18">
            <v>381686</v>
          </cell>
          <cell r="B18">
            <v>16691531.470000001</v>
          </cell>
          <cell r="C18">
            <v>9410517.8000000007</v>
          </cell>
          <cell r="D18">
            <v>7281013.6699999999</v>
          </cell>
        </row>
        <row r="19">
          <cell r="A19">
            <v>422777</v>
          </cell>
          <cell r="B19">
            <v>-188309.8</v>
          </cell>
          <cell r="D19">
            <v>-188309.8</v>
          </cell>
        </row>
        <row r="20">
          <cell r="A20">
            <v>422779</v>
          </cell>
          <cell r="B20">
            <v>678185</v>
          </cell>
          <cell r="D20">
            <v>678185</v>
          </cell>
        </row>
        <row r="21">
          <cell r="A21">
            <v>423678</v>
          </cell>
          <cell r="D21">
            <v>0</v>
          </cell>
        </row>
        <row r="22">
          <cell r="A22">
            <v>423680</v>
          </cell>
          <cell r="D22">
            <v>0</v>
          </cell>
        </row>
        <row r="23">
          <cell r="A23">
            <v>423681</v>
          </cell>
          <cell r="B23">
            <v>221482.41</v>
          </cell>
          <cell r="C23">
            <v>116569.32</v>
          </cell>
          <cell r="D23">
            <v>104913.09</v>
          </cell>
        </row>
        <row r="24">
          <cell r="A24">
            <v>423826</v>
          </cell>
          <cell r="B24">
            <v>19993</v>
          </cell>
          <cell r="D24">
            <v>19993</v>
          </cell>
        </row>
        <row r="25">
          <cell r="A25">
            <v>423828</v>
          </cell>
          <cell r="B25">
            <v>289897.40999999997</v>
          </cell>
          <cell r="C25">
            <v>155468.20000000001</v>
          </cell>
          <cell r="D25">
            <v>134429.20999999996</v>
          </cell>
        </row>
        <row r="26">
          <cell r="A26">
            <v>423978</v>
          </cell>
          <cell r="D26">
            <v>0</v>
          </cell>
        </row>
        <row r="27">
          <cell r="A27">
            <v>423979</v>
          </cell>
          <cell r="B27">
            <v>5769.9</v>
          </cell>
          <cell r="C27">
            <v>4761.8999999999996</v>
          </cell>
          <cell r="D27">
            <v>1008</v>
          </cell>
        </row>
        <row r="28">
          <cell r="A28">
            <v>423980</v>
          </cell>
          <cell r="B28">
            <v>250796.3</v>
          </cell>
          <cell r="C28">
            <v>107691.3</v>
          </cell>
          <cell r="D28">
            <v>143105</v>
          </cell>
        </row>
        <row r="29">
          <cell r="A29">
            <v>423981</v>
          </cell>
          <cell r="B29">
            <v>31364.799999999999</v>
          </cell>
          <cell r="C29">
            <v>5264.8</v>
          </cell>
          <cell r="D29">
            <v>26100</v>
          </cell>
        </row>
        <row r="30">
          <cell r="A30">
            <v>423982</v>
          </cell>
          <cell r="B30">
            <v>348756.53</v>
          </cell>
          <cell r="C30">
            <v>202196.53</v>
          </cell>
          <cell r="D30">
            <v>146560.00000000003</v>
          </cell>
        </row>
        <row r="31">
          <cell r="A31">
            <v>423984</v>
          </cell>
          <cell r="B31">
            <v>1890000</v>
          </cell>
          <cell r="C31">
            <v>1890000</v>
          </cell>
          <cell r="D31">
            <v>0</v>
          </cell>
        </row>
        <row r="32">
          <cell r="A32">
            <v>424135</v>
          </cell>
          <cell r="B32">
            <v>237968.1</v>
          </cell>
          <cell r="C32">
            <v>6695.65</v>
          </cell>
          <cell r="D32">
            <v>231272.45</v>
          </cell>
        </row>
        <row r="33">
          <cell r="A33">
            <v>424136</v>
          </cell>
          <cell r="D33">
            <v>0</v>
          </cell>
        </row>
        <row r="34">
          <cell r="A34">
            <v>424137</v>
          </cell>
          <cell r="D34">
            <v>0</v>
          </cell>
        </row>
        <row r="35">
          <cell r="A35">
            <v>424138</v>
          </cell>
          <cell r="D35">
            <v>0</v>
          </cell>
        </row>
        <row r="36">
          <cell r="A36">
            <v>424139</v>
          </cell>
          <cell r="B36">
            <v>16800</v>
          </cell>
          <cell r="C36">
            <v>8400</v>
          </cell>
          <cell r="D36">
            <v>8400</v>
          </cell>
        </row>
        <row r="37">
          <cell r="A37">
            <v>424140</v>
          </cell>
          <cell r="D37">
            <v>0</v>
          </cell>
        </row>
        <row r="38">
          <cell r="A38">
            <v>426451</v>
          </cell>
          <cell r="B38">
            <v>1349765.54</v>
          </cell>
          <cell r="C38">
            <v>832765.54</v>
          </cell>
          <cell r="D38">
            <v>517000</v>
          </cell>
        </row>
        <row r="39">
          <cell r="A39">
            <v>426602</v>
          </cell>
          <cell r="B39">
            <v>4442322.78</v>
          </cell>
          <cell r="C39">
            <v>3276323.68</v>
          </cell>
          <cell r="D39">
            <v>1165999.1000000001</v>
          </cell>
        </row>
        <row r="40">
          <cell r="A40">
            <v>426603</v>
          </cell>
          <cell r="B40">
            <v>1065446.5</v>
          </cell>
          <cell r="C40">
            <v>611375.66</v>
          </cell>
          <cell r="D40">
            <v>454070.83999999997</v>
          </cell>
        </row>
        <row r="41">
          <cell r="A41">
            <v>428777</v>
          </cell>
          <cell r="B41">
            <v>8641974.4199999999</v>
          </cell>
          <cell r="C41">
            <v>3614543.66</v>
          </cell>
          <cell r="D41">
            <v>5027430.76</v>
          </cell>
        </row>
        <row r="42">
          <cell r="A42">
            <v>428935</v>
          </cell>
          <cell r="B42">
            <v>151511.12</v>
          </cell>
          <cell r="C42">
            <v>-8119.73</v>
          </cell>
          <cell r="D42">
            <v>159630.85</v>
          </cell>
        </row>
        <row r="43">
          <cell r="A43">
            <v>431253</v>
          </cell>
          <cell r="B43">
            <v>12179622.82</v>
          </cell>
          <cell r="D43">
            <v>12179622.82</v>
          </cell>
        </row>
        <row r="44">
          <cell r="A44">
            <v>431254</v>
          </cell>
          <cell r="D44">
            <v>0</v>
          </cell>
        </row>
        <row r="45">
          <cell r="A45">
            <v>431255</v>
          </cell>
          <cell r="B45">
            <v>11000000</v>
          </cell>
          <cell r="C45">
            <v>11500000</v>
          </cell>
          <cell r="D45">
            <v>-500000</v>
          </cell>
        </row>
        <row r="46">
          <cell r="A46">
            <v>431256</v>
          </cell>
          <cell r="B46">
            <v>23000000</v>
          </cell>
          <cell r="C46">
            <v>11500000</v>
          </cell>
          <cell r="D46">
            <v>11500000</v>
          </cell>
        </row>
        <row r="47">
          <cell r="A47">
            <v>433577</v>
          </cell>
          <cell r="B47">
            <v>1335285</v>
          </cell>
          <cell r="C47">
            <v>576055</v>
          </cell>
          <cell r="D47">
            <v>759230</v>
          </cell>
        </row>
        <row r="48">
          <cell r="A48">
            <v>433727</v>
          </cell>
          <cell r="D48">
            <v>0</v>
          </cell>
        </row>
        <row r="49">
          <cell r="A49">
            <v>433728</v>
          </cell>
          <cell r="D49">
            <v>0</v>
          </cell>
        </row>
        <row r="50">
          <cell r="A50">
            <v>8873875</v>
          </cell>
          <cell r="B50">
            <v>243000</v>
          </cell>
          <cell r="C50">
            <v>243000</v>
          </cell>
          <cell r="D50">
            <v>0</v>
          </cell>
        </row>
        <row r="51">
          <cell r="A51">
            <v>436276</v>
          </cell>
          <cell r="D51">
            <v>0</v>
          </cell>
        </row>
        <row r="52">
          <cell r="A52">
            <v>440477</v>
          </cell>
          <cell r="B52">
            <v>5019505.03</v>
          </cell>
          <cell r="C52">
            <v>2550195.04</v>
          </cell>
          <cell r="D52">
            <v>2469309.9900000002</v>
          </cell>
        </row>
        <row r="53">
          <cell r="A53">
            <v>440478</v>
          </cell>
          <cell r="D53">
            <v>0</v>
          </cell>
        </row>
        <row r="54">
          <cell r="A54">
            <v>442577</v>
          </cell>
          <cell r="B54">
            <v>62936.02</v>
          </cell>
          <cell r="C54">
            <v>62936.02</v>
          </cell>
          <cell r="D54">
            <v>0</v>
          </cell>
        </row>
        <row r="55">
          <cell r="A55">
            <v>442578</v>
          </cell>
          <cell r="B55">
            <v>18000000</v>
          </cell>
          <cell r="C55">
            <v>9000000</v>
          </cell>
          <cell r="D55">
            <v>9000000</v>
          </cell>
        </row>
        <row r="56">
          <cell r="A56">
            <v>444678</v>
          </cell>
          <cell r="B56">
            <v>13336000</v>
          </cell>
          <cell r="C56">
            <v>6668000</v>
          </cell>
          <cell r="D56">
            <v>6668000</v>
          </cell>
        </row>
        <row r="57">
          <cell r="A57">
            <v>446776</v>
          </cell>
          <cell r="B57">
            <v>400000</v>
          </cell>
          <cell r="C57">
            <v>400000</v>
          </cell>
          <cell r="D57">
            <v>0</v>
          </cell>
        </row>
        <row r="58">
          <cell r="A58">
            <v>446777</v>
          </cell>
          <cell r="B58">
            <v>450</v>
          </cell>
          <cell r="C58">
            <v>450</v>
          </cell>
          <cell r="D58">
            <v>0</v>
          </cell>
        </row>
        <row r="59">
          <cell r="A59">
            <v>457126</v>
          </cell>
          <cell r="B59">
            <v>1516000</v>
          </cell>
          <cell r="C59">
            <v>758000</v>
          </cell>
          <cell r="D59">
            <v>758000</v>
          </cell>
        </row>
        <row r="60">
          <cell r="A60">
            <v>496131</v>
          </cell>
          <cell r="B60">
            <v>205740</v>
          </cell>
          <cell r="C60">
            <v>205740</v>
          </cell>
          <cell r="D60">
            <v>0</v>
          </cell>
        </row>
        <row r="61">
          <cell r="A61">
            <v>496134</v>
          </cell>
          <cell r="B61">
            <v>3476</v>
          </cell>
          <cell r="D61">
            <v>3476</v>
          </cell>
        </row>
        <row r="62">
          <cell r="A62">
            <v>496135</v>
          </cell>
          <cell r="B62">
            <v>27685</v>
          </cell>
          <cell r="C62">
            <v>27685</v>
          </cell>
          <cell r="D62">
            <v>0</v>
          </cell>
        </row>
        <row r="63">
          <cell r="A63">
            <v>496136</v>
          </cell>
          <cell r="B63">
            <v>4170</v>
          </cell>
          <cell r="D63">
            <v>4170</v>
          </cell>
        </row>
        <row r="64">
          <cell r="A64">
            <v>496137</v>
          </cell>
          <cell r="B64">
            <v>-96948.66</v>
          </cell>
          <cell r="D64">
            <v>-96948.66</v>
          </cell>
        </row>
        <row r="65">
          <cell r="A65">
            <v>496139</v>
          </cell>
          <cell r="B65">
            <v>550000</v>
          </cell>
          <cell r="C65">
            <v>550000</v>
          </cell>
          <cell r="D65">
            <v>0</v>
          </cell>
        </row>
        <row r="66">
          <cell r="A66">
            <v>496141</v>
          </cell>
          <cell r="B66">
            <v>222450</v>
          </cell>
          <cell r="D66">
            <v>222450</v>
          </cell>
        </row>
        <row r="67">
          <cell r="A67">
            <v>496951</v>
          </cell>
          <cell r="D67">
            <v>0</v>
          </cell>
        </row>
        <row r="68">
          <cell r="A68">
            <v>496953</v>
          </cell>
          <cell r="B68">
            <v>427</v>
          </cell>
          <cell r="D68">
            <v>427</v>
          </cell>
        </row>
        <row r="69">
          <cell r="A69">
            <v>499051</v>
          </cell>
          <cell r="D69">
            <v>0</v>
          </cell>
        </row>
        <row r="70">
          <cell r="A70">
            <v>541126</v>
          </cell>
          <cell r="B70">
            <v>843717.95</v>
          </cell>
          <cell r="C70">
            <v>81325.84</v>
          </cell>
          <cell r="D70">
            <v>762392.11</v>
          </cell>
        </row>
        <row r="71">
          <cell r="A71">
            <v>541127</v>
          </cell>
          <cell r="D71">
            <v>0</v>
          </cell>
        </row>
        <row r="72">
          <cell r="A72">
            <v>541128</v>
          </cell>
          <cell r="D72">
            <v>0</v>
          </cell>
        </row>
        <row r="73">
          <cell r="A73">
            <v>541132</v>
          </cell>
          <cell r="D73">
            <v>0</v>
          </cell>
        </row>
        <row r="74">
          <cell r="A74">
            <v>541134</v>
          </cell>
          <cell r="D74">
            <v>0</v>
          </cell>
        </row>
        <row r="75">
          <cell r="A75">
            <v>541137</v>
          </cell>
          <cell r="D75">
            <v>0</v>
          </cell>
        </row>
        <row r="76">
          <cell r="A76">
            <v>541141</v>
          </cell>
          <cell r="B76">
            <v>45511</v>
          </cell>
          <cell r="C76">
            <v>33511</v>
          </cell>
          <cell r="D76">
            <v>12000</v>
          </cell>
        </row>
        <row r="77">
          <cell r="A77">
            <v>541142</v>
          </cell>
          <cell r="B77">
            <v>72558.720000000001</v>
          </cell>
          <cell r="C77">
            <v>48372.480000000003</v>
          </cell>
          <cell r="D77">
            <v>24186.239999999998</v>
          </cell>
        </row>
        <row r="78">
          <cell r="A78">
            <v>541143</v>
          </cell>
          <cell r="B78">
            <v>7945000</v>
          </cell>
          <cell r="C78">
            <v>7945000</v>
          </cell>
          <cell r="D78">
            <v>0</v>
          </cell>
        </row>
        <row r="79">
          <cell r="A79">
            <v>8873219</v>
          </cell>
          <cell r="B79">
            <v>107520.95</v>
          </cell>
          <cell r="C79">
            <v>13261</v>
          </cell>
          <cell r="D79">
            <v>94259.95</v>
          </cell>
        </row>
        <row r="80">
          <cell r="A80">
            <v>8873220</v>
          </cell>
          <cell r="B80">
            <v>168204.43</v>
          </cell>
          <cell r="C80">
            <v>168204.43</v>
          </cell>
          <cell r="D80">
            <v>0</v>
          </cell>
        </row>
        <row r="81">
          <cell r="A81">
            <v>8873221</v>
          </cell>
          <cell r="B81">
            <v>259716</v>
          </cell>
          <cell r="C81">
            <v>116941</v>
          </cell>
          <cell r="D81">
            <v>142775</v>
          </cell>
        </row>
        <row r="82">
          <cell r="A82">
            <v>8873222</v>
          </cell>
          <cell r="B82">
            <v>533128.54</v>
          </cell>
          <cell r="C82">
            <v>412267.04</v>
          </cell>
          <cell r="D82">
            <v>120861.50000000006</v>
          </cell>
        </row>
        <row r="83">
          <cell r="A83">
            <v>8873223</v>
          </cell>
          <cell r="D83">
            <v>0</v>
          </cell>
        </row>
        <row r="84">
          <cell r="A84">
            <v>8873224</v>
          </cell>
          <cell r="B84">
            <v>77550</v>
          </cell>
          <cell r="C84">
            <v>77550</v>
          </cell>
          <cell r="D84">
            <v>0</v>
          </cell>
        </row>
        <row r="85">
          <cell r="A85">
            <v>8873225</v>
          </cell>
          <cell r="D85">
            <v>0</v>
          </cell>
        </row>
        <row r="86">
          <cell r="A86">
            <v>8873226</v>
          </cell>
          <cell r="B86">
            <v>251072.67</v>
          </cell>
          <cell r="C86">
            <v>73008.97</v>
          </cell>
          <cell r="D86">
            <v>178063.7</v>
          </cell>
        </row>
        <row r="87">
          <cell r="A87">
            <v>8873227</v>
          </cell>
          <cell r="B87">
            <v>4000</v>
          </cell>
          <cell r="C87">
            <v>4000</v>
          </cell>
          <cell r="D87">
            <v>0</v>
          </cell>
        </row>
        <row r="88">
          <cell r="A88">
            <v>8873228</v>
          </cell>
          <cell r="B88">
            <v>557300.49</v>
          </cell>
          <cell r="C88">
            <v>557300.49</v>
          </cell>
          <cell r="D88">
            <v>0</v>
          </cell>
        </row>
        <row r="89">
          <cell r="A89">
            <v>8873231</v>
          </cell>
          <cell r="B89">
            <v>12487.88</v>
          </cell>
          <cell r="C89">
            <v>5263.16</v>
          </cell>
          <cell r="D89">
            <v>7224.7199999999993</v>
          </cell>
        </row>
        <row r="90">
          <cell r="A90">
            <v>8873232</v>
          </cell>
          <cell r="B90">
            <v>9700</v>
          </cell>
          <cell r="C90">
            <v>9700</v>
          </cell>
          <cell r="D90">
            <v>0</v>
          </cell>
        </row>
        <row r="91">
          <cell r="A91">
            <v>8873233</v>
          </cell>
          <cell r="B91">
            <v>194780.36</v>
          </cell>
          <cell r="C91">
            <v>194780.36</v>
          </cell>
          <cell r="D91">
            <v>0</v>
          </cell>
        </row>
        <row r="92">
          <cell r="A92">
            <v>8873234</v>
          </cell>
          <cell r="B92">
            <v>1852090.65</v>
          </cell>
          <cell r="C92">
            <v>867864.59</v>
          </cell>
          <cell r="D92">
            <v>984226.05999999994</v>
          </cell>
        </row>
        <row r="93">
          <cell r="A93">
            <v>8873235</v>
          </cell>
          <cell r="D93">
            <v>0</v>
          </cell>
        </row>
        <row r="94">
          <cell r="A94">
            <v>8873237</v>
          </cell>
          <cell r="B94">
            <v>1622876.86</v>
          </cell>
          <cell r="C94">
            <v>943461.36</v>
          </cell>
          <cell r="D94">
            <v>679415.50000000012</v>
          </cell>
        </row>
        <row r="95">
          <cell r="A95">
            <v>8873238</v>
          </cell>
          <cell r="D95">
            <v>0</v>
          </cell>
        </row>
        <row r="96">
          <cell r="A96">
            <v>8873239</v>
          </cell>
          <cell r="D96">
            <v>0</v>
          </cell>
        </row>
        <row r="97">
          <cell r="A97">
            <v>8873240</v>
          </cell>
          <cell r="D97">
            <v>0</v>
          </cell>
        </row>
        <row r="98">
          <cell r="A98">
            <v>8873241</v>
          </cell>
          <cell r="B98">
            <v>280592.5</v>
          </cell>
          <cell r="C98">
            <v>155248.24</v>
          </cell>
          <cell r="D98">
            <v>125344.26000000001</v>
          </cell>
        </row>
        <row r="99">
          <cell r="A99">
            <v>8873242</v>
          </cell>
          <cell r="D99">
            <v>0</v>
          </cell>
        </row>
        <row r="100">
          <cell r="A100">
            <v>8873243</v>
          </cell>
          <cell r="B100">
            <v>2000</v>
          </cell>
          <cell r="D100">
            <v>2000</v>
          </cell>
        </row>
        <row r="101">
          <cell r="A101">
            <v>8873244</v>
          </cell>
          <cell r="B101">
            <v>107448.19</v>
          </cell>
          <cell r="C101">
            <v>40381.54</v>
          </cell>
          <cell r="D101">
            <v>67066.649999999994</v>
          </cell>
        </row>
        <row r="102">
          <cell r="A102">
            <v>8873245</v>
          </cell>
          <cell r="B102">
            <v>3334581.97</v>
          </cell>
          <cell r="C102">
            <v>1826557</v>
          </cell>
          <cell r="D102">
            <v>1508024.9700000002</v>
          </cell>
        </row>
        <row r="103">
          <cell r="A103">
            <v>8873246</v>
          </cell>
          <cell r="B103">
            <v>777484.35</v>
          </cell>
          <cell r="C103">
            <v>551006.98</v>
          </cell>
          <cell r="D103">
            <v>226477.37</v>
          </cell>
        </row>
        <row r="104">
          <cell r="A104">
            <v>8873247</v>
          </cell>
          <cell r="B104">
            <v>342467.23</v>
          </cell>
          <cell r="C104">
            <v>252150.71</v>
          </cell>
          <cell r="D104">
            <v>90316.51999999999</v>
          </cell>
        </row>
        <row r="105">
          <cell r="A105">
            <v>8873248</v>
          </cell>
          <cell r="B105">
            <v>43460.47</v>
          </cell>
          <cell r="C105">
            <v>20993.4</v>
          </cell>
          <cell r="D105">
            <v>22467.07</v>
          </cell>
        </row>
        <row r="106">
          <cell r="A106">
            <v>8873249</v>
          </cell>
          <cell r="B106">
            <v>54552.87</v>
          </cell>
          <cell r="C106">
            <v>28220.81</v>
          </cell>
          <cell r="D106">
            <v>26332.06</v>
          </cell>
        </row>
        <row r="107">
          <cell r="A107">
            <v>8873250</v>
          </cell>
          <cell r="B107">
            <v>76509.19</v>
          </cell>
          <cell r="C107">
            <v>75509.19</v>
          </cell>
          <cell r="D107">
            <v>1000</v>
          </cell>
        </row>
        <row r="108">
          <cell r="A108">
            <v>8873251</v>
          </cell>
          <cell r="B108">
            <v>5763.15</v>
          </cell>
          <cell r="D108">
            <v>5763.15</v>
          </cell>
        </row>
        <row r="109">
          <cell r="A109">
            <v>8873286</v>
          </cell>
          <cell r="D109">
            <v>0</v>
          </cell>
        </row>
        <row r="110">
          <cell r="A110">
            <v>8873306</v>
          </cell>
          <cell r="B110">
            <v>294104.53999999998</v>
          </cell>
          <cell r="C110">
            <v>97324.22</v>
          </cell>
          <cell r="D110">
            <v>196780.31999999998</v>
          </cell>
        </row>
        <row r="111">
          <cell r="A111">
            <v>8873307</v>
          </cell>
          <cell r="D111">
            <v>0</v>
          </cell>
        </row>
        <row r="112">
          <cell r="A112">
            <v>8873308</v>
          </cell>
          <cell r="D112">
            <v>0</v>
          </cell>
        </row>
        <row r="113">
          <cell r="A113">
            <v>8873309</v>
          </cell>
          <cell r="B113">
            <v>38447.39</v>
          </cell>
          <cell r="C113">
            <v>31538.95</v>
          </cell>
          <cell r="D113">
            <v>6908.4399999999987</v>
          </cell>
        </row>
        <row r="114">
          <cell r="A114">
            <v>8873645</v>
          </cell>
          <cell r="B114">
            <v>60503.57</v>
          </cell>
          <cell r="D114">
            <v>60503.57</v>
          </cell>
        </row>
        <row r="115">
          <cell r="A115">
            <v>8873646</v>
          </cell>
          <cell r="D115">
            <v>0</v>
          </cell>
        </row>
        <row r="116">
          <cell r="A116">
            <v>8873647</v>
          </cell>
          <cell r="B116">
            <v>165784.14000000001</v>
          </cell>
          <cell r="C116">
            <v>1866.58</v>
          </cell>
          <cell r="D116">
            <v>163917.56000000003</v>
          </cell>
        </row>
        <row r="117">
          <cell r="A117">
            <v>8873648</v>
          </cell>
          <cell r="D117">
            <v>0</v>
          </cell>
        </row>
        <row r="118">
          <cell r="A118">
            <v>8873649</v>
          </cell>
          <cell r="B118">
            <v>776586.9</v>
          </cell>
          <cell r="C118">
            <v>37777.370000000003</v>
          </cell>
          <cell r="D118">
            <v>738809.53</v>
          </cell>
        </row>
        <row r="119">
          <cell r="A119">
            <v>541276</v>
          </cell>
          <cell r="D119">
            <v>0</v>
          </cell>
        </row>
        <row r="120">
          <cell r="A120">
            <v>541278</v>
          </cell>
          <cell r="B120">
            <v>700000</v>
          </cell>
          <cell r="C120">
            <v>700000</v>
          </cell>
          <cell r="D120">
            <v>0</v>
          </cell>
        </row>
        <row r="121">
          <cell r="A121">
            <v>541279</v>
          </cell>
          <cell r="B121">
            <v>0</v>
          </cell>
          <cell r="C121">
            <v>0</v>
          </cell>
          <cell r="D121">
            <v>0</v>
          </cell>
        </row>
        <row r="122">
          <cell r="A122">
            <v>543528</v>
          </cell>
          <cell r="D122">
            <v>0</v>
          </cell>
        </row>
        <row r="123">
          <cell r="A123">
            <v>543531</v>
          </cell>
          <cell r="D123">
            <v>0</v>
          </cell>
        </row>
        <row r="124">
          <cell r="A124">
            <v>543532</v>
          </cell>
          <cell r="B124">
            <v>220000</v>
          </cell>
          <cell r="C124">
            <v>220000</v>
          </cell>
          <cell r="D124">
            <v>0</v>
          </cell>
        </row>
        <row r="125">
          <cell r="A125">
            <v>584853</v>
          </cell>
          <cell r="D125">
            <v>0</v>
          </cell>
        </row>
        <row r="126">
          <cell r="A126">
            <v>584854</v>
          </cell>
          <cell r="D126">
            <v>0</v>
          </cell>
        </row>
        <row r="127">
          <cell r="A127">
            <v>584855</v>
          </cell>
          <cell r="D127">
            <v>0</v>
          </cell>
        </row>
        <row r="128">
          <cell r="A128">
            <v>584856</v>
          </cell>
          <cell r="D128">
            <v>0</v>
          </cell>
        </row>
        <row r="129">
          <cell r="A129">
            <v>584857</v>
          </cell>
          <cell r="D129">
            <v>0</v>
          </cell>
        </row>
        <row r="130">
          <cell r="A130">
            <v>584858</v>
          </cell>
          <cell r="D130">
            <v>0</v>
          </cell>
        </row>
        <row r="131">
          <cell r="A131">
            <v>584863</v>
          </cell>
          <cell r="D131">
            <v>0</v>
          </cell>
        </row>
        <row r="132">
          <cell r="A132">
            <v>584865</v>
          </cell>
          <cell r="D132">
            <v>0</v>
          </cell>
        </row>
        <row r="133">
          <cell r="A133">
            <v>584866</v>
          </cell>
          <cell r="D133">
            <v>0</v>
          </cell>
        </row>
        <row r="134">
          <cell r="A134">
            <v>584869</v>
          </cell>
          <cell r="D134">
            <v>0</v>
          </cell>
        </row>
        <row r="135">
          <cell r="A135">
            <v>584870</v>
          </cell>
          <cell r="D135">
            <v>0</v>
          </cell>
        </row>
        <row r="136">
          <cell r="A136">
            <v>584871</v>
          </cell>
          <cell r="D136">
            <v>0</v>
          </cell>
        </row>
        <row r="137">
          <cell r="A137">
            <v>584872</v>
          </cell>
          <cell r="D137">
            <v>0</v>
          </cell>
        </row>
        <row r="138">
          <cell r="A138">
            <v>584873</v>
          </cell>
          <cell r="B138">
            <v>55805</v>
          </cell>
          <cell r="D138">
            <v>55805</v>
          </cell>
        </row>
        <row r="139">
          <cell r="A139">
            <v>584874</v>
          </cell>
          <cell r="D139">
            <v>0</v>
          </cell>
        </row>
        <row r="140">
          <cell r="A140">
            <v>584875</v>
          </cell>
          <cell r="D140">
            <v>0</v>
          </cell>
        </row>
        <row r="141">
          <cell r="A141">
            <v>8873253</v>
          </cell>
          <cell r="B141">
            <v>281851.46999999997</v>
          </cell>
          <cell r="C141">
            <v>78383.06</v>
          </cell>
          <cell r="D141">
            <v>203468.40999999997</v>
          </cell>
        </row>
        <row r="142">
          <cell r="A142">
            <v>584928</v>
          </cell>
          <cell r="B142">
            <v>-2053.2199999999998</v>
          </cell>
          <cell r="D142">
            <v>-2053.2199999999998</v>
          </cell>
        </row>
        <row r="143">
          <cell r="A143">
            <v>585601</v>
          </cell>
          <cell r="B143">
            <v>3473944.9</v>
          </cell>
          <cell r="C143">
            <v>3473944.9</v>
          </cell>
          <cell r="D143">
            <v>0</v>
          </cell>
        </row>
        <row r="144">
          <cell r="A144">
            <v>585602</v>
          </cell>
          <cell r="B144">
            <v>235257.01</v>
          </cell>
          <cell r="C144">
            <v>189630.25</v>
          </cell>
          <cell r="D144">
            <v>45626.760000000009</v>
          </cell>
        </row>
        <row r="145">
          <cell r="A145">
            <v>585603</v>
          </cell>
          <cell r="B145">
            <v>36269969.32</v>
          </cell>
          <cell r="C145">
            <v>18461650.73</v>
          </cell>
          <cell r="D145">
            <v>17808318.59</v>
          </cell>
        </row>
        <row r="146">
          <cell r="A146">
            <v>585604</v>
          </cell>
          <cell r="B146">
            <v>800286.25</v>
          </cell>
          <cell r="C146">
            <v>365746.44</v>
          </cell>
          <cell r="D146">
            <v>434539.81</v>
          </cell>
        </row>
        <row r="147">
          <cell r="A147">
            <v>585605</v>
          </cell>
          <cell r="B147">
            <v>2205697.2400000002</v>
          </cell>
          <cell r="C147">
            <v>1102848.6200000001</v>
          </cell>
          <cell r="D147">
            <v>1102848.6200000001</v>
          </cell>
        </row>
        <row r="148">
          <cell r="A148">
            <v>585606</v>
          </cell>
          <cell r="B148">
            <v>29438422.640000001</v>
          </cell>
          <cell r="C148">
            <v>15177844.529999999</v>
          </cell>
          <cell r="D148">
            <v>14260578.110000001</v>
          </cell>
        </row>
        <row r="149">
          <cell r="A149">
            <v>585607</v>
          </cell>
          <cell r="B149">
            <v>40339.379999999997</v>
          </cell>
          <cell r="C149">
            <v>15151.41</v>
          </cell>
          <cell r="D149">
            <v>25187.969999999998</v>
          </cell>
        </row>
        <row r="150">
          <cell r="A150">
            <v>587702</v>
          </cell>
          <cell r="B150">
            <v>363665.78</v>
          </cell>
          <cell r="C150">
            <v>176838.83</v>
          </cell>
          <cell r="D150">
            <v>186826.95000000004</v>
          </cell>
        </row>
        <row r="151">
          <cell r="A151">
            <v>587703</v>
          </cell>
          <cell r="B151">
            <v>1572332.35</v>
          </cell>
          <cell r="C151">
            <v>775693.02</v>
          </cell>
          <cell r="D151">
            <v>796639.33000000007</v>
          </cell>
        </row>
        <row r="152">
          <cell r="A152">
            <v>591901</v>
          </cell>
          <cell r="D152">
            <v>0</v>
          </cell>
        </row>
        <row r="153">
          <cell r="A153">
            <v>591903</v>
          </cell>
          <cell r="B153">
            <v>700000</v>
          </cell>
          <cell r="C153">
            <v>700000</v>
          </cell>
          <cell r="D153">
            <v>0</v>
          </cell>
        </row>
        <row r="154">
          <cell r="A154">
            <v>591904</v>
          </cell>
          <cell r="B154">
            <v>418046.68</v>
          </cell>
          <cell r="C154">
            <v>418046.68</v>
          </cell>
          <cell r="D154">
            <v>0</v>
          </cell>
        </row>
        <row r="155">
          <cell r="A155">
            <v>591905</v>
          </cell>
          <cell r="B155">
            <v>20174328.609999999</v>
          </cell>
          <cell r="C155">
            <v>10297737.939999999</v>
          </cell>
          <cell r="D155">
            <v>9876590.6699999999</v>
          </cell>
        </row>
        <row r="156">
          <cell r="A156">
            <v>591906</v>
          </cell>
          <cell r="B156">
            <v>1713870.3</v>
          </cell>
          <cell r="C156">
            <v>845198.58</v>
          </cell>
          <cell r="D156">
            <v>868671.72000000009</v>
          </cell>
        </row>
        <row r="157">
          <cell r="A157">
            <v>633002</v>
          </cell>
          <cell r="D157">
            <v>0</v>
          </cell>
        </row>
        <row r="158">
          <cell r="A158">
            <v>633003</v>
          </cell>
          <cell r="B158">
            <v>194895.93</v>
          </cell>
          <cell r="C158">
            <v>28488.5</v>
          </cell>
          <cell r="D158">
            <v>166407.43</v>
          </cell>
        </row>
        <row r="159">
          <cell r="A159">
            <v>633004</v>
          </cell>
          <cell r="B159">
            <v>-60300.17</v>
          </cell>
          <cell r="D159">
            <v>-60300.17</v>
          </cell>
        </row>
        <row r="160">
          <cell r="A160">
            <v>633005</v>
          </cell>
          <cell r="B160">
            <v>6840000</v>
          </cell>
          <cell r="C160">
            <v>6840000</v>
          </cell>
          <cell r="D160">
            <v>0</v>
          </cell>
        </row>
        <row r="161">
          <cell r="A161">
            <v>633007</v>
          </cell>
          <cell r="B161">
            <v>186311</v>
          </cell>
          <cell r="D161">
            <v>186311</v>
          </cell>
        </row>
        <row r="162">
          <cell r="A162">
            <v>633902</v>
          </cell>
          <cell r="D162">
            <v>0</v>
          </cell>
        </row>
        <row r="163">
          <cell r="A163">
            <v>634061</v>
          </cell>
          <cell r="D163">
            <v>0</v>
          </cell>
        </row>
        <row r="164">
          <cell r="A164">
            <v>634062</v>
          </cell>
          <cell r="B164">
            <v>3800000</v>
          </cell>
          <cell r="C164">
            <v>3800000</v>
          </cell>
          <cell r="D164">
            <v>0</v>
          </cell>
        </row>
        <row r="165">
          <cell r="A165">
            <v>634353</v>
          </cell>
          <cell r="B165">
            <v>1075237.23</v>
          </cell>
          <cell r="C165">
            <v>1029889.73</v>
          </cell>
          <cell r="D165">
            <v>45347.5</v>
          </cell>
        </row>
        <row r="166">
          <cell r="A166">
            <v>636384</v>
          </cell>
          <cell r="B166">
            <v>295296.68</v>
          </cell>
          <cell r="C166">
            <v>210587.68</v>
          </cell>
          <cell r="D166">
            <v>84709</v>
          </cell>
        </row>
        <row r="167">
          <cell r="A167">
            <v>636387</v>
          </cell>
          <cell r="B167">
            <v>440000</v>
          </cell>
          <cell r="C167">
            <v>370000</v>
          </cell>
          <cell r="D167">
            <v>70000</v>
          </cell>
        </row>
        <row r="168">
          <cell r="A168">
            <v>636452</v>
          </cell>
          <cell r="B168">
            <v>74440</v>
          </cell>
          <cell r="C168">
            <v>1440</v>
          </cell>
          <cell r="D168">
            <v>73000</v>
          </cell>
        </row>
        <row r="169">
          <cell r="A169">
            <v>638556</v>
          </cell>
          <cell r="B169">
            <v>22200</v>
          </cell>
          <cell r="C169">
            <v>4600</v>
          </cell>
          <cell r="D169">
            <v>17600</v>
          </cell>
        </row>
        <row r="170">
          <cell r="A170">
            <v>638557</v>
          </cell>
          <cell r="B170">
            <v>800000</v>
          </cell>
          <cell r="C170">
            <v>800000</v>
          </cell>
          <cell r="D170">
            <v>0</v>
          </cell>
        </row>
        <row r="171">
          <cell r="A171">
            <v>679652</v>
          </cell>
          <cell r="B171">
            <v>696359.92</v>
          </cell>
          <cell r="C171">
            <v>280531.67</v>
          </cell>
          <cell r="D171">
            <v>415828.25000000006</v>
          </cell>
        </row>
        <row r="172">
          <cell r="A172">
            <v>679653</v>
          </cell>
          <cell r="B172">
            <v>821809.82</v>
          </cell>
          <cell r="C172">
            <v>426017.35</v>
          </cell>
          <cell r="D172">
            <v>395792.47</v>
          </cell>
        </row>
        <row r="173">
          <cell r="A173">
            <v>679656</v>
          </cell>
          <cell r="D173">
            <v>0</v>
          </cell>
        </row>
        <row r="174">
          <cell r="A174">
            <v>679658</v>
          </cell>
          <cell r="B174">
            <v>43765</v>
          </cell>
          <cell r="D174">
            <v>43765</v>
          </cell>
        </row>
        <row r="175">
          <cell r="A175">
            <v>680552</v>
          </cell>
          <cell r="B175">
            <v>4142138.4</v>
          </cell>
          <cell r="C175">
            <v>2049042</v>
          </cell>
          <cell r="D175">
            <v>2093096.4</v>
          </cell>
        </row>
        <row r="176">
          <cell r="A176">
            <v>680851</v>
          </cell>
          <cell r="B176">
            <v>376491.7</v>
          </cell>
          <cell r="C176">
            <v>46143.11</v>
          </cell>
          <cell r="D176">
            <v>330348.59000000003</v>
          </cell>
        </row>
        <row r="177">
          <cell r="A177">
            <v>680852</v>
          </cell>
          <cell r="B177">
            <v>147211.21</v>
          </cell>
          <cell r="C177">
            <v>98781.38</v>
          </cell>
          <cell r="D177">
            <v>48429.829999999987</v>
          </cell>
        </row>
        <row r="178">
          <cell r="A178">
            <v>682579</v>
          </cell>
          <cell r="D178">
            <v>0</v>
          </cell>
        </row>
        <row r="179">
          <cell r="A179">
            <v>682580</v>
          </cell>
          <cell r="B179">
            <v>2375587.85</v>
          </cell>
          <cell r="D179">
            <v>2375587.85</v>
          </cell>
        </row>
        <row r="180">
          <cell r="A180">
            <v>682581</v>
          </cell>
          <cell r="D180">
            <v>0</v>
          </cell>
        </row>
        <row r="181">
          <cell r="A181">
            <v>682583</v>
          </cell>
          <cell r="B181">
            <v>106570.18</v>
          </cell>
          <cell r="C181">
            <v>18800.59</v>
          </cell>
          <cell r="D181">
            <v>87769.59</v>
          </cell>
        </row>
        <row r="182">
          <cell r="A182">
            <v>682584</v>
          </cell>
          <cell r="B182">
            <v>17313</v>
          </cell>
          <cell r="C182">
            <v>13920</v>
          </cell>
          <cell r="D182">
            <v>3393</v>
          </cell>
        </row>
        <row r="183">
          <cell r="A183">
            <v>682801</v>
          </cell>
          <cell r="B183">
            <v>2036511.75</v>
          </cell>
          <cell r="C183">
            <v>322912.44</v>
          </cell>
          <cell r="D183">
            <v>1713599.31</v>
          </cell>
        </row>
        <row r="184">
          <cell r="A184">
            <v>682810</v>
          </cell>
          <cell r="B184">
            <v>4100000</v>
          </cell>
          <cell r="C184">
            <v>4100000</v>
          </cell>
          <cell r="D184">
            <v>0</v>
          </cell>
        </row>
        <row r="185">
          <cell r="A185">
            <v>685052</v>
          </cell>
          <cell r="D185">
            <v>0</v>
          </cell>
        </row>
        <row r="186">
          <cell r="A186">
            <v>685054</v>
          </cell>
          <cell r="B186">
            <v>681296.81</v>
          </cell>
          <cell r="C186">
            <v>613985.26</v>
          </cell>
          <cell r="D186">
            <v>67311.550000000047</v>
          </cell>
        </row>
        <row r="187">
          <cell r="A187">
            <v>685056</v>
          </cell>
          <cell r="B187">
            <v>200000</v>
          </cell>
          <cell r="C187">
            <v>200000</v>
          </cell>
          <cell r="D187">
            <v>0</v>
          </cell>
        </row>
        <row r="188">
          <cell r="A188">
            <v>685057</v>
          </cell>
          <cell r="B188">
            <v>247422.13</v>
          </cell>
          <cell r="C188">
            <v>125883.44</v>
          </cell>
          <cell r="D188">
            <v>121538.69</v>
          </cell>
        </row>
        <row r="189">
          <cell r="A189">
            <v>685058</v>
          </cell>
          <cell r="D189">
            <v>0</v>
          </cell>
        </row>
        <row r="190">
          <cell r="A190">
            <v>685059</v>
          </cell>
          <cell r="B190">
            <v>73623.67</v>
          </cell>
          <cell r="C190">
            <v>54532.28</v>
          </cell>
          <cell r="D190">
            <v>19091.39</v>
          </cell>
        </row>
        <row r="191">
          <cell r="A191">
            <v>8873066</v>
          </cell>
          <cell r="D191">
            <v>0</v>
          </cell>
        </row>
        <row r="192">
          <cell r="A192">
            <v>689628</v>
          </cell>
          <cell r="B192">
            <v>-3626251.56</v>
          </cell>
          <cell r="C192">
            <v>-3626251.56</v>
          </cell>
          <cell r="D192">
            <v>0</v>
          </cell>
        </row>
        <row r="193">
          <cell r="A193">
            <v>689629</v>
          </cell>
          <cell r="B193">
            <v>2142839.23</v>
          </cell>
          <cell r="C193">
            <v>1296665.6299999999</v>
          </cell>
          <cell r="D193">
            <v>846173.60000000009</v>
          </cell>
        </row>
        <row r="194">
          <cell r="A194">
            <v>689630</v>
          </cell>
          <cell r="D194">
            <v>0</v>
          </cell>
        </row>
        <row r="195">
          <cell r="A195">
            <v>689638</v>
          </cell>
          <cell r="B195">
            <v>2250000</v>
          </cell>
          <cell r="C195">
            <v>2250000</v>
          </cell>
          <cell r="D195">
            <v>0</v>
          </cell>
        </row>
        <row r="196">
          <cell r="A196">
            <v>689639</v>
          </cell>
          <cell r="B196">
            <v>629086.64</v>
          </cell>
          <cell r="C196">
            <v>112632</v>
          </cell>
          <cell r="D196">
            <v>516454.64</v>
          </cell>
        </row>
        <row r="197">
          <cell r="A197">
            <v>8872973</v>
          </cell>
          <cell r="B197">
            <v>1233913.54</v>
          </cell>
          <cell r="C197">
            <v>52525</v>
          </cell>
          <cell r="D197">
            <v>1181388.54</v>
          </cell>
        </row>
        <row r="198">
          <cell r="A198">
            <v>8873211</v>
          </cell>
          <cell r="B198">
            <v>5170000</v>
          </cell>
          <cell r="C198">
            <v>5170000</v>
          </cell>
          <cell r="D198">
            <v>0</v>
          </cell>
        </row>
        <row r="199">
          <cell r="A199">
            <v>8873818</v>
          </cell>
          <cell r="B199">
            <v>1072364.28</v>
          </cell>
          <cell r="C199">
            <v>899581.92</v>
          </cell>
          <cell r="D199">
            <v>172782.36</v>
          </cell>
        </row>
        <row r="200">
          <cell r="A200">
            <v>689929</v>
          </cell>
          <cell r="B200">
            <v>52915.83</v>
          </cell>
          <cell r="C200">
            <v>36921.19</v>
          </cell>
          <cell r="D200">
            <v>15994.64</v>
          </cell>
        </row>
        <row r="201">
          <cell r="A201">
            <v>690077</v>
          </cell>
          <cell r="D201">
            <v>0</v>
          </cell>
        </row>
        <row r="202">
          <cell r="A202">
            <v>690083</v>
          </cell>
          <cell r="B202">
            <v>10788038.01</v>
          </cell>
          <cell r="C202">
            <v>5714891.2699999996</v>
          </cell>
          <cell r="D202">
            <v>5073146.74</v>
          </cell>
        </row>
        <row r="203">
          <cell r="A203">
            <v>690084</v>
          </cell>
          <cell r="B203">
            <v>1820000</v>
          </cell>
          <cell r="C203">
            <v>1820000</v>
          </cell>
          <cell r="D203">
            <v>0</v>
          </cell>
        </row>
        <row r="204">
          <cell r="A204">
            <v>690085</v>
          </cell>
          <cell r="D204">
            <v>0</v>
          </cell>
        </row>
        <row r="205">
          <cell r="A205">
            <v>690086</v>
          </cell>
          <cell r="B205">
            <v>322428.71000000002</v>
          </cell>
          <cell r="C205">
            <v>95426.71</v>
          </cell>
          <cell r="D205">
            <v>227002</v>
          </cell>
        </row>
        <row r="206">
          <cell r="A206">
            <v>690087</v>
          </cell>
          <cell r="B206">
            <v>28843.72</v>
          </cell>
          <cell r="C206">
            <v>15809.21</v>
          </cell>
          <cell r="D206">
            <v>13034.510000000002</v>
          </cell>
        </row>
        <row r="207">
          <cell r="A207">
            <v>8873279</v>
          </cell>
          <cell r="B207">
            <v>1454171.37</v>
          </cell>
          <cell r="C207">
            <v>762779.35</v>
          </cell>
          <cell r="D207">
            <v>691392.02000000014</v>
          </cell>
        </row>
        <row r="208">
          <cell r="A208">
            <v>8873299</v>
          </cell>
          <cell r="D208">
            <v>0</v>
          </cell>
        </row>
        <row r="209">
          <cell r="A209">
            <v>8873300</v>
          </cell>
          <cell r="B209">
            <v>795276.2</v>
          </cell>
          <cell r="C209">
            <v>702732.78</v>
          </cell>
          <cell r="D209">
            <v>92543.419999999925</v>
          </cell>
        </row>
        <row r="210">
          <cell r="A210">
            <v>692252</v>
          </cell>
          <cell r="D210">
            <v>0</v>
          </cell>
        </row>
        <row r="211">
          <cell r="A211">
            <v>692253</v>
          </cell>
          <cell r="D211">
            <v>0</v>
          </cell>
        </row>
        <row r="212">
          <cell r="A212">
            <v>692254</v>
          </cell>
          <cell r="B212">
            <v>12037856.25</v>
          </cell>
          <cell r="D212">
            <v>12037856.25</v>
          </cell>
        </row>
        <row r="213">
          <cell r="A213">
            <v>692255</v>
          </cell>
          <cell r="B213">
            <v>1613946.63</v>
          </cell>
          <cell r="D213">
            <v>1613946.63</v>
          </cell>
        </row>
        <row r="214">
          <cell r="A214">
            <v>692256</v>
          </cell>
          <cell r="B214">
            <v>45150000</v>
          </cell>
          <cell r="C214">
            <v>45150000</v>
          </cell>
          <cell r="D214">
            <v>0</v>
          </cell>
        </row>
        <row r="215">
          <cell r="A215">
            <v>692257</v>
          </cell>
          <cell r="D215">
            <v>0</v>
          </cell>
        </row>
        <row r="216">
          <cell r="A216">
            <v>692401</v>
          </cell>
          <cell r="D216">
            <v>0</v>
          </cell>
        </row>
        <row r="217">
          <cell r="A217">
            <v>692552</v>
          </cell>
          <cell r="D217">
            <v>0</v>
          </cell>
        </row>
        <row r="218">
          <cell r="A218">
            <v>692553</v>
          </cell>
          <cell r="B218">
            <v>5414533.5599999996</v>
          </cell>
          <cell r="C218">
            <v>2690616.62</v>
          </cell>
          <cell r="D218">
            <v>2723916.9399999995</v>
          </cell>
        </row>
        <row r="219">
          <cell r="A219">
            <v>692554</v>
          </cell>
          <cell r="B219">
            <v>2900000</v>
          </cell>
          <cell r="C219">
            <v>2900000</v>
          </cell>
          <cell r="D219">
            <v>0</v>
          </cell>
        </row>
        <row r="220">
          <cell r="A220">
            <v>692702</v>
          </cell>
          <cell r="B220">
            <v>3141211.1399999997</v>
          </cell>
          <cell r="C220">
            <v>1721312.29</v>
          </cell>
          <cell r="D220">
            <v>1419898.8499999996</v>
          </cell>
        </row>
        <row r="221">
          <cell r="A221">
            <v>692703</v>
          </cell>
          <cell r="B221">
            <v>1395000</v>
          </cell>
          <cell r="C221">
            <v>1395000</v>
          </cell>
          <cell r="D221">
            <v>0</v>
          </cell>
        </row>
        <row r="222">
          <cell r="A222">
            <v>694726</v>
          </cell>
          <cell r="B222">
            <v>49876.71</v>
          </cell>
          <cell r="C222">
            <v>46780.6</v>
          </cell>
          <cell r="D222">
            <v>3096.1100000000006</v>
          </cell>
        </row>
        <row r="223">
          <cell r="A223">
            <v>694727</v>
          </cell>
          <cell r="B223">
            <v>134582.79999999999</v>
          </cell>
          <cell r="D223">
            <v>134582.79999999999</v>
          </cell>
        </row>
        <row r="224">
          <cell r="A224">
            <v>694817</v>
          </cell>
          <cell r="B224">
            <v>4731199.83</v>
          </cell>
          <cell r="D224">
            <v>4731199.83</v>
          </cell>
        </row>
        <row r="225">
          <cell r="A225">
            <v>694820</v>
          </cell>
          <cell r="B225">
            <v>6300000</v>
          </cell>
          <cell r="C225">
            <v>6300000</v>
          </cell>
          <cell r="D225">
            <v>0</v>
          </cell>
        </row>
        <row r="226">
          <cell r="A226">
            <v>694822</v>
          </cell>
          <cell r="B226">
            <v>288253.14</v>
          </cell>
          <cell r="C226">
            <v>144126.62</v>
          </cell>
          <cell r="D226">
            <v>144126.52000000002</v>
          </cell>
        </row>
        <row r="227">
          <cell r="A227">
            <v>694823</v>
          </cell>
          <cell r="B227">
            <v>203442.83</v>
          </cell>
          <cell r="C227">
            <v>170016.69</v>
          </cell>
          <cell r="D227">
            <v>33426.139999999985</v>
          </cell>
        </row>
        <row r="228">
          <cell r="A228">
            <v>694824</v>
          </cell>
          <cell r="B228">
            <v>639189.62</v>
          </cell>
          <cell r="C228">
            <v>319590.46999999997</v>
          </cell>
          <cell r="D228">
            <v>319599.15000000002</v>
          </cell>
        </row>
        <row r="229">
          <cell r="A229">
            <v>694825</v>
          </cell>
          <cell r="B229">
            <v>425662.18</v>
          </cell>
          <cell r="C229">
            <v>181939.58</v>
          </cell>
          <cell r="D229">
            <v>243722.6</v>
          </cell>
        </row>
        <row r="230">
          <cell r="A230">
            <v>694826</v>
          </cell>
          <cell r="D230">
            <v>0</v>
          </cell>
        </row>
        <row r="231">
          <cell r="A231">
            <v>694828</v>
          </cell>
          <cell r="D231">
            <v>0</v>
          </cell>
        </row>
        <row r="232">
          <cell r="A232">
            <v>694829</v>
          </cell>
          <cell r="D232">
            <v>0</v>
          </cell>
        </row>
        <row r="233">
          <cell r="A233">
            <v>694830</v>
          </cell>
          <cell r="D233">
            <v>0</v>
          </cell>
        </row>
        <row r="234">
          <cell r="A234">
            <v>697051</v>
          </cell>
          <cell r="D234">
            <v>0</v>
          </cell>
        </row>
        <row r="235">
          <cell r="A235">
            <v>697052</v>
          </cell>
          <cell r="D235">
            <v>0</v>
          </cell>
        </row>
        <row r="236">
          <cell r="A236">
            <v>697053</v>
          </cell>
          <cell r="D236">
            <v>0</v>
          </cell>
        </row>
        <row r="237">
          <cell r="A237">
            <v>699152</v>
          </cell>
          <cell r="D237">
            <v>0</v>
          </cell>
        </row>
        <row r="238">
          <cell r="A238">
            <v>8873881</v>
          </cell>
          <cell r="B238">
            <v>50000</v>
          </cell>
          <cell r="C238">
            <v>50000</v>
          </cell>
          <cell r="D238">
            <v>0</v>
          </cell>
        </row>
        <row r="239">
          <cell r="A239">
            <v>701252</v>
          </cell>
          <cell r="B239">
            <v>24574.78</v>
          </cell>
          <cell r="C239">
            <v>7750</v>
          </cell>
          <cell r="D239">
            <v>16824.78</v>
          </cell>
        </row>
        <row r="240">
          <cell r="A240">
            <v>703428</v>
          </cell>
          <cell r="B240">
            <v>463704.6</v>
          </cell>
          <cell r="C240">
            <v>260869.57</v>
          </cell>
          <cell r="D240">
            <v>202835.02999999997</v>
          </cell>
        </row>
        <row r="241">
          <cell r="A241">
            <v>703429</v>
          </cell>
          <cell r="D241">
            <v>0</v>
          </cell>
        </row>
        <row r="242">
          <cell r="A242">
            <v>703430</v>
          </cell>
          <cell r="B242">
            <v>100000</v>
          </cell>
          <cell r="C242">
            <v>100000</v>
          </cell>
          <cell r="D242">
            <v>0</v>
          </cell>
        </row>
        <row r="243">
          <cell r="A243">
            <v>8873080</v>
          </cell>
          <cell r="D243">
            <v>0</v>
          </cell>
        </row>
        <row r="244">
          <cell r="A244">
            <v>8873081</v>
          </cell>
          <cell r="D244">
            <v>0</v>
          </cell>
        </row>
        <row r="245">
          <cell r="A245">
            <v>703580</v>
          </cell>
          <cell r="B245">
            <v>9693803.8100000005</v>
          </cell>
          <cell r="C245">
            <v>4756313.8600000003</v>
          </cell>
          <cell r="D245">
            <v>4937489.95</v>
          </cell>
        </row>
        <row r="246">
          <cell r="A246">
            <v>703582</v>
          </cell>
          <cell r="B246">
            <v>5263662.08</v>
          </cell>
          <cell r="C246">
            <v>2281060.39</v>
          </cell>
          <cell r="D246">
            <v>2982601.69</v>
          </cell>
        </row>
        <row r="247">
          <cell r="A247">
            <v>703583</v>
          </cell>
          <cell r="D247">
            <v>0</v>
          </cell>
        </row>
        <row r="248">
          <cell r="A248">
            <v>703586</v>
          </cell>
          <cell r="D248">
            <v>0</v>
          </cell>
        </row>
        <row r="249">
          <cell r="A249">
            <v>703587</v>
          </cell>
          <cell r="B249">
            <v>9422423.5399999991</v>
          </cell>
          <cell r="C249">
            <v>5063894</v>
          </cell>
          <cell r="D249">
            <v>4358529.5399999991</v>
          </cell>
        </row>
        <row r="250">
          <cell r="A250">
            <v>703588</v>
          </cell>
          <cell r="B250">
            <v>10552776.939999999</v>
          </cell>
          <cell r="C250">
            <v>4654916.17</v>
          </cell>
          <cell r="D250">
            <v>5897860.7699999996</v>
          </cell>
        </row>
        <row r="251">
          <cell r="A251">
            <v>703590</v>
          </cell>
          <cell r="B251">
            <v>786840.89</v>
          </cell>
          <cell r="C251">
            <v>346230.43</v>
          </cell>
          <cell r="D251">
            <v>440610.46</v>
          </cell>
        </row>
        <row r="252">
          <cell r="A252">
            <v>703591</v>
          </cell>
          <cell r="B252">
            <v>7491.33</v>
          </cell>
          <cell r="C252">
            <v>7491.33</v>
          </cell>
          <cell r="D252">
            <v>0</v>
          </cell>
        </row>
        <row r="253">
          <cell r="A253">
            <v>703592</v>
          </cell>
          <cell r="D253">
            <v>0</v>
          </cell>
        </row>
        <row r="254">
          <cell r="A254">
            <v>703594</v>
          </cell>
          <cell r="D254">
            <v>0</v>
          </cell>
        </row>
        <row r="255">
          <cell r="A255">
            <v>703595</v>
          </cell>
          <cell r="B255">
            <v>350000</v>
          </cell>
          <cell r="C255">
            <v>350000</v>
          </cell>
          <cell r="D255">
            <v>0</v>
          </cell>
        </row>
        <row r="256">
          <cell r="A256">
            <v>703596</v>
          </cell>
          <cell r="B256">
            <v>500000</v>
          </cell>
          <cell r="C256">
            <v>500000</v>
          </cell>
          <cell r="D256">
            <v>0</v>
          </cell>
        </row>
        <row r="257">
          <cell r="A257">
            <v>703597</v>
          </cell>
          <cell r="B257">
            <v>480000</v>
          </cell>
          <cell r="C257">
            <v>480000</v>
          </cell>
          <cell r="D257">
            <v>0</v>
          </cell>
        </row>
        <row r="258">
          <cell r="A258">
            <v>703598</v>
          </cell>
          <cell r="B258">
            <v>1000000</v>
          </cell>
          <cell r="C258">
            <v>1000000</v>
          </cell>
          <cell r="D258">
            <v>0</v>
          </cell>
        </row>
        <row r="259">
          <cell r="A259">
            <v>703599</v>
          </cell>
          <cell r="B259">
            <v>0</v>
          </cell>
          <cell r="C259">
            <v>0</v>
          </cell>
          <cell r="D259">
            <v>0</v>
          </cell>
        </row>
        <row r="260">
          <cell r="A260">
            <v>703600</v>
          </cell>
          <cell r="D260">
            <v>0</v>
          </cell>
        </row>
        <row r="261">
          <cell r="A261">
            <v>703877</v>
          </cell>
          <cell r="D261">
            <v>0</v>
          </cell>
        </row>
        <row r="262">
          <cell r="A262">
            <v>703879</v>
          </cell>
          <cell r="B262">
            <v>472.6</v>
          </cell>
          <cell r="D262">
            <v>472.6</v>
          </cell>
        </row>
        <row r="263">
          <cell r="A263">
            <v>703880</v>
          </cell>
          <cell r="D263">
            <v>0</v>
          </cell>
        </row>
        <row r="264">
          <cell r="A264">
            <v>703881</v>
          </cell>
          <cell r="D264">
            <v>0</v>
          </cell>
        </row>
        <row r="265">
          <cell r="A265">
            <v>8873084</v>
          </cell>
          <cell r="D265">
            <v>0</v>
          </cell>
        </row>
        <row r="266">
          <cell r="A266">
            <v>705906</v>
          </cell>
          <cell r="D266">
            <v>0</v>
          </cell>
        </row>
        <row r="267">
          <cell r="A267">
            <v>705908</v>
          </cell>
          <cell r="B267">
            <v>130116.61</v>
          </cell>
          <cell r="D267">
            <v>130116.61</v>
          </cell>
        </row>
        <row r="268">
          <cell r="A268">
            <v>705909</v>
          </cell>
          <cell r="B268">
            <v>550924.29</v>
          </cell>
          <cell r="C268">
            <v>262682.64</v>
          </cell>
          <cell r="D268">
            <v>288241.65000000002</v>
          </cell>
        </row>
        <row r="269">
          <cell r="A269">
            <v>8873313</v>
          </cell>
          <cell r="B269">
            <v>3000000</v>
          </cell>
          <cell r="C269">
            <v>3000000</v>
          </cell>
          <cell r="D269">
            <v>0</v>
          </cell>
        </row>
        <row r="270">
          <cell r="A270">
            <v>705977</v>
          </cell>
          <cell r="B270">
            <v>16124.69</v>
          </cell>
          <cell r="C270">
            <v>15356.69</v>
          </cell>
          <cell r="D270">
            <v>768</v>
          </cell>
        </row>
        <row r="271">
          <cell r="A271">
            <v>705979</v>
          </cell>
          <cell r="B271">
            <v>382700</v>
          </cell>
          <cell r="D271">
            <v>382700</v>
          </cell>
        </row>
        <row r="272">
          <cell r="A272">
            <v>705980</v>
          </cell>
          <cell r="D272">
            <v>0</v>
          </cell>
        </row>
        <row r="273">
          <cell r="A273">
            <v>705981</v>
          </cell>
          <cell r="D273">
            <v>0</v>
          </cell>
        </row>
        <row r="274">
          <cell r="A274">
            <v>705983</v>
          </cell>
          <cell r="B274">
            <v>494036.75</v>
          </cell>
          <cell r="C274">
            <v>445216.78</v>
          </cell>
          <cell r="D274">
            <v>48819.969999999972</v>
          </cell>
        </row>
        <row r="275">
          <cell r="A275">
            <v>705985</v>
          </cell>
          <cell r="B275">
            <v>401685.18</v>
          </cell>
          <cell r="C275">
            <v>401685.18</v>
          </cell>
          <cell r="D275">
            <v>0</v>
          </cell>
        </row>
        <row r="276">
          <cell r="A276">
            <v>705988</v>
          </cell>
          <cell r="B276">
            <v>2987951.45</v>
          </cell>
          <cell r="C276">
            <v>677906.38</v>
          </cell>
          <cell r="D276">
            <v>2310045.0700000003</v>
          </cell>
        </row>
        <row r="277">
          <cell r="A277">
            <v>705989</v>
          </cell>
          <cell r="B277">
            <v>2010000</v>
          </cell>
          <cell r="C277">
            <v>2010000</v>
          </cell>
          <cell r="D277">
            <v>0</v>
          </cell>
        </row>
        <row r="278">
          <cell r="A278">
            <v>705990</v>
          </cell>
          <cell r="B278">
            <v>3600000</v>
          </cell>
          <cell r="C278">
            <v>3600000</v>
          </cell>
          <cell r="D278">
            <v>0</v>
          </cell>
        </row>
        <row r="279">
          <cell r="A279">
            <v>8873213</v>
          </cell>
          <cell r="B279">
            <v>3254005.08</v>
          </cell>
          <cell r="C279">
            <v>1333638.73</v>
          </cell>
          <cell r="D279">
            <v>1920366.35</v>
          </cell>
        </row>
        <row r="280">
          <cell r="A280">
            <v>8873214</v>
          </cell>
          <cell r="D280">
            <v>0</v>
          </cell>
        </row>
        <row r="281">
          <cell r="A281">
            <v>8873215</v>
          </cell>
          <cell r="B281">
            <v>1433308.1</v>
          </cell>
          <cell r="C281">
            <v>823.6</v>
          </cell>
          <cell r="D281">
            <v>1432484.5</v>
          </cell>
        </row>
        <row r="282">
          <cell r="A282">
            <v>8873216</v>
          </cell>
          <cell r="B282">
            <v>0</v>
          </cell>
          <cell r="C282">
            <v>0</v>
          </cell>
          <cell r="D282">
            <v>0</v>
          </cell>
        </row>
        <row r="283">
          <cell r="A283">
            <v>8873217</v>
          </cell>
          <cell r="B283">
            <v>12483793.199999999</v>
          </cell>
          <cell r="C283">
            <v>7572837.7999999998</v>
          </cell>
          <cell r="D283">
            <v>4910955.3999999994</v>
          </cell>
        </row>
        <row r="284">
          <cell r="A284">
            <v>8873315</v>
          </cell>
          <cell r="D284">
            <v>0</v>
          </cell>
        </row>
        <row r="285">
          <cell r="A285">
            <v>8873316</v>
          </cell>
          <cell r="D285">
            <v>0</v>
          </cell>
        </row>
        <row r="286">
          <cell r="A286">
            <v>708226</v>
          </cell>
          <cell r="B286">
            <v>0</v>
          </cell>
          <cell r="C286">
            <v>0</v>
          </cell>
          <cell r="D286">
            <v>0</v>
          </cell>
        </row>
        <row r="287">
          <cell r="A287">
            <v>708227</v>
          </cell>
          <cell r="B287">
            <v>4777146.6100000003</v>
          </cell>
          <cell r="C287">
            <v>4643216.5599999996</v>
          </cell>
          <cell r="D287">
            <v>133930.05000000075</v>
          </cell>
        </row>
        <row r="288">
          <cell r="A288">
            <v>708228</v>
          </cell>
          <cell r="B288">
            <v>2037285.36</v>
          </cell>
          <cell r="C288">
            <v>2037285.36</v>
          </cell>
          <cell r="D288">
            <v>0</v>
          </cell>
        </row>
        <row r="289">
          <cell r="A289">
            <v>708229</v>
          </cell>
          <cell r="B289">
            <v>2345211.8199999998</v>
          </cell>
          <cell r="C289">
            <v>2186084.5299999998</v>
          </cell>
          <cell r="D289">
            <v>159127.29000000004</v>
          </cell>
        </row>
        <row r="290">
          <cell r="A290">
            <v>708231</v>
          </cell>
          <cell r="B290">
            <v>1060886.51</v>
          </cell>
          <cell r="C290">
            <v>443607.65</v>
          </cell>
          <cell r="D290">
            <v>617278.86</v>
          </cell>
        </row>
        <row r="291">
          <cell r="A291">
            <v>708233</v>
          </cell>
          <cell r="B291">
            <v>279018.65000000002</v>
          </cell>
          <cell r="C291">
            <v>279018.65000000002</v>
          </cell>
          <cell r="D291">
            <v>0</v>
          </cell>
        </row>
        <row r="292">
          <cell r="A292">
            <v>708234</v>
          </cell>
          <cell r="D292">
            <v>0</v>
          </cell>
        </row>
        <row r="293">
          <cell r="A293">
            <v>708235</v>
          </cell>
          <cell r="B293">
            <v>6803345.6699999999</v>
          </cell>
          <cell r="C293">
            <v>4546326.9000000004</v>
          </cell>
          <cell r="D293">
            <v>2257018.7699999996</v>
          </cell>
        </row>
        <row r="294">
          <cell r="A294">
            <v>8873422</v>
          </cell>
          <cell r="D294">
            <v>0</v>
          </cell>
        </row>
        <row r="295">
          <cell r="A295">
            <v>710327</v>
          </cell>
          <cell r="B295">
            <v>15860420.210000001</v>
          </cell>
          <cell r="C295">
            <v>8044491.25</v>
          </cell>
          <cell r="D295">
            <v>7815928.9600000009</v>
          </cell>
        </row>
        <row r="296">
          <cell r="A296">
            <v>710328</v>
          </cell>
          <cell r="B296">
            <v>265136</v>
          </cell>
          <cell r="C296">
            <v>134045.6</v>
          </cell>
          <cell r="D296">
            <v>131090.4</v>
          </cell>
        </row>
        <row r="297">
          <cell r="A297">
            <v>710329</v>
          </cell>
          <cell r="D297">
            <v>0</v>
          </cell>
        </row>
        <row r="298">
          <cell r="A298">
            <v>710331</v>
          </cell>
          <cell r="B298">
            <v>1682.87</v>
          </cell>
          <cell r="D298">
            <v>1682.87</v>
          </cell>
        </row>
        <row r="299">
          <cell r="A299">
            <v>710332</v>
          </cell>
          <cell r="D299">
            <v>0</v>
          </cell>
        </row>
        <row r="300">
          <cell r="A300">
            <v>710333</v>
          </cell>
          <cell r="B300">
            <v>294129.23</v>
          </cell>
          <cell r="C300">
            <v>176795.81</v>
          </cell>
          <cell r="D300">
            <v>117333.41999999998</v>
          </cell>
        </row>
        <row r="301">
          <cell r="A301">
            <v>710334</v>
          </cell>
          <cell r="B301">
            <v>0</v>
          </cell>
          <cell r="C301">
            <v>0</v>
          </cell>
          <cell r="D301">
            <v>0</v>
          </cell>
        </row>
        <row r="302">
          <cell r="A302">
            <v>710335</v>
          </cell>
          <cell r="D302">
            <v>0</v>
          </cell>
        </row>
        <row r="303">
          <cell r="A303">
            <v>712426</v>
          </cell>
          <cell r="B303">
            <v>573009.51</v>
          </cell>
          <cell r="C303">
            <v>355817.65</v>
          </cell>
          <cell r="D303">
            <v>217191.86</v>
          </cell>
        </row>
        <row r="304">
          <cell r="A304">
            <v>712427</v>
          </cell>
          <cell r="B304">
            <v>9066</v>
          </cell>
          <cell r="D304">
            <v>9066</v>
          </cell>
        </row>
        <row r="305">
          <cell r="A305">
            <v>712428</v>
          </cell>
          <cell r="B305">
            <v>80000</v>
          </cell>
          <cell r="C305">
            <v>80000</v>
          </cell>
          <cell r="D305">
            <v>0</v>
          </cell>
        </row>
        <row r="306">
          <cell r="A306">
            <v>714532</v>
          </cell>
          <cell r="B306">
            <v>14400757.699999999</v>
          </cell>
          <cell r="C306">
            <v>7280109.3600000003</v>
          </cell>
          <cell r="D306">
            <v>7120648.3399999989</v>
          </cell>
        </row>
        <row r="307">
          <cell r="A307">
            <v>714533</v>
          </cell>
          <cell r="D307">
            <v>0</v>
          </cell>
        </row>
        <row r="308">
          <cell r="A308">
            <v>716626</v>
          </cell>
          <cell r="D308">
            <v>0</v>
          </cell>
        </row>
        <row r="309">
          <cell r="A309">
            <v>716627</v>
          </cell>
          <cell r="B309">
            <v>25579.5</v>
          </cell>
          <cell r="D309">
            <v>25579.5</v>
          </cell>
        </row>
        <row r="310">
          <cell r="A310">
            <v>718726</v>
          </cell>
          <cell r="D310">
            <v>0</v>
          </cell>
        </row>
        <row r="311">
          <cell r="A311">
            <v>718727</v>
          </cell>
          <cell r="B311">
            <v>250000</v>
          </cell>
          <cell r="C311">
            <v>250000</v>
          </cell>
          <cell r="D311">
            <v>0</v>
          </cell>
        </row>
        <row r="312">
          <cell r="A312">
            <v>726678</v>
          </cell>
          <cell r="D312">
            <v>0</v>
          </cell>
        </row>
        <row r="313">
          <cell r="A313">
            <v>726679</v>
          </cell>
          <cell r="B313">
            <v>397113.59</v>
          </cell>
          <cell r="C313">
            <v>290682.90000000002</v>
          </cell>
          <cell r="D313">
            <v>106430.69</v>
          </cell>
        </row>
        <row r="314">
          <cell r="A314">
            <v>726680</v>
          </cell>
          <cell r="B314">
            <v>1495975.26</v>
          </cell>
          <cell r="C314">
            <v>920</v>
          </cell>
          <cell r="D314">
            <v>1495055.26</v>
          </cell>
        </row>
        <row r="315">
          <cell r="A315">
            <v>726681</v>
          </cell>
          <cell r="D315">
            <v>0</v>
          </cell>
        </row>
        <row r="316">
          <cell r="A316">
            <v>726682</v>
          </cell>
          <cell r="B316">
            <v>1810000</v>
          </cell>
          <cell r="C316">
            <v>1810000</v>
          </cell>
          <cell r="D316">
            <v>0</v>
          </cell>
        </row>
        <row r="317">
          <cell r="A317">
            <v>728777</v>
          </cell>
          <cell r="B317">
            <v>376212.5</v>
          </cell>
          <cell r="C317">
            <v>257364.5</v>
          </cell>
          <cell r="D317">
            <v>118848</v>
          </cell>
        </row>
        <row r="318">
          <cell r="A318">
            <v>728780</v>
          </cell>
          <cell r="D318">
            <v>0</v>
          </cell>
        </row>
        <row r="319">
          <cell r="A319">
            <v>8872974</v>
          </cell>
          <cell r="B319">
            <v>650000</v>
          </cell>
          <cell r="C319">
            <v>650000</v>
          </cell>
          <cell r="D319">
            <v>0</v>
          </cell>
        </row>
        <row r="320">
          <cell r="A320">
            <v>730878</v>
          </cell>
          <cell r="B320">
            <v>7241651.5099999998</v>
          </cell>
          <cell r="C320">
            <v>3758890.95</v>
          </cell>
          <cell r="D320">
            <v>3482760.5599999996</v>
          </cell>
        </row>
        <row r="321">
          <cell r="A321">
            <v>730880</v>
          </cell>
          <cell r="B321">
            <v>7086582.6900000004</v>
          </cell>
          <cell r="C321">
            <v>7086582.6900000004</v>
          </cell>
          <cell r="D321">
            <v>0</v>
          </cell>
        </row>
        <row r="322">
          <cell r="A322">
            <v>730881</v>
          </cell>
          <cell r="D322">
            <v>0</v>
          </cell>
        </row>
        <row r="323">
          <cell r="A323">
            <v>730882</v>
          </cell>
          <cell r="B323">
            <v>1203965.8700000001</v>
          </cell>
          <cell r="C323">
            <v>1203965.8700000001</v>
          </cell>
          <cell r="D323">
            <v>0</v>
          </cell>
        </row>
        <row r="324">
          <cell r="A324">
            <v>730883</v>
          </cell>
          <cell r="B324">
            <v>1955524.03</v>
          </cell>
          <cell r="C324">
            <v>1823508.64</v>
          </cell>
          <cell r="D324">
            <v>132015.39000000013</v>
          </cell>
        </row>
        <row r="325">
          <cell r="A325">
            <v>730885</v>
          </cell>
          <cell r="D325">
            <v>0</v>
          </cell>
        </row>
        <row r="326">
          <cell r="A326">
            <v>732977</v>
          </cell>
          <cell r="B326">
            <v>1536270.07</v>
          </cell>
          <cell r="C326">
            <v>1416037.86</v>
          </cell>
          <cell r="D326">
            <v>120232.20999999996</v>
          </cell>
        </row>
        <row r="327">
          <cell r="A327">
            <v>735078</v>
          </cell>
          <cell r="B327">
            <v>113540.67</v>
          </cell>
          <cell r="C327">
            <v>69733.279999999999</v>
          </cell>
          <cell r="D327">
            <v>43807.39</v>
          </cell>
        </row>
        <row r="328">
          <cell r="A328">
            <v>776178</v>
          </cell>
          <cell r="B328">
            <v>2300000</v>
          </cell>
          <cell r="C328">
            <v>2300000</v>
          </cell>
          <cell r="D328">
            <v>0</v>
          </cell>
        </row>
        <row r="329">
          <cell r="A329">
            <v>776179</v>
          </cell>
          <cell r="B329">
            <v>8900000</v>
          </cell>
          <cell r="C329">
            <v>8900000</v>
          </cell>
          <cell r="D329">
            <v>0</v>
          </cell>
        </row>
        <row r="330">
          <cell r="A330">
            <v>776180</v>
          </cell>
          <cell r="B330">
            <v>60000</v>
          </cell>
          <cell r="C330">
            <v>60000</v>
          </cell>
          <cell r="D330">
            <v>0</v>
          </cell>
        </row>
        <row r="331">
          <cell r="A331">
            <v>776183</v>
          </cell>
          <cell r="B331">
            <v>13934753.77</v>
          </cell>
          <cell r="C331">
            <v>2247663</v>
          </cell>
          <cell r="D331">
            <v>11687090.77</v>
          </cell>
        </row>
        <row r="332">
          <cell r="A332">
            <v>776184</v>
          </cell>
          <cell r="B332">
            <v>26814.69</v>
          </cell>
          <cell r="C332">
            <v>19285.689999999999</v>
          </cell>
          <cell r="D332">
            <v>7529</v>
          </cell>
        </row>
        <row r="333">
          <cell r="A333">
            <v>776185</v>
          </cell>
          <cell r="B333">
            <v>149411.46</v>
          </cell>
          <cell r="C333">
            <v>116555.73</v>
          </cell>
          <cell r="D333">
            <v>32855.729999999996</v>
          </cell>
        </row>
        <row r="334">
          <cell r="A334">
            <v>776186</v>
          </cell>
          <cell r="B334">
            <v>31772.800000000003</v>
          </cell>
          <cell r="C334">
            <v>16160.1</v>
          </cell>
          <cell r="D334">
            <v>15612.700000000003</v>
          </cell>
        </row>
        <row r="335">
          <cell r="A335">
            <v>776187</v>
          </cell>
          <cell r="D335">
            <v>0</v>
          </cell>
        </row>
        <row r="336">
          <cell r="A336">
            <v>776190</v>
          </cell>
          <cell r="B336">
            <v>220304.04</v>
          </cell>
          <cell r="C336">
            <v>110152.02</v>
          </cell>
          <cell r="D336">
            <v>110152.02</v>
          </cell>
        </row>
        <row r="337">
          <cell r="A337">
            <v>776192</v>
          </cell>
          <cell r="D337">
            <v>0</v>
          </cell>
        </row>
        <row r="338">
          <cell r="A338">
            <v>776196</v>
          </cell>
          <cell r="B338">
            <v>2002193.06</v>
          </cell>
          <cell r="C338">
            <v>1001682.53</v>
          </cell>
          <cell r="D338">
            <v>1000510.53</v>
          </cell>
        </row>
        <row r="339">
          <cell r="A339">
            <v>776197</v>
          </cell>
          <cell r="B339">
            <v>4162506.03</v>
          </cell>
          <cell r="C339">
            <v>1003893.07</v>
          </cell>
          <cell r="D339">
            <v>3158612.96</v>
          </cell>
        </row>
        <row r="340">
          <cell r="A340">
            <v>776198</v>
          </cell>
          <cell r="B340">
            <v>6737940</v>
          </cell>
          <cell r="C340">
            <v>-18150</v>
          </cell>
          <cell r="D340">
            <v>6756090</v>
          </cell>
        </row>
        <row r="341">
          <cell r="A341">
            <v>776199</v>
          </cell>
          <cell r="D341">
            <v>0</v>
          </cell>
        </row>
        <row r="342">
          <cell r="A342">
            <v>776200</v>
          </cell>
          <cell r="D342">
            <v>0</v>
          </cell>
        </row>
        <row r="343">
          <cell r="A343">
            <v>776201</v>
          </cell>
          <cell r="B343">
            <v>341795.52</v>
          </cell>
          <cell r="C343">
            <v>130905.54</v>
          </cell>
          <cell r="D343">
            <v>210889.98000000004</v>
          </cell>
        </row>
        <row r="344">
          <cell r="A344">
            <v>776204</v>
          </cell>
          <cell r="B344">
            <v>166685.82999999999</v>
          </cell>
          <cell r="C344">
            <v>83771.740000000005</v>
          </cell>
          <cell r="D344">
            <v>82914.089999999982</v>
          </cell>
        </row>
        <row r="345">
          <cell r="A345">
            <v>776206</v>
          </cell>
          <cell r="B345">
            <v>-43511.11</v>
          </cell>
          <cell r="D345">
            <v>-43511.11</v>
          </cell>
        </row>
        <row r="346">
          <cell r="A346">
            <v>776208</v>
          </cell>
          <cell r="D346">
            <v>0</v>
          </cell>
        </row>
        <row r="347">
          <cell r="A347">
            <v>776210</v>
          </cell>
          <cell r="D347">
            <v>0</v>
          </cell>
        </row>
        <row r="348">
          <cell r="A348">
            <v>776211</v>
          </cell>
          <cell r="B348">
            <v>14300000</v>
          </cell>
          <cell r="C348">
            <v>14300000</v>
          </cell>
          <cell r="D348">
            <v>0</v>
          </cell>
        </row>
        <row r="349">
          <cell r="A349">
            <v>776212</v>
          </cell>
          <cell r="B349">
            <v>100000</v>
          </cell>
          <cell r="C349">
            <v>100000</v>
          </cell>
          <cell r="D349">
            <v>0</v>
          </cell>
        </row>
        <row r="350">
          <cell r="A350">
            <v>776213</v>
          </cell>
          <cell r="D350">
            <v>0</v>
          </cell>
        </row>
        <row r="351">
          <cell r="A351">
            <v>776218</v>
          </cell>
          <cell r="B351">
            <v>28266.62</v>
          </cell>
          <cell r="C351">
            <v>0</v>
          </cell>
          <cell r="D351">
            <v>28266.62</v>
          </cell>
        </row>
        <row r="352">
          <cell r="A352">
            <v>776222</v>
          </cell>
          <cell r="D352">
            <v>0</v>
          </cell>
        </row>
        <row r="353">
          <cell r="A353">
            <v>776227</v>
          </cell>
          <cell r="D353">
            <v>0</v>
          </cell>
        </row>
        <row r="354">
          <cell r="A354">
            <v>776229</v>
          </cell>
          <cell r="D354">
            <v>0</v>
          </cell>
        </row>
        <row r="355">
          <cell r="A355">
            <v>776230</v>
          </cell>
          <cell r="B355">
            <v>14150000</v>
          </cell>
          <cell r="C355">
            <v>14150000</v>
          </cell>
          <cell r="D355">
            <v>0</v>
          </cell>
        </row>
        <row r="356">
          <cell r="A356">
            <v>776232</v>
          </cell>
          <cell r="B356">
            <v>675504</v>
          </cell>
          <cell r="D356">
            <v>675504</v>
          </cell>
        </row>
        <row r="357">
          <cell r="A357">
            <v>776233</v>
          </cell>
          <cell r="D357">
            <v>0</v>
          </cell>
        </row>
        <row r="358">
          <cell r="A358">
            <v>776235</v>
          </cell>
          <cell r="B358">
            <v>649035.63</v>
          </cell>
          <cell r="C358">
            <v>467529.25</v>
          </cell>
          <cell r="D358">
            <v>181506.38</v>
          </cell>
        </row>
        <row r="359">
          <cell r="A359">
            <v>776236</v>
          </cell>
          <cell r="D359">
            <v>0</v>
          </cell>
        </row>
        <row r="360">
          <cell r="A360">
            <v>776237</v>
          </cell>
          <cell r="D360">
            <v>0</v>
          </cell>
        </row>
        <row r="361">
          <cell r="A361">
            <v>776238</v>
          </cell>
          <cell r="D361">
            <v>0</v>
          </cell>
        </row>
        <row r="362">
          <cell r="A362">
            <v>776239</v>
          </cell>
          <cell r="D362">
            <v>0</v>
          </cell>
        </row>
        <row r="363">
          <cell r="A363">
            <v>8873212</v>
          </cell>
          <cell r="D363">
            <v>0</v>
          </cell>
        </row>
        <row r="364">
          <cell r="A364">
            <v>8873302</v>
          </cell>
          <cell r="D364">
            <v>0</v>
          </cell>
        </row>
        <row r="365">
          <cell r="A365">
            <v>8873311</v>
          </cell>
          <cell r="B365">
            <v>3350000</v>
          </cell>
          <cell r="C365">
            <v>0</v>
          </cell>
          <cell r="D365">
            <v>3350000</v>
          </cell>
        </row>
        <row r="366">
          <cell r="A366">
            <v>8873640</v>
          </cell>
          <cell r="B366">
            <v>858265.71</v>
          </cell>
          <cell r="C366">
            <v>805528.16</v>
          </cell>
          <cell r="D366">
            <v>52737.54999999993</v>
          </cell>
        </row>
        <row r="367">
          <cell r="A367">
            <v>8873880</v>
          </cell>
          <cell r="D367">
            <v>0</v>
          </cell>
        </row>
        <row r="368">
          <cell r="A368">
            <v>829428</v>
          </cell>
          <cell r="B368">
            <v>4200000</v>
          </cell>
          <cell r="C368">
            <v>4500000</v>
          </cell>
          <cell r="D368">
            <v>-300000</v>
          </cell>
        </row>
        <row r="369">
          <cell r="A369">
            <v>829430</v>
          </cell>
          <cell r="B369">
            <v>4716240</v>
          </cell>
          <cell r="C369">
            <v>0</v>
          </cell>
          <cell r="D369">
            <v>4716240</v>
          </cell>
        </row>
        <row r="370">
          <cell r="A370">
            <v>8873443</v>
          </cell>
          <cell r="D370">
            <v>0</v>
          </cell>
        </row>
        <row r="371">
          <cell r="A371">
            <v>831527</v>
          </cell>
          <cell r="B371">
            <v>48607287.560000002</v>
          </cell>
          <cell r="C371">
            <v>48607287.560000002</v>
          </cell>
          <cell r="D371">
            <v>0</v>
          </cell>
        </row>
        <row r="372">
          <cell r="A372">
            <v>831528</v>
          </cell>
          <cell r="B372">
            <v>-11207053.869999999</v>
          </cell>
          <cell r="C372">
            <v>-11207053.869999999</v>
          </cell>
          <cell r="D372">
            <v>0</v>
          </cell>
        </row>
        <row r="373">
          <cell r="A373">
            <v>831529</v>
          </cell>
          <cell r="B373">
            <v>3788233.88</v>
          </cell>
          <cell r="C373">
            <v>1910866.3</v>
          </cell>
          <cell r="D373">
            <v>1877367.5799999998</v>
          </cell>
        </row>
        <row r="374">
          <cell r="A374">
            <v>831530</v>
          </cell>
          <cell r="B374">
            <v>39452.06</v>
          </cell>
          <cell r="C374">
            <v>23287.24</v>
          </cell>
          <cell r="D374">
            <v>16164.819999999996</v>
          </cell>
        </row>
        <row r="375">
          <cell r="A375">
            <v>833626</v>
          </cell>
          <cell r="B375">
            <v>426073</v>
          </cell>
          <cell r="C375">
            <v>426073</v>
          </cell>
          <cell r="D375">
            <v>0</v>
          </cell>
        </row>
        <row r="376">
          <cell r="A376">
            <v>833627</v>
          </cell>
          <cell r="B376">
            <v>195795.99</v>
          </cell>
          <cell r="D376">
            <v>195795.99</v>
          </cell>
        </row>
        <row r="377">
          <cell r="A377">
            <v>833628</v>
          </cell>
          <cell r="D377">
            <v>0</v>
          </cell>
        </row>
        <row r="378">
          <cell r="A378">
            <v>8873312</v>
          </cell>
          <cell r="B378">
            <v>250000</v>
          </cell>
          <cell r="C378">
            <v>250000</v>
          </cell>
          <cell r="D378">
            <v>0</v>
          </cell>
        </row>
        <row r="379">
          <cell r="A379">
            <v>835727</v>
          </cell>
          <cell r="B379">
            <v>5104.83</v>
          </cell>
          <cell r="C379">
            <v>5104.83</v>
          </cell>
          <cell r="D379">
            <v>0</v>
          </cell>
        </row>
        <row r="380">
          <cell r="A380">
            <v>876826</v>
          </cell>
          <cell r="B380">
            <v>107342</v>
          </cell>
          <cell r="C380">
            <v>0</v>
          </cell>
          <cell r="D380">
            <v>107342</v>
          </cell>
        </row>
        <row r="381">
          <cell r="A381">
            <v>876827</v>
          </cell>
          <cell r="D381">
            <v>0</v>
          </cell>
        </row>
        <row r="382">
          <cell r="A382">
            <v>876829</v>
          </cell>
          <cell r="D382">
            <v>0</v>
          </cell>
        </row>
        <row r="383">
          <cell r="A383">
            <v>876832</v>
          </cell>
          <cell r="D383">
            <v>0</v>
          </cell>
        </row>
        <row r="384">
          <cell r="A384">
            <v>876833</v>
          </cell>
          <cell r="B384">
            <v>126801</v>
          </cell>
          <cell r="D384">
            <v>126801</v>
          </cell>
        </row>
        <row r="385">
          <cell r="A385">
            <v>876834</v>
          </cell>
          <cell r="B385">
            <v>88986</v>
          </cell>
          <cell r="C385">
            <v>53572</v>
          </cell>
          <cell r="D385">
            <v>35414</v>
          </cell>
        </row>
        <row r="386">
          <cell r="A386">
            <v>876835</v>
          </cell>
          <cell r="D386">
            <v>0</v>
          </cell>
        </row>
        <row r="387">
          <cell r="A387">
            <v>876836</v>
          </cell>
          <cell r="D387">
            <v>0</v>
          </cell>
        </row>
        <row r="388">
          <cell r="A388">
            <v>1034328</v>
          </cell>
          <cell r="D388">
            <v>0</v>
          </cell>
        </row>
        <row r="389">
          <cell r="A389">
            <v>1036426</v>
          </cell>
          <cell r="D389">
            <v>0</v>
          </cell>
        </row>
        <row r="390">
          <cell r="A390">
            <v>1038527</v>
          </cell>
          <cell r="B390">
            <v>1302192.4099999999</v>
          </cell>
          <cell r="C390">
            <v>1066023.94</v>
          </cell>
          <cell r="D390">
            <v>236168.46999999997</v>
          </cell>
        </row>
        <row r="391">
          <cell r="A391">
            <v>1038528</v>
          </cell>
          <cell r="D391">
            <v>0</v>
          </cell>
        </row>
        <row r="392">
          <cell r="A392">
            <v>1042726</v>
          </cell>
          <cell r="D392">
            <v>0</v>
          </cell>
        </row>
        <row r="393">
          <cell r="A393">
            <v>8873464</v>
          </cell>
          <cell r="D393">
            <v>0</v>
          </cell>
        </row>
        <row r="394">
          <cell r="A394">
            <v>1044826</v>
          </cell>
          <cell r="B394">
            <v>24080.959999999999</v>
          </cell>
          <cell r="C394">
            <v>24080.959999999999</v>
          </cell>
          <cell r="D394">
            <v>0</v>
          </cell>
        </row>
        <row r="395">
          <cell r="A395">
            <v>1051126</v>
          </cell>
          <cell r="D395">
            <v>0</v>
          </cell>
        </row>
        <row r="396">
          <cell r="A396">
            <v>1092232</v>
          </cell>
          <cell r="D396">
            <v>0</v>
          </cell>
        </row>
        <row r="397">
          <cell r="A397">
            <v>1092233</v>
          </cell>
          <cell r="D397">
            <v>0</v>
          </cell>
        </row>
        <row r="398">
          <cell r="A398">
            <v>1092237</v>
          </cell>
          <cell r="B398">
            <v>144281.85</v>
          </cell>
          <cell r="C398">
            <v>93357.08</v>
          </cell>
          <cell r="D398">
            <v>50924.770000000004</v>
          </cell>
        </row>
        <row r="399">
          <cell r="A399">
            <v>1092238</v>
          </cell>
          <cell r="B399">
            <v>226951.39</v>
          </cell>
          <cell r="C399">
            <v>106095.79</v>
          </cell>
          <cell r="D399">
            <v>120855.60000000002</v>
          </cell>
        </row>
        <row r="400">
          <cell r="A400">
            <v>1092239</v>
          </cell>
          <cell r="B400">
            <v>335.4</v>
          </cell>
          <cell r="C400">
            <v>335.4</v>
          </cell>
          <cell r="D400">
            <v>0</v>
          </cell>
        </row>
        <row r="401">
          <cell r="A401">
            <v>1092240</v>
          </cell>
          <cell r="D401">
            <v>0</v>
          </cell>
        </row>
        <row r="402">
          <cell r="A402">
            <v>1092241</v>
          </cell>
          <cell r="B402">
            <v>434690.74</v>
          </cell>
          <cell r="C402">
            <v>182044.39</v>
          </cell>
          <cell r="D402">
            <v>252646.34999999998</v>
          </cell>
        </row>
        <row r="403">
          <cell r="A403">
            <v>1092246</v>
          </cell>
          <cell r="D403">
            <v>0</v>
          </cell>
        </row>
        <row r="404">
          <cell r="A404">
            <v>1092247</v>
          </cell>
          <cell r="D404">
            <v>0</v>
          </cell>
        </row>
        <row r="405">
          <cell r="A405">
            <v>1092248</v>
          </cell>
          <cell r="D405">
            <v>0</v>
          </cell>
        </row>
        <row r="406">
          <cell r="A406">
            <v>1092249</v>
          </cell>
          <cell r="B406">
            <v>-2380.29</v>
          </cell>
          <cell r="D406">
            <v>-2380.29</v>
          </cell>
        </row>
        <row r="407">
          <cell r="A407">
            <v>1092252</v>
          </cell>
          <cell r="B407">
            <v>1770390.6</v>
          </cell>
          <cell r="C407">
            <v>667285.89</v>
          </cell>
          <cell r="D407">
            <v>1103104.71</v>
          </cell>
        </row>
        <row r="408">
          <cell r="A408">
            <v>1092253</v>
          </cell>
          <cell r="D408">
            <v>0</v>
          </cell>
        </row>
        <row r="409">
          <cell r="A409">
            <v>1092258</v>
          </cell>
          <cell r="B409">
            <v>8859</v>
          </cell>
          <cell r="D409">
            <v>8859</v>
          </cell>
        </row>
        <row r="410">
          <cell r="A410">
            <v>1092260</v>
          </cell>
          <cell r="B410">
            <v>1671070.64</v>
          </cell>
          <cell r="C410">
            <v>840263.19</v>
          </cell>
          <cell r="D410">
            <v>830807.45</v>
          </cell>
        </row>
        <row r="411">
          <cell r="A411">
            <v>1092261</v>
          </cell>
          <cell r="B411">
            <v>40995</v>
          </cell>
          <cell r="C411">
            <v>20336</v>
          </cell>
          <cell r="D411">
            <v>20659</v>
          </cell>
        </row>
        <row r="412">
          <cell r="A412">
            <v>8873293</v>
          </cell>
          <cell r="D412">
            <v>0</v>
          </cell>
        </row>
        <row r="413">
          <cell r="A413">
            <v>8873252</v>
          </cell>
          <cell r="D413">
            <v>0</v>
          </cell>
        </row>
        <row r="414">
          <cell r="A414">
            <v>634360</v>
          </cell>
          <cell r="B414">
            <v>657651.4</v>
          </cell>
          <cell r="C414">
            <v>444483.73</v>
          </cell>
          <cell r="D414">
            <v>213167.67000000004</v>
          </cell>
        </row>
        <row r="415">
          <cell r="A415">
            <v>634351</v>
          </cell>
          <cell r="B415">
            <v>1000000</v>
          </cell>
          <cell r="C415">
            <v>1000000</v>
          </cell>
          <cell r="D415">
            <v>0</v>
          </cell>
        </row>
        <row r="416">
          <cell r="A416">
            <v>8873891</v>
          </cell>
          <cell r="B416">
            <v>3000000</v>
          </cell>
          <cell r="C416">
            <v>3000000</v>
          </cell>
          <cell r="D416">
            <v>0</v>
          </cell>
        </row>
        <row r="417">
          <cell r="A417">
            <v>8873922</v>
          </cell>
          <cell r="D417">
            <v>0</v>
          </cell>
        </row>
        <row r="418">
          <cell r="A418">
            <v>8873927</v>
          </cell>
          <cell r="B418">
            <v>302402.34000000003</v>
          </cell>
          <cell r="D418">
            <v>302402.34000000003</v>
          </cell>
        </row>
        <row r="419">
          <cell r="A419">
            <v>8873928</v>
          </cell>
          <cell r="B419">
            <v>51790.46</v>
          </cell>
          <cell r="C419">
            <v>798</v>
          </cell>
          <cell r="D419">
            <v>50992.46</v>
          </cell>
        </row>
        <row r="420">
          <cell r="A420">
            <v>8873929</v>
          </cell>
          <cell r="B420">
            <v>2582571.48</v>
          </cell>
          <cell r="C420">
            <v>1254128.1599999999</v>
          </cell>
          <cell r="D420">
            <v>1328443.32</v>
          </cell>
        </row>
        <row r="421">
          <cell r="A421">
            <v>8873930</v>
          </cell>
          <cell r="B421">
            <v>4871222.4800000004</v>
          </cell>
          <cell r="C421">
            <v>3371637.73</v>
          </cell>
          <cell r="D421">
            <v>1499584.7500000005</v>
          </cell>
        </row>
        <row r="422">
          <cell r="A422">
            <v>8873931</v>
          </cell>
          <cell r="B422">
            <v>741730.1</v>
          </cell>
          <cell r="C422">
            <v>490183.6</v>
          </cell>
          <cell r="D422">
            <v>251546.5</v>
          </cell>
        </row>
        <row r="423">
          <cell r="A423">
            <v>8873932</v>
          </cell>
          <cell r="B423">
            <v>53660.02</v>
          </cell>
          <cell r="D423">
            <v>53660.02</v>
          </cell>
        </row>
        <row r="424">
          <cell r="A424">
            <v>8873933</v>
          </cell>
          <cell r="D424">
            <v>0</v>
          </cell>
        </row>
        <row r="425">
          <cell r="A425">
            <v>8873934</v>
          </cell>
          <cell r="D425">
            <v>0</v>
          </cell>
        </row>
        <row r="426">
          <cell r="A426">
            <v>8873935</v>
          </cell>
          <cell r="D426">
            <v>0</v>
          </cell>
        </row>
        <row r="427">
          <cell r="A427">
            <v>737176</v>
          </cell>
          <cell r="D427">
            <v>0</v>
          </cell>
        </row>
        <row r="428">
          <cell r="A428">
            <v>8873936</v>
          </cell>
          <cell r="D428">
            <v>0</v>
          </cell>
        </row>
        <row r="429">
          <cell r="A429">
            <v>8873937</v>
          </cell>
          <cell r="B429">
            <v>38721</v>
          </cell>
          <cell r="C429">
            <v>10890</v>
          </cell>
          <cell r="D429">
            <v>27831</v>
          </cell>
        </row>
        <row r="430">
          <cell r="A430">
            <v>8873938</v>
          </cell>
          <cell r="B430">
            <v>0</v>
          </cell>
          <cell r="C430">
            <v>0</v>
          </cell>
          <cell r="D430">
            <v>0</v>
          </cell>
        </row>
        <row r="431">
          <cell r="A431">
            <v>8873950</v>
          </cell>
          <cell r="B431">
            <v>2179.96</v>
          </cell>
          <cell r="D431">
            <v>2179.96</v>
          </cell>
        </row>
        <row r="432">
          <cell r="A432">
            <v>8873949</v>
          </cell>
          <cell r="B432">
            <v>401057.16</v>
          </cell>
          <cell r="C432">
            <v>200528.58</v>
          </cell>
          <cell r="D432">
            <v>200528.58</v>
          </cell>
        </row>
        <row r="433">
          <cell r="A433">
            <v>8873960</v>
          </cell>
          <cell r="D433">
            <v>0</v>
          </cell>
        </row>
        <row r="434">
          <cell r="A434">
            <v>8873961</v>
          </cell>
          <cell r="B434">
            <v>511239.34</v>
          </cell>
          <cell r="C434">
            <v>194119.96</v>
          </cell>
          <cell r="D434">
            <v>317119.38</v>
          </cell>
        </row>
        <row r="435">
          <cell r="A435">
            <v>730876</v>
          </cell>
          <cell r="D435">
            <v>0</v>
          </cell>
        </row>
        <row r="436">
          <cell r="A436">
            <v>426453</v>
          </cell>
          <cell r="B436">
            <v>4400000</v>
          </cell>
          <cell r="C436">
            <v>4400000</v>
          </cell>
          <cell r="D436">
            <v>0</v>
          </cell>
        </row>
        <row r="437">
          <cell r="A437">
            <v>8873974</v>
          </cell>
          <cell r="B437">
            <v>708605.3</v>
          </cell>
          <cell r="C437">
            <v>354302.65</v>
          </cell>
          <cell r="D437">
            <v>354302.65</v>
          </cell>
        </row>
        <row r="438">
          <cell r="A438">
            <v>8873976</v>
          </cell>
          <cell r="D438">
            <v>0</v>
          </cell>
        </row>
        <row r="439">
          <cell r="A439">
            <v>8873977</v>
          </cell>
          <cell r="B439">
            <v>2724161</v>
          </cell>
          <cell r="D439">
            <v>2724161</v>
          </cell>
        </row>
        <row r="440">
          <cell r="A440">
            <v>8873975</v>
          </cell>
          <cell r="D440">
            <v>0</v>
          </cell>
        </row>
        <row r="441">
          <cell r="A441">
            <v>496133</v>
          </cell>
          <cell r="B441">
            <v>1000</v>
          </cell>
          <cell r="C441">
            <v>1000</v>
          </cell>
          <cell r="D441">
            <v>0</v>
          </cell>
        </row>
        <row r="442">
          <cell r="A442">
            <v>8873978</v>
          </cell>
          <cell r="B442">
            <v>14493.06</v>
          </cell>
          <cell r="C442">
            <v>2156.8200000000002</v>
          </cell>
          <cell r="D442">
            <v>12336.24</v>
          </cell>
        </row>
        <row r="443">
          <cell r="A443">
            <v>8873980</v>
          </cell>
          <cell r="B443">
            <v>8817.6</v>
          </cell>
          <cell r="C443">
            <v>8817.6</v>
          </cell>
          <cell r="D443">
            <v>0</v>
          </cell>
        </row>
        <row r="444">
          <cell r="A444">
            <v>8873999</v>
          </cell>
          <cell r="D444">
            <v>0</v>
          </cell>
        </row>
        <row r="445">
          <cell r="A445">
            <v>8873995</v>
          </cell>
          <cell r="D445">
            <v>0</v>
          </cell>
        </row>
        <row r="446">
          <cell r="A446">
            <v>8873996</v>
          </cell>
          <cell r="D446">
            <v>0</v>
          </cell>
        </row>
        <row r="447">
          <cell r="A447">
            <v>8874002</v>
          </cell>
          <cell r="B447">
            <v>2224321.89</v>
          </cell>
          <cell r="C447">
            <v>927629.47</v>
          </cell>
          <cell r="D447">
            <v>1296692.4200000002</v>
          </cell>
        </row>
        <row r="448">
          <cell r="A448">
            <v>8874003</v>
          </cell>
          <cell r="B448">
            <v>59977.38</v>
          </cell>
          <cell r="C448">
            <v>39977.379999999997</v>
          </cell>
          <cell r="D448">
            <v>20000</v>
          </cell>
        </row>
        <row r="449">
          <cell r="A449">
            <v>8874010</v>
          </cell>
          <cell r="D449">
            <v>0</v>
          </cell>
        </row>
        <row r="450">
          <cell r="A450">
            <v>8874011</v>
          </cell>
          <cell r="D450">
            <v>0</v>
          </cell>
        </row>
        <row r="451">
          <cell r="A451">
            <v>8874012</v>
          </cell>
          <cell r="B451">
            <v>283240.59999999998</v>
          </cell>
          <cell r="C451">
            <v>141620.29999999999</v>
          </cell>
          <cell r="D451">
            <v>141620.29999999999</v>
          </cell>
        </row>
        <row r="452">
          <cell r="A452">
            <v>8874005</v>
          </cell>
          <cell r="D452">
            <v>0</v>
          </cell>
        </row>
        <row r="453">
          <cell r="A453">
            <v>633901</v>
          </cell>
          <cell r="B453">
            <v>1700000</v>
          </cell>
          <cell r="C453">
            <v>1700000</v>
          </cell>
          <cell r="D453">
            <v>0</v>
          </cell>
        </row>
        <row r="454">
          <cell r="A454">
            <v>8874013</v>
          </cell>
          <cell r="B454">
            <v>82368</v>
          </cell>
          <cell r="C454">
            <v>41184</v>
          </cell>
          <cell r="D454">
            <v>41184</v>
          </cell>
        </row>
        <row r="455">
          <cell r="A455">
            <v>8874018</v>
          </cell>
          <cell r="D455">
            <v>0</v>
          </cell>
        </row>
        <row r="456">
          <cell r="A456">
            <v>8874009</v>
          </cell>
          <cell r="B456">
            <v>1482871.7</v>
          </cell>
          <cell r="C456">
            <v>741435.85</v>
          </cell>
          <cell r="D456">
            <v>741435.85</v>
          </cell>
        </row>
        <row r="457">
          <cell r="A457">
            <v>8874016</v>
          </cell>
          <cell r="D457">
            <v>0</v>
          </cell>
        </row>
        <row r="458">
          <cell r="A458">
            <v>680553</v>
          </cell>
          <cell r="B458">
            <v>820000</v>
          </cell>
          <cell r="C458">
            <v>820000</v>
          </cell>
          <cell r="D458">
            <v>0</v>
          </cell>
        </row>
        <row r="459">
          <cell r="A459">
            <v>1092227</v>
          </cell>
          <cell r="D459">
            <v>0</v>
          </cell>
        </row>
        <row r="460">
          <cell r="A460">
            <v>8874036</v>
          </cell>
          <cell r="D460">
            <v>0</v>
          </cell>
        </row>
        <row r="461">
          <cell r="A461">
            <v>8874007</v>
          </cell>
          <cell r="B461">
            <v>595034.62</v>
          </cell>
          <cell r="C461">
            <v>265332.62</v>
          </cell>
          <cell r="D461">
            <v>329702</v>
          </cell>
        </row>
        <row r="462">
          <cell r="A462">
            <v>8874021</v>
          </cell>
          <cell r="B462">
            <v>2471.52</v>
          </cell>
          <cell r="C462">
            <v>0</v>
          </cell>
          <cell r="D462">
            <v>2471.52</v>
          </cell>
        </row>
        <row r="463">
          <cell r="A463">
            <v>8874022</v>
          </cell>
          <cell r="B463">
            <v>2209552.34</v>
          </cell>
          <cell r="C463">
            <v>2205712.84</v>
          </cell>
          <cell r="D463">
            <v>3839.5</v>
          </cell>
        </row>
        <row r="464">
          <cell r="A464">
            <v>8874023</v>
          </cell>
          <cell r="B464">
            <v>107044.01</v>
          </cell>
          <cell r="C464">
            <v>41841.51</v>
          </cell>
          <cell r="D464">
            <v>65202.499999999993</v>
          </cell>
        </row>
        <row r="465">
          <cell r="A465">
            <v>8874051</v>
          </cell>
          <cell r="B465">
            <v>1717481.35</v>
          </cell>
          <cell r="C465">
            <v>977790.44</v>
          </cell>
          <cell r="D465">
            <v>739690.91000000015</v>
          </cell>
        </row>
        <row r="466">
          <cell r="A466">
            <v>8874052</v>
          </cell>
          <cell r="B466">
            <v>6030550.1799999997</v>
          </cell>
          <cell r="C466">
            <v>1742839.82</v>
          </cell>
          <cell r="D466">
            <v>4287710.3599999994</v>
          </cell>
        </row>
        <row r="467">
          <cell r="A467">
            <v>8874053</v>
          </cell>
          <cell r="B467">
            <v>65554</v>
          </cell>
          <cell r="C467">
            <v>65554</v>
          </cell>
          <cell r="D467">
            <v>0</v>
          </cell>
        </row>
        <row r="468">
          <cell r="A468">
            <v>8874030</v>
          </cell>
          <cell r="D468">
            <v>0</v>
          </cell>
        </row>
        <row r="469">
          <cell r="A469">
            <v>8874031</v>
          </cell>
          <cell r="B469">
            <v>7533.8</v>
          </cell>
          <cell r="C469">
            <v>7131.3</v>
          </cell>
          <cell r="D469">
            <v>402.5</v>
          </cell>
        </row>
        <row r="470">
          <cell r="A470">
            <v>8874019</v>
          </cell>
          <cell r="B470">
            <v>10222.57</v>
          </cell>
          <cell r="C470">
            <v>8535.07</v>
          </cell>
          <cell r="D470">
            <v>1687.5</v>
          </cell>
        </row>
        <row r="471">
          <cell r="A471">
            <v>8873946</v>
          </cell>
          <cell r="D471">
            <v>0</v>
          </cell>
        </row>
        <row r="472">
          <cell r="A472">
            <v>8874033</v>
          </cell>
          <cell r="D472">
            <v>0</v>
          </cell>
        </row>
        <row r="473">
          <cell r="A473">
            <v>8874057</v>
          </cell>
          <cell r="B473">
            <v>6996316.9400000004</v>
          </cell>
          <cell r="C473">
            <v>3604763.62</v>
          </cell>
          <cell r="D473">
            <v>3391553.3200000003</v>
          </cell>
        </row>
        <row r="474">
          <cell r="A474">
            <v>8874049</v>
          </cell>
          <cell r="B474">
            <v>32280.53</v>
          </cell>
          <cell r="C474">
            <v>32280.53</v>
          </cell>
          <cell r="D474">
            <v>0</v>
          </cell>
        </row>
        <row r="475">
          <cell r="A475">
            <v>8874076</v>
          </cell>
          <cell r="B475">
            <v>166386.17000000001</v>
          </cell>
          <cell r="D475">
            <v>166386.17000000001</v>
          </cell>
        </row>
        <row r="476">
          <cell r="A476">
            <v>8874077</v>
          </cell>
          <cell r="B476">
            <v>19168.39</v>
          </cell>
          <cell r="D476">
            <v>19168.39</v>
          </cell>
        </row>
        <row r="477">
          <cell r="A477">
            <v>8874078</v>
          </cell>
          <cell r="D477">
            <v>0</v>
          </cell>
        </row>
        <row r="478">
          <cell r="A478">
            <v>8874079</v>
          </cell>
          <cell r="D478">
            <v>0</v>
          </cell>
        </row>
        <row r="479">
          <cell r="A479">
            <v>8873644</v>
          </cell>
          <cell r="D479">
            <v>0</v>
          </cell>
        </row>
        <row r="480">
          <cell r="A480">
            <v>8874081</v>
          </cell>
          <cell r="B480">
            <v>82493.86</v>
          </cell>
          <cell r="C480">
            <v>54206.07</v>
          </cell>
          <cell r="D480">
            <v>28287.79</v>
          </cell>
        </row>
        <row r="481">
          <cell r="A481">
            <v>8874080</v>
          </cell>
          <cell r="B481">
            <v>280168</v>
          </cell>
          <cell r="D481">
            <v>280168</v>
          </cell>
        </row>
        <row r="482">
          <cell r="A482">
            <v>8873236</v>
          </cell>
          <cell r="B482">
            <v>1280995.1200000001</v>
          </cell>
          <cell r="C482">
            <v>1280995.1200000001</v>
          </cell>
          <cell r="D482">
            <v>0</v>
          </cell>
        </row>
        <row r="483">
          <cell r="A483">
            <v>8872964</v>
          </cell>
          <cell r="B483">
            <v>370564.87</v>
          </cell>
          <cell r="C483">
            <v>6003.29</v>
          </cell>
          <cell r="D483">
            <v>364561.58</v>
          </cell>
        </row>
        <row r="484">
          <cell r="A484">
            <v>8872965</v>
          </cell>
          <cell r="B484">
            <v>66375.61</v>
          </cell>
          <cell r="C484">
            <v>22958.18</v>
          </cell>
          <cell r="D484">
            <v>43417.43</v>
          </cell>
        </row>
        <row r="485">
          <cell r="A485">
            <v>8872966</v>
          </cell>
          <cell r="B485">
            <v>355812.72</v>
          </cell>
          <cell r="C485">
            <v>80980.06</v>
          </cell>
          <cell r="D485">
            <v>274832.65999999997</v>
          </cell>
        </row>
        <row r="486">
          <cell r="A486">
            <v>8872967</v>
          </cell>
          <cell r="B486">
            <v>676288.07</v>
          </cell>
          <cell r="C486">
            <v>426763.98</v>
          </cell>
          <cell r="D486">
            <v>249524.08999999997</v>
          </cell>
        </row>
        <row r="487">
          <cell r="A487">
            <v>8872968</v>
          </cell>
          <cell r="B487">
            <v>154725.69</v>
          </cell>
          <cell r="C487">
            <v>55251.66</v>
          </cell>
          <cell r="D487">
            <v>99474.03</v>
          </cell>
        </row>
        <row r="488">
          <cell r="A488">
            <v>8872969</v>
          </cell>
          <cell r="B488">
            <v>579998</v>
          </cell>
          <cell r="C488">
            <v>205202.3</v>
          </cell>
          <cell r="D488">
            <v>374795.7</v>
          </cell>
        </row>
        <row r="489">
          <cell r="A489">
            <v>8872970</v>
          </cell>
          <cell r="B489">
            <v>200632.02</v>
          </cell>
          <cell r="C489">
            <v>67437.3</v>
          </cell>
          <cell r="D489">
            <v>133194.71999999997</v>
          </cell>
        </row>
        <row r="490">
          <cell r="A490">
            <v>8872976</v>
          </cell>
          <cell r="B490">
            <v>16425.509999999998</v>
          </cell>
          <cell r="C490">
            <v>1159.3499999999999</v>
          </cell>
          <cell r="D490">
            <v>15266.159999999998</v>
          </cell>
        </row>
        <row r="491">
          <cell r="A491">
            <v>1092257</v>
          </cell>
          <cell r="D491">
            <v>0</v>
          </cell>
        </row>
        <row r="492">
          <cell r="A492">
            <v>8873283</v>
          </cell>
          <cell r="D492">
            <v>0</v>
          </cell>
        </row>
        <row r="493">
          <cell r="A493">
            <v>8874082</v>
          </cell>
          <cell r="B493">
            <v>4241368.5199999996</v>
          </cell>
          <cell r="C493">
            <v>4241368.5199999996</v>
          </cell>
          <cell r="D493">
            <v>0</v>
          </cell>
        </row>
        <row r="494">
          <cell r="A494">
            <v>8874103</v>
          </cell>
          <cell r="D494">
            <v>0</v>
          </cell>
        </row>
        <row r="495">
          <cell r="A495">
            <v>8874102</v>
          </cell>
          <cell r="D495">
            <v>0</v>
          </cell>
        </row>
        <row r="496">
          <cell r="A496">
            <v>8874111</v>
          </cell>
          <cell r="D496">
            <v>0</v>
          </cell>
        </row>
        <row r="497">
          <cell r="A497">
            <v>8874114</v>
          </cell>
          <cell r="B497">
            <v>150000</v>
          </cell>
          <cell r="C497">
            <v>150000</v>
          </cell>
          <cell r="D497">
            <v>0</v>
          </cell>
        </row>
        <row r="498">
          <cell r="A498">
            <v>423683</v>
          </cell>
          <cell r="D498">
            <v>0</v>
          </cell>
        </row>
        <row r="499">
          <cell r="A499">
            <v>8874058</v>
          </cell>
          <cell r="B499">
            <v>7950</v>
          </cell>
          <cell r="D499">
            <v>7950</v>
          </cell>
        </row>
        <row r="500">
          <cell r="A500">
            <v>8874020</v>
          </cell>
          <cell r="D500">
            <v>0</v>
          </cell>
        </row>
        <row r="501">
          <cell r="A501">
            <v>8873462</v>
          </cell>
          <cell r="D501">
            <v>0</v>
          </cell>
        </row>
        <row r="502">
          <cell r="A502">
            <v>8872972</v>
          </cell>
          <cell r="D502">
            <v>0</v>
          </cell>
        </row>
        <row r="503">
          <cell r="A503">
            <v>424141</v>
          </cell>
          <cell r="B503">
            <v>400000</v>
          </cell>
          <cell r="C503">
            <v>400000</v>
          </cell>
          <cell r="D503">
            <v>0</v>
          </cell>
        </row>
        <row r="504">
          <cell r="A504">
            <v>8874138</v>
          </cell>
          <cell r="B504">
            <v>4320000</v>
          </cell>
          <cell r="C504">
            <v>4320000</v>
          </cell>
          <cell r="D504">
            <v>0</v>
          </cell>
        </row>
        <row r="505">
          <cell r="A505">
            <v>8874139</v>
          </cell>
          <cell r="B505">
            <v>650000</v>
          </cell>
          <cell r="C505">
            <v>650000</v>
          </cell>
          <cell r="D505">
            <v>0</v>
          </cell>
        </row>
        <row r="506">
          <cell r="A506">
            <v>8874150</v>
          </cell>
          <cell r="B506">
            <v>23965000</v>
          </cell>
          <cell r="C506">
            <v>11982500</v>
          </cell>
          <cell r="D506">
            <v>11982500</v>
          </cell>
        </row>
        <row r="507">
          <cell r="A507">
            <v>8874141</v>
          </cell>
          <cell r="D507">
            <v>0</v>
          </cell>
        </row>
        <row r="508">
          <cell r="A508">
            <v>8874140</v>
          </cell>
          <cell r="B508">
            <v>350000</v>
          </cell>
          <cell r="C508">
            <v>350000</v>
          </cell>
          <cell r="D508">
            <v>0</v>
          </cell>
        </row>
        <row r="509">
          <cell r="A509">
            <v>8874170</v>
          </cell>
          <cell r="B509">
            <v>5525709.6399999997</v>
          </cell>
          <cell r="C509">
            <v>2726806.88</v>
          </cell>
          <cell r="D509">
            <v>2798902.76</v>
          </cell>
        </row>
        <row r="510">
          <cell r="A510">
            <v>728779</v>
          </cell>
          <cell r="D510">
            <v>0</v>
          </cell>
        </row>
        <row r="511">
          <cell r="A511">
            <v>8874184</v>
          </cell>
          <cell r="D511">
            <v>0</v>
          </cell>
        </row>
        <row r="512">
          <cell r="A512">
            <v>8874142</v>
          </cell>
          <cell r="D512">
            <v>0</v>
          </cell>
        </row>
        <row r="513">
          <cell r="A513">
            <v>8874137</v>
          </cell>
          <cell r="B513">
            <v>1900296.41</v>
          </cell>
          <cell r="C513">
            <v>907306.58</v>
          </cell>
          <cell r="D513">
            <v>992989.83</v>
          </cell>
        </row>
        <row r="514">
          <cell r="A514">
            <v>1092250</v>
          </cell>
          <cell r="B514">
            <v>72850</v>
          </cell>
          <cell r="D514">
            <v>72850</v>
          </cell>
        </row>
        <row r="515">
          <cell r="A515">
            <v>694827</v>
          </cell>
          <cell r="D515">
            <v>0</v>
          </cell>
        </row>
        <row r="516">
          <cell r="A516">
            <v>8874084</v>
          </cell>
          <cell r="B516">
            <v>359.72</v>
          </cell>
          <cell r="C516">
            <v>168.59</v>
          </cell>
          <cell r="D516">
            <v>191.13000000000002</v>
          </cell>
        </row>
        <row r="517">
          <cell r="A517">
            <v>8874216</v>
          </cell>
          <cell r="D517">
            <v>0</v>
          </cell>
        </row>
        <row r="518">
          <cell r="A518">
            <v>8874269</v>
          </cell>
          <cell r="B518">
            <v>274128.61</v>
          </cell>
          <cell r="C518">
            <v>136176.17000000001</v>
          </cell>
          <cell r="D518">
            <v>137952.43999999997</v>
          </cell>
        </row>
        <row r="519">
          <cell r="A519">
            <v>8874249</v>
          </cell>
          <cell r="B519">
            <v>3839828.8</v>
          </cell>
          <cell r="C519">
            <v>2647222.92</v>
          </cell>
          <cell r="D519">
            <v>1192605.8799999999</v>
          </cell>
        </row>
        <row r="520">
          <cell r="A520">
            <v>8874250</v>
          </cell>
          <cell r="D520">
            <v>0</v>
          </cell>
        </row>
        <row r="521">
          <cell r="A521">
            <v>8874251</v>
          </cell>
          <cell r="D521">
            <v>0</v>
          </cell>
        </row>
        <row r="522">
          <cell r="A522">
            <v>8874252</v>
          </cell>
          <cell r="B522">
            <v>710261.23</v>
          </cell>
          <cell r="C522">
            <v>553936.07999999996</v>
          </cell>
          <cell r="D522">
            <v>156325.15000000002</v>
          </cell>
        </row>
        <row r="523">
          <cell r="A523">
            <v>8874253</v>
          </cell>
          <cell r="D523">
            <v>0</v>
          </cell>
        </row>
        <row r="524">
          <cell r="A524">
            <v>8874254</v>
          </cell>
          <cell r="D524">
            <v>0</v>
          </cell>
        </row>
        <row r="525">
          <cell r="A525">
            <v>8874255</v>
          </cell>
          <cell r="D525">
            <v>0</v>
          </cell>
        </row>
        <row r="526">
          <cell r="A526">
            <v>8874256</v>
          </cell>
          <cell r="D526">
            <v>0</v>
          </cell>
        </row>
        <row r="527">
          <cell r="A527">
            <v>8874257</v>
          </cell>
          <cell r="D527">
            <v>0</v>
          </cell>
        </row>
        <row r="528">
          <cell r="A528">
            <v>8874258</v>
          </cell>
          <cell r="D528">
            <v>0</v>
          </cell>
        </row>
        <row r="529">
          <cell r="A529">
            <v>8874259</v>
          </cell>
          <cell r="D529">
            <v>0</v>
          </cell>
        </row>
        <row r="530">
          <cell r="A530">
            <v>8874260</v>
          </cell>
          <cell r="D530">
            <v>0</v>
          </cell>
        </row>
        <row r="531">
          <cell r="A531">
            <v>8874261</v>
          </cell>
          <cell r="D531">
            <v>0</v>
          </cell>
        </row>
        <row r="532">
          <cell r="A532">
            <v>8874262</v>
          </cell>
          <cell r="B532">
            <v>220235.99</v>
          </cell>
          <cell r="C532">
            <v>105217.56</v>
          </cell>
          <cell r="D532">
            <v>115018.43</v>
          </cell>
        </row>
        <row r="533">
          <cell r="A533">
            <v>8874263</v>
          </cell>
          <cell r="D533">
            <v>0</v>
          </cell>
        </row>
        <row r="534">
          <cell r="A534">
            <v>8874264</v>
          </cell>
          <cell r="D534">
            <v>0</v>
          </cell>
        </row>
        <row r="535">
          <cell r="A535">
            <v>8874265</v>
          </cell>
          <cell r="D535">
            <v>0</v>
          </cell>
        </row>
        <row r="536">
          <cell r="A536">
            <v>8874266</v>
          </cell>
          <cell r="B536">
            <v>1217346.5</v>
          </cell>
          <cell r="D536">
            <v>1217346.5</v>
          </cell>
        </row>
        <row r="537">
          <cell r="A537">
            <v>8874267</v>
          </cell>
          <cell r="D537">
            <v>0</v>
          </cell>
        </row>
        <row r="538">
          <cell r="A538">
            <v>8874268</v>
          </cell>
          <cell r="D538">
            <v>0</v>
          </cell>
        </row>
        <row r="539">
          <cell r="A539">
            <v>8874270</v>
          </cell>
          <cell r="D539">
            <v>0</v>
          </cell>
        </row>
        <row r="540">
          <cell r="A540">
            <v>8874271</v>
          </cell>
          <cell r="B540">
            <v>280672.09000000003</v>
          </cell>
          <cell r="C540">
            <v>280672.09000000003</v>
          </cell>
          <cell r="D540">
            <v>0</v>
          </cell>
        </row>
        <row r="541">
          <cell r="A541">
            <v>8874272</v>
          </cell>
          <cell r="D541">
            <v>0</v>
          </cell>
        </row>
        <row r="542">
          <cell r="A542">
            <v>8874273</v>
          </cell>
          <cell r="B542">
            <v>8184.6</v>
          </cell>
          <cell r="C542">
            <v>8184.6</v>
          </cell>
          <cell r="D542">
            <v>0</v>
          </cell>
        </row>
        <row r="543">
          <cell r="A543">
            <v>8874274</v>
          </cell>
          <cell r="D543">
            <v>0</v>
          </cell>
        </row>
        <row r="544">
          <cell r="A544">
            <v>8874275</v>
          </cell>
          <cell r="D544">
            <v>0</v>
          </cell>
        </row>
        <row r="545">
          <cell r="A545">
            <v>8874276</v>
          </cell>
          <cell r="D545">
            <v>0</v>
          </cell>
        </row>
        <row r="546">
          <cell r="A546">
            <v>8874277</v>
          </cell>
          <cell r="B546">
            <v>1376645</v>
          </cell>
          <cell r="C546">
            <v>940070.79</v>
          </cell>
          <cell r="D546">
            <v>436574.20999999996</v>
          </cell>
        </row>
        <row r="547">
          <cell r="A547">
            <v>8874278</v>
          </cell>
          <cell r="B547">
            <v>93948.17</v>
          </cell>
          <cell r="C547">
            <v>80469.84</v>
          </cell>
          <cell r="D547">
            <v>13478.330000000002</v>
          </cell>
        </row>
        <row r="548">
          <cell r="A548">
            <v>8874280</v>
          </cell>
          <cell r="D548">
            <v>0</v>
          </cell>
        </row>
        <row r="549">
          <cell r="A549">
            <v>8874281</v>
          </cell>
          <cell r="D549">
            <v>0</v>
          </cell>
        </row>
        <row r="550">
          <cell r="A550">
            <v>8874282</v>
          </cell>
          <cell r="D550">
            <v>0</v>
          </cell>
        </row>
        <row r="551">
          <cell r="A551">
            <v>8874292</v>
          </cell>
          <cell r="D551">
            <v>0</v>
          </cell>
        </row>
        <row r="552">
          <cell r="A552">
            <v>8874411</v>
          </cell>
          <cell r="D552">
            <v>0</v>
          </cell>
        </row>
        <row r="553">
          <cell r="A553">
            <v>687301</v>
          </cell>
          <cell r="D553">
            <v>0</v>
          </cell>
        </row>
        <row r="554">
          <cell r="A554">
            <v>8873400</v>
          </cell>
          <cell r="D554">
            <v>0</v>
          </cell>
        </row>
        <row r="555">
          <cell r="A555">
            <v>584927</v>
          </cell>
          <cell r="D555">
            <v>0</v>
          </cell>
        </row>
        <row r="556">
          <cell r="A556">
            <v>8873024</v>
          </cell>
          <cell r="D556">
            <v>0</v>
          </cell>
        </row>
        <row r="557">
          <cell r="A557">
            <v>8873044</v>
          </cell>
          <cell r="D557">
            <v>0</v>
          </cell>
        </row>
        <row r="558">
          <cell r="A558">
            <v>8873045</v>
          </cell>
          <cell r="D558">
            <v>0</v>
          </cell>
        </row>
        <row r="559">
          <cell r="A559">
            <v>8873064</v>
          </cell>
          <cell r="D559">
            <v>0</v>
          </cell>
        </row>
        <row r="560">
          <cell r="A560">
            <v>8873070</v>
          </cell>
          <cell r="D560">
            <v>0</v>
          </cell>
        </row>
        <row r="561">
          <cell r="A561">
            <v>8874439</v>
          </cell>
          <cell r="D561">
            <v>0</v>
          </cell>
        </row>
        <row r="562">
          <cell r="A562">
            <v>8874440</v>
          </cell>
          <cell r="D562">
            <v>0</v>
          </cell>
        </row>
        <row r="563">
          <cell r="A563">
            <v>8874441</v>
          </cell>
          <cell r="D563">
            <v>0</v>
          </cell>
        </row>
        <row r="564">
          <cell r="A564">
            <v>8874442</v>
          </cell>
          <cell r="D564">
            <v>0</v>
          </cell>
        </row>
        <row r="565">
          <cell r="A565">
            <v>8874443</v>
          </cell>
          <cell r="D565">
            <v>0</v>
          </cell>
        </row>
        <row r="567">
          <cell r="B567">
            <v>1209314090.05</v>
          </cell>
          <cell r="C567">
            <v>699382157.30000031</v>
          </cell>
          <cell r="D567">
            <v>509931932.74999952</v>
          </cell>
        </row>
        <row r="568">
          <cell r="D568" t="str">
            <v xml:space="preserve"> </v>
          </cell>
        </row>
        <row r="569">
          <cell r="A569" t="str">
            <v>Conceptos</v>
          </cell>
          <cell r="B569">
            <v>1201845013.440001</v>
          </cell>
        </row>
        <row r="571">
          <cell r="A571" t="str">
            <v>Diferencia</v>
          </cell>
          <cell r="B571">
            <v>7469076.6099989414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 refreshError="1"/>
      <sheetData sheetId="2">
        <row r="2">
          <cell r="C2" t="str">
            <v>CRC</v>
          </cell>
          <cell r="D2" t="str">
            <v>Colones</v>
          </cell>
          <cell r="E2" t="str">
            <v>Moneda Extranjera</v>
          </cell>
          <cell r="H2" t="str">
            <v>Banco Davivienda Colombia</v>
          </cell>
          <cell r="I2" t="str">
            <v>Colombia</v>
          </cell>
          <cell r="Q2" t="str">
            <v>1304</v>
          </cell>
          <cell r="R2" t="str">
            <v>Disponible para la venta</v>
          </cell>
          <cell r="U2" t="str">
            <v>Costo Amortizado cambios en P&amp;G</v>
          </cell>
          <cell r="V2" t="str">
            <v>Al Vencimiento</v>
          </cell>
          <cell r="W2">
            <v>114</v>
          </cell>
          <cell r="X2" t="str">
            <v>Costo Amortizado COP</v>
          </cell>
          <cell r="AF2" t="str">
            <v>Hold To Collect - HTCCumple</v>
          </cell>
          <cell r="AG2" t="str">
            <v>Costo Amortizado cambios en P&amp;G</v>
          </cell>
          <cell r="AH2">
            <v>114</v>
          </cell>
          <cell r="AI2" t="str">
            <v>Costo Amortizado COP</v>
          </cell>
          <cell r="AK2" t="str">
            <v>Gobierno Colombiano</v>
          </cell>
          <cell r="AL2" t="str">
            <v>Gobierno Colombiano</v>
          </cell>
          <cell r="AM2" t="str">
            <v>Gobierno Nacional</v>
          </cell>
          <cell r="AO2" t="str">
            <v>Soberanos</v>
          </cell>
          <cell r="AP2">
            <v>0.5</v>
          </cell>
          <cell r="AR2" t="str">
            <v>AAENVS</v>
          </cell>
          <cell r="AS2" t="str">
            <v>Acciones</v>
          </cell>
          <cell r="AT2" t="str">
            <v>Acciones con alta liquidez bursátil emitidas por entidades no vigiladas por la Superintendencia Financiera</v>
          </cell>
          <cell r="AU2" t="str">
            <v>Títulos Participativos</v>
          </cell>
          <cell r="AV2" t="str">
            <v>Entidad No Vigilada por la SFC</v>
          </cell>
          <cell r="AX2" t="str">
            <v>AAA</v>
          </cell>
          <cell r="AY2" t="str">
            <v>AAA</v>
          </cell>
          <cell r="AZ2" t="str">
            <v>INVERSIÓN</v>
          </cell>
          <cell r="BD2">
            <v>1</v>
          </cell>
          <cell r="BE2" t="str">
            <v>1 corto</v>
          </cell>
          <cell r="BF2" t="str">
            <v>INVERSIÓN</v>
          </cell>
          <cell r="BH2">
            <v>20</v>
          </cell>
          <cell r="BI2" t="str">
            <v>Andorra</v>
          </cell>
          <cell r="BK2">
            <v>1</v>
          </cell>
          <cell r="BL2">
            <v>365</v>
          </cell>
          <cell r="BM2" t="str">
            <v xml:space="preserve"> De 0 a 1 años </v>
          </cell>
          <cell r="BO2" t="str">
            <v>MK</v>
          </cell>
          <cell r="BP2" t="str">
            <v xml:space="preserve">Acciones Internacionales, Bonos Gubernamentales, Corporativos y Globales a Precios de Mercado </v>
          </cell>
          <cell r="BQ2" t="str">
            <v>Precio dado por el Proveedor de Precios PIP</v>
          </cell>
          <cell r="BR2">
            <v>1</v>
          </cell>
        </row>
        <row r="3">
          <cell r="C3" t="str">
            <v>USD</v>
          </cell>
          <cell r="D3" t="str">
            <v>Dólar Americano</v>
          </cell>
          <cell r="E3" t="str">
            <v>Moneda Extranjera</v>
          </cell>
          <cell r="F3">
            <v>4434.09</v>
          </cell>
          <cell r="H3" t="str">
            <v>Corredores Davivienda Colombia</v>
          </cell>
          <cell r="I3" t="str">
            <v>Colombia</v>
          </cell>
          <cell r="Q3" t="str">
            <v>1312</v>
          </cell>
          <cell r="R3" t="str">
            <v>Disponible para la venta</v>
          </cell>
          <cell r="U3" t="str">
            <v>Valor Razonable cambios en ORI</v>
          </cell>
          <cell r="V3" t="str">
            <v>Disponible para la venta</v>
          </cell>
          <cell r="W3">
            <v>113</v>
          </cell>
          <cell r="X3" t="str">
            <v>Valor Razonable en COP</v>
          </cell>
          <cell r="AF3" t="str">
            <v>Hold To Collect - HTCNo cumple</v>
          </cell>
          <cell r="AG3" t="str">
            <v>Valor Razonable cambios en P&amp;G</v>
          </cell>
          <cell r="AH3">
            <v>113</v>
          </cell>
          <cell r="AI3" t="str">
            <v>Valor Razonable en COP</v>
          </cell>
          <cell r="AK3" t="str">
            <v>Gobierno Extranjero</v>
          </cell>
          <cell r="AL3" t="str">
            <v>Gobierno Extranjero</v>
          </cell>
          <cell r="AM3" t="str">
            <v>Gobiernos Extranjeros</v>
          </cell>
          <cell r="AO3" t="str">
            <v>Corporativos</v>
          </cell>
          <cell r="AP3">
            <v>0.623</v>
          </cell>
          <cell r="AR3" t="str">
            <v>AAEVS</v>
          </cell>
          <cell r="AS3" t="str">
            <v>Acciones</v>
          </cell>
          <cell r="AT3" t="str">
            <v>Acciones con alta liquidez bursátil emitidas por entidades vigiladas por la Superintendencia Financiera</v>
          </cell>
          <cell r="AU3" t="str">
            <v>Títulos Participativos</v>
          </cell>
          <cell r="AV3" t="str">
            <v>Entidad Vigilada por la SFC</v>
          </cell>
          <cell r="AX3" t="str">
            <v>AA+</v>
          </cell>
          <cell r="AY3" t="str">
            <v>AA</v>
          </cell>
          <cell r="AZ3" t="str">
            <v>INVERSIÓN</v>
          </cell>
          <cell r="BD3">
            <v>2</v>
          </cell>
          <cell r="BE3" t="str">
            <v>1 corto</v>
          </cell>
          <cell r="BF3" t="str">
            <v>INVERSIÓN</v>
          </cell>
          <cell r="BH3">
            <v>784</v>
          </cell>
          <cell r="BI3" t="str">
            <v>Emiratos Árabes Unidos</v>
          </cell>
          <cell r="BK3">
            <v>366</v>
          </cell>
          <cell r="BL3">
            <v>1825</v>
          </cell>
          <cell r="BM3" t="str">
            <v xml:space="preserve"> De 1 a 5 años </v>
          </cell>
          <cell r="BO3" t="str">
            <v>NL</v>
          </cell>
          <cell r="BP3" t="str">
            <v>Acciones no liquidas a Precios de Mercado</v>
          </cell>
          <cell r="BQ3" t="str">
            <v>Precio dado por el Proveedor de Precios PIP</v>
          </cell>
          <cell r="BR3">
            <v>1</v>
          </cell>
        </row>
        <row r="4">
          <cell r="C4" t="str">
            <v>HNL</v>
          </cell>
          <cell r="D4" t="str">
            <v>Lempiras</v>
          </cell>
          <cell r="E4" t="str">
            <v>Moneda Extranjera</v>
          </cell>
          <cell r="H4" t="str">
            <v>Fiduciaria Davivienda Colombia</v>
          </cell>
          <cell r="I4" t="str">
            <v>Colombia</v>
          </cell>
          <cell r="Q4" t="str">
            <v>1315</v>
          </cell>
          <cell r="R4" t="str">
            <v>Disponible para la venta</v>
          </cell>
          <cell r="U4" t="str">
            <v>Valor Razonable cambios en P&amp;G</v>
          </cell>
          <cell r="V4" t="str">
            <v>Negociable</v>
          </cell>
          <cell r="W4">
            <v>113</v>
          </cell>
          <cell r="X4" t="str">
            <v>Valor Razonable en COP</v>
          </cell>
          <cell r="AF4" t="str">
            <v>Hold To Collect &amp; Sale - HTC&amp;SCumple</v>
          </cell>
          <cell r="AG4" t="str">
            <v>Valor Razonable cambios en ORI</v>
          </cell>
          <cell r="AH4">
            <v>113</v>
          </cell>
          <cell r="AI4" t="str">
            <v>Valor Razonable en COP</v>
          </cell>
          <cell r="AK4" t="str">
            <v>Instituciones Oficiales Especiales - IOE - Colombia</v>
          </cell>
          <cell r="AL4" t="str">
            <v>Instituciones Financieras</v>
          </cell>
          <cell r="AM4" t="str">
            <v>Instituciones Financieras</v>
          </cell>
          <cell r="AO4" t="str">
            <v>Davivienda</v>
          </cell>
          <cell r="AP4">
            <v>0.623</v>
          </cell>
          <cell r="AR4" t="str">
            <v>ANLB</v>
          </cell>
          <cell r="AS4" t="str">
            <v>Acciones</v>
          </cell>
          <cell r="AT4" t="str">
            <v>Acciones no inscritas en el Registro Nacional de Valores y Emisores</v>
          </cell>
          <cell r="AU4" t="str">
            <v>Títulos Participativos</v>
          </cell>
          <cell r="AV4" t="str">
            <v>Entidad No Inscrita en el RNVE</v>
          </cell>
          <cell r="AX4" t="str">
            <v>AA</v>
          </cell>
          <cell r="AY4" t="str">
            <v>AA</v>
          </cell>
          <cell r="AZ4" t="str">
            <v>INVERSIÓN</v>
          </cell>
          <cell r="BD4">
            <v>3</v>
          </cell>
          <cell r="BE4" t="str">
            <v>2 corto</v>
          </cell>
          <cell r="BF4" t="str">
            <v>INVERSIÓN</v>
          </cell>
          <cell r="BH4">
            <v>4</v>
          </cell>
          <cell r="BI4" t="str">
            <v>Afganistán</v>
          </cell>
          <cell r="BK4">
            <v>1826</v>
          </cell>
          <cell r="BL4">
            <v>3650</v>
          </cell>
          <cell r="BM4" t="str">
            <v xml:space="preserve"> De 5 a 10 años </v>
          </cell>
          <cell r="BO4" t="str">
            <v>LI</v>
          </cell>
          <cell r="BP4" t="str">
            <v>Acciones liquidas a Precios de Mercado</v>
          </cell>
          <cell r="BQ4" t="str">
            <v>Precio dado por el Proveedor de Precios PIP</v>
          </cell>
          <cell r="BR4">
            <v>1</v>
          </cell>
        </row>
        <row r="5">
          <cell r="C5" t="str">
            <v>CAD</v>
          </cell>
          <cell r="D5" t="str">
            <v>Dólar Canadiense</v>
          </cell>
          <cell r="E5" t="str">
            <v>Moneda Extranjera</v>
          </cell>
          <cell r="H5" t="str">
            <v>Banco Davivienda Miami</v>
          </cell>
          <cell r="I5" t="str">
            <v>Estados Unidos</v>
          </cell>
          <cell r="Q5" t="str">
            <v>1316</v>
          </cell>
          <cell r="R5" t="str">
            <v>Disponible para la venta</v>
          </cell>
          <cell r="AF5" t="str">
            <v>Hold To Collect &amp; Sale - HTC&amp;SNo cumple</v>
          </cell>
          <cell r="AG5" t="str">
            <v>Valor Razonable cambios en P&amp;G</v>
          </cell>
          <cell r="AH5">
            <v>113</v>
          </cell>
          <cell r="AI5" t="str">
            <v>Valor Razonable en COP</v>
          </cell>
          <cell r="AK5" t="str">
            <v>Bancos en Colombia</v>
          </cell>
          <cell r="AL5" t="str">
            <v>Instituciones Financieras</v>
          </cell>
          <cell r="AM5" t="str">
            <v>Instituciones Financieras</v>
          </cell>
          <cell r="AO5" t="str">
            <v>Participativos</v>
          </cell>
          <cell r="AP5" t="str">
            <v>No Aplica</v>
          </cell>
          <cell r="AR5" t="str">
            <v>ABENVS</v>
          </cell>
          <cell r="AS5" t="str">
            <v>Acciones</v>
          </cell>
          <cell r="AT5" t="str">
            <v>Acciones con baja, mínima o sin ninguna liquidez bursátil emitidas por entidades no vigiladas por la Superintendencia Financiera</v>
          </cell>
          <cell r="AU5" t="str">
            <v>Títulos Participativos</v>
          </cell>
          <cell r="AV5" t="str">
            <v>Entidad No Vigilada por la SFC</v>
          </cell>
          <cell r="AX5" t="str">
            <v>AA-</v>
          </cell>
          <cell r="AY5" t="str">
            <v>AA</v>
          </cell>
          <cell r="AZ5" t="str">
            <v>INVERSIÓN</v>
          </cell>
          <cell r="BD5">
            <v>4</v>
          </cell>
          <cell r="BE5" t="str">
            <v>2 corto</v>
          </cell>
          <cell r="BF5" t="str">
            <v>INVERSIÓN</v>
          </cell>
          <cell r="BH5">
            <v>28</v>
          </cell>
          <cell r="BI5" t="str">
            <v>Antigua y Barbuda</v>
          </cell>
          <cell r="BK5">
            <v>3651</v>
          </cell>
          <cell r="BM5" t="str">
            <v xml:space="preserve"> Más de 10 años </v>
          </cell>
          <cell r="BO5" t="str">
            <v>CO</v>
          </cell>
          <cell r="BP5" t="str">
            <v>Acciones liquidas o no liquidas a Variación Mensual del COLCAP</v>
          </cell>
          <cell r="BQ5" t="str">
            <v>Margen dado por el Proveedor de Precios PIP</v>
          </cell>
          <cell r="BR5">
            <v>2</v>
          </cell>
        </row>
        <row r="6">
          <cell r="C6" t="str">
            <v>PESO</v>
          </cell>
          <cell r="D6" t="str">
            <v>Pesos</v>
          </cell>
          <cell r="E6" t="str">
            <v>Moneda Local</v>
          </cell>
          <cell r="H6" t="str">
            <v>Banco Davivienda Costa Rica</v>
          </cell>
          <cell r="I6" t="str">
            <v>Costa Rica</v>
          </cell>
          <cell r="Q6" t="str">
            <v>1317</v>
          </cell>
          <cell r="R6" t="str">
            <v>Disponible para la venta</v>
          </cell>
          <cell r="AF6" t="str">
            <v>Instrumentos de PatrimonioNo aplica</v>
          </cell>
          <cell r="AG6" t="str">
            <v>Valor Razonable cambios en ORI</v>
          </cell>
          <cell r="AH6">
            <v>113</v>
          </cell>
          <cell r="AI6" t="str">
            <v>Valor Razonable en COP</v>
          </cell>
          <cell r="AK6" t="str">
            <v>Bancos en el Exterior</v>
          </cell>
          <cell r="AL6" t="str">
            <v>Instituciones Financieras</v>
          </cell>
          <cell r="AM6" t="str">
            <v>Bancos en el Exterior</v>
          </cell>
          <cell r="AR6" t="str">
            <v>ABEVS</v>
          </cell>
          <cell r="AS6" t="str">
            <v>Acciones</v>
          </cell>
          <cell r="AT6" t="str">
            <v>Acciones con baja, mínima o sin ninguna liquidez bursátil emitidas por entidades vigiladas por la Superintendencia Financiera</v>
          </cell>
          <cell r="AU6" t="str">
            <v>Títulos Participativos</v>
          </cell>
          <cell r="AV6" t="str">
            <v>Entidad Vigilada por la SFC</v>
          </cell>
          <cell r="AX6" t="str">
            <v>A+</v>
          </cell>
          <cell r="AY6" t="str">
            <v>A</v>
          </cell>
          <cell r="AZ6" t="str">
            <v>INVERSIÓN</v>
          </cell>
          <cell r="BD6">
            <v>5</v>
          </cell>
          <cell r="BE6" t="str">
            <v>3 corto</v>
          </cell>
          <cell r="BF6" t="str">
            <v>INVERSIÓN</v>
          </cell>
          <cell r="BH6">
            <v>660</v>
          </cell>
          <cell r="BI6" t="str">
            <v>Anguila</v>
          </cell>
          <cell r="BO6" t="str">
            <v>TR</v>
          </cell>
          <cell r="BP6" t="str">
            <v>Bonos Globales a Curva de Treasuries</v>
          </cell>
          <cell r="BQ6" t="str">
            <v>Margen dado por el Proveedor de Precios PIP</v>
          </cell>
          <cell r="BR6">
            <v>2</v>
          </cell>
        </row>
        <row r="7">
          <cell r="C7" t="str">
            <v>PEI</v>
          </cell>
          <cell r="D7" t="str">
            <v>Pesos</v>
          </cell>
          <cell r="E7" t="str">
            <v>Moneda Local</v>
          </cell>
          <cell r="H7" t="str">
            <v>Corporación Davivienda Costa Rica</v>
          </cell>
          <cell r="I7" t="str">
            <v>Costa Rica</v>
          </cell>
          <cell r="Q7" t="str">
            <v>1321</v>
          </cell>
          <cell r="R7" t="str">
            <v>Disponible para la venta</v>
          </cell>
          <cell r="AF7" t="str">
            <v>Hold To Sale - HTSNo aplica</v>
          </cell>
          <cell r="AG7" t="str">
            <v>Valor Razonable cambios en P&amp;G</v>
          </cell>
          <cell r="AH7">
            <v>113</v>
          </cell>
          <cell r="AI7" t="str">
            <v>Valor Razonable en COP</v>
          </cell>
          <cell r="AK7" t="str">
            <v>Instituciones Financieras en Colombia diferente a Bancos</v>
          </cell>
          <cell r="AL7" t="str">
            <v>Instituciones Financieras</v>
          </cell>
          <cell r="AM7" t="str">
            <v>Instituciones Financieras</v>
          </cell>
          <cell r="AR7" t="str">
            <v>ACEAS</v>
          </cell>
          <cell r="AS7" t="str">
            <v>Descuentos</v>
          </cell>
          <cell r="AT7" t="str">
            <v>Descuentos de actas de contratos estatales garantizados por una entidad aseguradora.</v>
          </cell>
          <cell r="AU7" t="str">
            <v>N/A</v>
          </cell>
          <cell r="AV7" t="str">
            <v>N/A</v>
          </cell>
          <cell r="AX7" t="str">
            <v>A</v>
          </cell>
          <cell r="AY7" t="str">
            <v>A</v>
          </cell>
          <cell r="AZ7" t="str">
            <v>INVERSIÓN</v>
          </cell>
          <cell r="BD7">
            <v>6</v>
          </cell>
          <cell r="BE7" t="str">
            <v>3 corto</v>
          </cell>
          <cell r="BF7" t="str">
            <v>INVERSIÓN</v>
          </cell>
          <cell r="BH7">
            <v>8</v>
          </cell>
          <cell r="BI7" t="str">
            <v>Albania</v>
          </cell>
          <cell r="BO7" t="str">
            <v>MA</v>
          </cell>
          <cell r="BP7" t="str">
            <v>Bonos Gubernamentales a Margen</v>
          </cell>
          <cell r="BQ7" t="str">
            <v>Precio dado por el Proveedor de Precios PIP</v>
          </cell>
          <cell r="BR7">
            <v>1</v>
          </cell>
        </row>
        <row r="8">
          <cell r="C8" t="str">
            <v>UVR</v>
          </cell>
          <cell r="D8" t="str">
            <v>Pesos</v>
          </cell>
          <cell r="E8" t="str">
            <v>Moneda Local</v>
          </cell>
          <cell r="H8" t="str">
            <v>Davivienda Corredora de Seguros Costa Rica</v>
          </cell>
          <cell r="I8" t="str">
            <v>Costa Rica</v>
          </cell>
          <cell r="Q8" t="str">
            <v>1322</v>
          </cell>
          <cell r="R8" t="str">
            <v>Disponible para la venta</v>
          </cell>
          <cell r="AK8" t="str">
            <v>Instituciones Financieras en el Exterior diferente a Bancos</v>
          </cell>
          <cell r="AL8" t="str">
            <v>Instituciones Financieras</v>
          </cell>
          <cell r="AM8" t="str">
            <v>Instituciones Financieras</v>
          </cell>
          <cell r="AR8" t="str">
            <v>ACEIF</v>
          </cell>
          <cell r="AS8" t="str">
            <v>Descuentos</v>
          </cell>
          <cell r="AT8" t="str">
            <v xml:space="preserve">Descuentos de actas de contratos estatales garantizados por un establecimiento de crédito </v>
          </cell>
          <cell r="AU8" t="str">
            <v>N/A</v>
          </cell>
          <cell r="AV8" t="str">
            <v>N/A</v>
          </cell>
          <cell r="AX8" t="str">
            <v>A-</v>
          </cell>
          <cell r="AY8" t="str">
            <v>A</v>
          </cell>
          <cell r="AZ8" t="str">
            <v>INVERSIÓN</v>
          </cell>
          <cell r="BD8">
            <v>7</v>
          </cell>
          <cell r="BE8" t="str">
            <v>3 corto</v>
          </cell>
          <cell r="BF8" t="str">
            <v>INVERSIÓN</v>
          </cell>
          <cell r="BH8">
            <v>51</v>
          </cell>
          <cell r="BI8" t="str">
            <v>Armenia</v>
          </cell>
          <cell r="BO8" t="str">
            <v>MP</v>
          </cell>
          <cell r="BP8" t="str">
            <v>Bonos Corporativos por Metodología de Márgenes Ponderados</v>
          </cell>
          <cell r="BQ8" t="str">
            <v>Margen dado por el Proveedor de Precios PIP</v>
          </cell>
          <cell r="BR8">
            <v>2</v>
          </cell>
        </row>
        <row r="9">
          <cell r="H9" t="str">
            <v>Davivienda Puesto de Bolsa Costa Rica</v>
          </cell>
          <cell r="I9" t="str">
            <v>Costa Rica</v>
          </cell>
          <cell r="Q9" t="str">
            <v>1308</v>
          </cell>
          <cell r="R9" t="str">
            <v>Disponible para la venta</v>
          </cell>
          <cell r="AK9" t="str">
            <v>Corporativo en Colombia</v>
          </cell>
          <cell r="AL9" t="str">
            <v>Entidades del Sector Real</v>
          </cell>
          <cell r="AM9" t="str">
            <v>Corporativo</v>
          </cell>
          <cell r="AR9" t="str">
            <v>ACPB</v>
          </cell>
          <cell r="AS9" t="str">
            <v>Aceptación Bancaria</v>
          </cell>
          <cell r="AT9" t="str">
            <v>Aceptaciones Bancarias</v>
          </cell>
          <cell r="AU9" t="str">
            <v>Aceptación Bancaria</v>
          </cell>
          <cell r="AV9" t="str">
            <v>Bancos en Colombia</v>
          </cell>
          <cell r="AX9" t="str">
            <v>BBB+</v>
          </cell>
          <cell r="AY9" t="str">
            <v>BBB</v>
          </cell>
          <cell r="AZ9" t="str">
            <v>INVERSIÓN</v>
          </cell>
          <cell r="BD9">
            <v>8</v>
          </cell>
          <cell r="BE9" t="str">
            <v>B corto</v>
          </cell>
          <cell r="BF9" t="str">
            <v>ESPECULACIÓN</v>
          </cell>
          <cell r="BH9">
            <v>530</v>
          </cell>
          <cell r="BI9" t="str">
            <v>Antillas Neerlandesas</v>
          </cell>
          <cell r="BO9" t="str">
            <v>CM</v>
          </cell>
          <cell r="BP9" t="str">
            <v>Bonos Corporativos a Cotas Mínimas</v>
          </cell>
          <cell r="BQ9" t="str">
            <v>Margen dado por el Proveedor de Precios PIP</v>
          </cell>
          <cell r="BR9">
            <v>2</v>
          </cell>
        </row>
        <row r="10">
          <cell r="H10" t="str">
            <v>Davivienda Seguros Costa Rica</v>
          </cell>
          <cell r="I10" t="str">
            <v>Costa Rica</v>
          </cell>
          <cell r="Q10" t="str">
            <v>1320</v>
          </cell>
          <cell r="R10" t="str">
            <v>Disponible para la venta</v>
          </cell>
          <cell r="AK10" t="str">
            <v>Corporativo en el Exterior</v>
          </cell>
          <cell r="AL10" t="str">
            <v>Entidades del Sector Real</v>
          </cell>
          <cell r="AM10" t="str">
            <v>Corporativo</v>
          </cell>
          <cell r="AR10" t="str">
            <v>AEE</v>
          </cell>
          <cell r="AS10" t="str">
            <v>Acciones</v>
          </cell>
          <cell r="AT10" t="str">
            <v>Acciones emitidas por entidades del exterior</v>
          </cell>
          <cell r="AU10" t="str">
            <v>Títulos Participativos</v>
          </cell>
          <cell r="AV10" t="str">
            <v>Entidad del Exterior</v>
          </cell>
          <cell r="AX10" t="str">
            <v>BBB</v>
          </cell>
          <cell r="AY10" t="str">
            <v>BBB</v>
          </cell>
          <cell r="AZ10" t="str">
            <v>INVERSIÓN</v>
          </cell>
          <cell r="BD10">
            <v>9</v>
          </cell>
          <cell r="BE10" t="str">
            <v>B corto</v>
          </cell>
          <cell r="BF10" t="str">
            <v>ESPECULACIÓN</v>
          </cell>
          <cell r="BH10">
            <v>24</v>
          </cell>
          <cell r="BI10" t="str">
            <v>Angola</v>
          </cell>
          <cell r="BO10" t="str">
            <v>IN</v>
          </cell>
          <cell r="BP10" t="str">
            <v>Bonos Gubernamentales a Interpolación de Margen</v>
          </cell>
          <cell r="BQ10" t="str">
            <v>Margen dado por el Proveedor de Precios PIP</v>
          </cell>
          <cell r="BR10">
            <v>2</v>
          </cell>
        </row>
        <row r="11">
          <cell r="H11" t="str">
            <v>Grupo del Itsmo Costa Rica</v>
          </cell>
          <cell r="I11" t="str">
            <v>Costa Rica</v>
          </cell>
          <cell r="Q11" t="str">
            <v>1323</v>
          </cell>
          <cell r="R11" t="str">
            <v>Disponible para la venta</v>
          </cell>
          <cell r="AK11" t="str">
            <v>Organismos Multilaterales de Crédito</v>
          </cell>
          <cell r="AL11" t="str">
            <v>Instituciones Financieras</v>
          </cell>
          <cell r="AM11" t="str">
            <v>Organismos Multilaterales de Crédito</v>
          </cell>
          <cell r="AR11" t="str">
            <v>AMENVS</v>
          </cell>
          <cell r="AS11" t="str">
            <v>Acciones</v>
          </cell>
          <cell r="AT11" t="str">
            <v>Acciones con media liquidez bursátil emitidas por entidades no vigiladas por la Superintendencia Financiera</v>
          </cell>
          <cell r="AU11" t="str">
            <v>Títulos Participativos</v>
          </cell>
          <cell r="AV11" t="str">
            <v>Entidad No Vigilada por la SFC</v>
          </cell>
          <cell r="AX11" t="str">
            <v>BBB-</v>
          </cell>
          <cell r="AY11" t="str">
            <v>BBB</v>
          </cell>
          <cell r="AZ11" t="str">
            <v>INVERSIÓN</v>
          </cell>
          <cell r="BD11">
            <v>10</v>
          </cell>
          <cell r="BE11" t="str">
            <v>B corto</v>
          </cell>
          <cell r="BF11" t="str">
            <v>ESPECULACIÓN</v>
          </cell>
          <cell r="BH11">
            <v>10</v>
          </cell>
          <cell r="BI11" t="str">
            <v>Antártida</v>
          </cell>
          <cell r="BO11" t="str">
            <v>VL</v>
          </cell>
          <cell r="BP11" t="str">
            <v>Acciones liquidas o no liquidas a Valor en Libros</v>
          </cell>
          <cell r="BQ11" t="str">
            <v>Margen dado por el Proveedor de Precios PIP</v>
          </cell>
          <cell r="BR11">
            <v>2</v>
          </cell>
        </row>
        <row r="12">
          <cell r="H12" t="str">
            <v>Banco Davivienda Salvadoreño</v>
          </cell>
          <cell r="I12" t="str">
            <v>El Salvador</v>
          </cell>
          <cell r="Q12" t="str">
            <v>1325</v>
          </cell>
          <cell r="R12" t="str">
            <v>Disponible para la venta</v>
          </cell>
          <cell r="AK12" t="str">
            <v>Titularizadora</v>
          </cell>
          <cell r="AL12" t="str">
            <v>Otros</v>
          </cell>
          <cell r="AM12" t="str">
            <v>Titularizaciones</v>
          </cell>
          <cell r="AR12" t="str">
            <v>AMEVS</v>
          </cell>
          <cell r="AS12" t="str">
            <v>Acciones</v>
          </cell>
          <cell r="AT12" t="str">
            <v>Acciones con media liquidez bursátil emitidas por entidades vigiladas por la Superintendencia Financiera</v>
          </cell>
          <cell r="AU12" t="str">
            <v>Títulos Participativos</v>
          </cell>
          <cell r="AV12" t="str">
            <v>Entidad Vigilada por la SFC</v>
          </cell>
          <cell r="AX12" t="str">
            <v>BB+</v>
          </cell>
          <cell r="AY12" t="str">
            <v>BB</v>
          </cell>
          <cell r="AZ12" t="str">
            <v>ESPECULACIÓN</v>
          </cell>
          <cell r="BD12">
            <v>11</v>
          </cell>
          <cell r="BE12" t="str">
            <v>C corto</v>
          </cell>
          <cell r="BF12" t="str">
            <v>ESPECULACIÓN</v>
          </cell>
          <cell r="BH12">
            <v>32</v>
          </cell>
          <cell r="BI12" t="str">
            <v>Argentina</v>
          </cell>
          <cell r="BO12" t="str">
            <v>TE</v>
          </cell>
          <cell r="BP12" t="str">
            <v>Precio Teórico por no disponibilidad de precio de mercado en la fecha</v>
          </cell>
          <cell r="BQ12" t="str">
            <v>Precio calculado</v>
          </cell>
          <cell r="BR12">
            <v>2</v>
          </cell>
        </row>
        <row r="13">
          <cell r="H13" t="str">
            <v>Davivienda Seguros Comerciales El Salvador</v>
          </cell>
          <cell r="I13" t="str">
            <v>El Salvador</v>
          </cell>
          <cell r="Q13" t="str">
            <v>1382</v>
          </cell>
          <cell r="R13" t="str">
            <v>Disponible para la venta</v>
          </cell>
          <cell r="AR13" t="str">
            <v>APP</v>
          </cell>
          <cell r="AS13" t="str">
            <v>Acciones</v>
          </cell>
          <cell r="AT13" t="str">
            <v>Acciones provenientes de procesos de privatización o con ocasión de la capitalización de entidades donde el estado tenga participación</v>
          </cell>
          <cell r="AU13" t="str">
            <v>Títulos Participativos</v>
          </cell>
          <cell r="AV13" t="str">
            <v>Entidad Privatizada</v>
          </cell>
          <cell r="AX13" t="str">
            <v>BB</v>
          </cell>
          <cell r="AY13" t="str">
            <v>BB</v>
          </cell>
          <cell r="AZ13" t="str">
            <v>ESPECULACIÓN</v>
          </cell>
          <cell r="BD13">
            <v>12</v>
          </cell>
          <cell r="BE13" t="str">
            <v>C corto</v>
          </cell>
          <cell r="BF13" t="str">
            <v>ESPECULACIÓN</v>
          </cell>
          <cell r="BH13">
            <v>16</v>
          </cell>
          <cell r="BI13" t="str">
            <v>Samoa Americana</v>
          </cell>
          <cell r="BO13" t="str">
            <v>No Aplica</v>
          </cell>
          <cell r="BP13" t="str">
            <v>Metodología Propia, TIR de Compra</v>
          </cell>
          <cell r="BQ13" t="str">
            <v>Metodología Propia, TIR de Compra</v>
          </cell>
          <cell r="BR13">
            <v>3</v>
          </cell>
        </row>
        <row r="14">
          <cell r="H14" t="str">
            <v>Davivienda Vida Seguros - Seguros de Personas El Salvador</v>
          </cell>
          <cell r="I14" t="str">
            <v>El Salvador</v>
          </cell>
          <cell r="Q14" t="str">
            <v>1301</v>
          </cell>
          <cell r="R14" t="str">
            <v>Negociable</v>
          </cell>
          <cell r="AR14" t="str">
            <v>BAGR</v>
          </cell>
          <cell r="AS14" t="str">
            <v>Bono Agrario Colombiano</v>
          </cell>
          <cell r="AT14" t="str">
            <v>Bonos agrarios</v>
          </cell>
          <cell r="AU14" t="str">
            <v>Deuda Pública</v>
          </cell>
          <cell r="AV14" t="str">
            <v>Gobierno Colombiano</v>
          </cell>
          <cell r="AX14" t="str">
            <v>BB-</v>
          </cell>
          <cell r="AY14" t="str">
            <v>BB</v>
          </cell>
          <cell r="AZ14" t="str">
            <v>ESPECULACIÓN</v>
          </cell>
          <cell r="BD14">
            <v>13</v>
          </cell>
          <cell r="BE14" t="str">
            <v>C corto</v>
          </cell>
          <cell r="BF14" t="str">
            <v>ESPECULACIÓN</v>
          </cell>
          <cell r="BH14">
            <v>40</v>
          </cell>
          <cell r="BI14" t="str">
            <v>Austria</v>
          </cell>
        </row>
        <row r="15">
          <cell r="H15" t="str">
            <v>Inversiones Financieras Davivienda El Salvador</v>
          </cell>
          <cell r="I15" t="str">
            <v>El Salvador</v>
          </cell>
          <cell r="Q15" t="str">
            <v>1305</v>
          </cell>
          <cell r="R15" t="str">
            <v>Negociable</v>
          </cell>
          <cell r="AR15" t="str">
            <v>BCES</v>
          </cell>
          <cell r="AS15" t="str">
            <v>Bono Deuda Pública Colombiana</v>
          </cell>
          <cell r="AT15" t="str">
            <v>Bonos de cesantía</v>
          </cell>
          <cell r="AU15" t="str">
            <v>Deuda Pública</v>
          </cell>
          <cell r="AV15" t="str">
            <v>Gobierno Colombiano</v>
          </cell>
          <cell r="AX15" t="str">
            <v>B+</v>
          </cell>
          <cell r="AY15" t="str">
            <v>B</v>
          </cell>
          <cell r="AZ15" t="str">
            <v>ESPECULACIÓN</v>
          </cell>
          <cell r="BD15">
            <v>14</v>
          </cell>
          <cell r="BE15" t="str">
            <v>C corto</v>
          </cell>
          <cell r="BF15" t="str">
            <v>ESPECULACIÓN</v>
          </cell>
          <cell r="BH15">
            <v>36</v>
          </cell>
          <cell r="BI15" t="str">
            <v>Australia</v>
          </cell>
        </row>
        <row r="16">
          <cell r="H16" t="str">
            <v>Valores Davivienda El Salvador</v>
          </cell>
          <cell r="I16" t="str">
            <v>El Salvador</v>
          </cell>
          <cell r="Q16" t="str">
            <v>1309</v>
          </cell>
          <cell r="R16" t="str">
            <v>Negociable</v>
          </cell>
          <cell r="AR16" t="str">
            <v>BGEVS</v>
          </cell>
          <cell r="AS16" t="str">
            <v>Bono Deuda Privada Colombiana</v>
          </cell>
          <cell r="AT16" t="str">
            <v>Bonos garantizados por entidades vigiladas por la Superintendencia Financiera</v>
          </cell>
          <cell r="AU16" t="str">
            <v>Deuda Privada</v>
          </cell>
          <cell r="AV16" t="str">
            <v>Entidad Vigilada por la SFC</v>
          </cell>
          <cell r="AX16" t="str">
            <v>B</v>
          </cell>
          <cell r="AY16" t="str">
            <v>B</v>
          </cell>
          <cell r="AZ16" t="str">
            <v>ESPECULACIÓN</v>
          </cell>
          <cell r="BD16">
            <v>15</v>
          </cell>
          <cell r="BE16" t="str">
            <v>D coto</v>
          </cell>
          <cell r="BF16" t="str">
            <v>ESPECULACIÓN</v>
          </cell>
          <cell r="BH16">
            <v>533</v>
          </cell>
          <cell r="BI16" t="str">
            <v>Aruba</v>
          </cell>
        </row>
        <row r="17">
          <cell r="H17" t="str">
            <v>Banco Davivienda Honduras</v>
          </cell>
          <cell r="I17" t="str">
            <v>Honduras</v>
          </cell>
          <cell r="Q17" t="str">
            <v>1310</v>
          </cell>
          <cell r="R17" t="str">
            <v>Negociable</v>
          </cell>
          <cell r="AR17" t="str">
            <v>BHIP</v>
          </cell>
          <cell r="AS17" t="str">
            <v>Bono Hipotecario Colombiano</v>
          </cell>
          <cell r="AT17" t="str">
            <v>Bonos hipotecarios Ley 546/99</v>
          </cell>
          <cell r="AU17" t="str">
            <v>Deuda Pública</v>
          </cell>
          <cell r="AV17" t="str">
            <v>Gobierno Colombiano</v>
          </cell>
          <cell r="AX17" t="str">
            <v>B-</v>
          </cell>
          <cell r="AY17" t="str">
            <v>B</v>
          </cell>
          <cell r="AZ17" t="str">
            <v>ESPECULACIÓN</v>
          </cell>
          <cell r="BD17">
            <v>16</v>
          </cell>
          <cell r="BE17" t="str">
            <v>E corto</v>
          </cell>
          <cell r="BF17" t="str">
            <v>ESPECULACIÓN</v>
          </cell>
          <cell r="BH17">
            <v>248</v>
          </cell>
          <cell r="BI17" t="str">
            <v>Islas Áland</v>
          </cell>
        </row>
        <row r="18">
          <cell r="H18" t="str">
            <v>Davivienda Seguros Honduras</v>
          </cell>
          <cell r="I18" t="str">
            <v>Honduras</v>
          </cell>
          <cell r="Q18" t="str">
            <v>1306</v>
          </cell>
          <cell r="R18" t="str">
            <v>Negociable</v>
          </cell>
          <cell r="AR18" t="str">
            <v>BOCENVS</v>
          </cell>
          <cell r="AS18" t="str">
            <v>Bono Deuda Privada Colombiana</v>
          </cell>
          <cell r="AT18" t="str">
            <v>Bonos obligatoriamente convertibles en acciones emitidos por entidades no vigiladas por la Superintendencia Financiera</v>
          </cell>
          <cell r="AU18" t="str">
            <v>Deuda Privada</v>
          </cell>
          <cell r="AV18" t="str">
            <v>Entidad No Vigilada por la SFC</v>
          </cell>
          <cell r="AX18" t="str">
            <v>CCC+</v>
          </cell>
          <cell r="AY18" t="str">
            <v>CCC</v>
          </cell>
          <cell r="AZ18" t="str">
            <v>ESPECULACIÓN</v>
          </cell>
          <cell r="BD18">
            <v>20</v>
          </cell>
          <cell r="BE18" t="str">
            <v>AAA</v>
          </cell>
          <cell r="BF18" t="str">
            <v>INVERSIÓN</v>
          </cell>
          <cell r="BH18">
            <v>31</v>
          </cell>
          <cell r="BI18" t="str">
            <v>Azerbaiyán</v>
          </cell>
        </row>
        <row r="19">
          <cell r="H19" t="str">
            <v>Banco Davivienda Panamá Licencia General</v>
          </cell>
          <cell r="I19" t="str">
            <v>Panamá</v>
          </cell>
          <cell r="Q19" t="str">
            <v>1313</v>
          </cell>
          <cell r="R19" t="str">
            <v>Negociable</v>
          </cell>
          <cell r="AR19" t="str">
            <v>BOCEVS</v>
          </cell>
          <cell r="AS19" t="str">
            <v>Bono Deuda Privada Colombiana</v>
          </cell>
          <cell r="AT19" t="str">
            <v>Bonos obligatoriamente convertibles en acciones emitidos por entidades vigiladas por la Superintendencia Financiera</v>
          </cell>
          <cell r="AU19" t="str">
            <v>Deuda Privada</v>
          </cell>
          <cell r="AV19" t="str">
            <v>Entidad Vigilada por la SFC</v>
          </cell>
          <cell r="AX19" t="str">
            <v>CCC</v>
          </cell>
          <cell r="AY19" t="str">
            <v>CCC</v>
          </cell>
          <cell r="AZ19" t="str">
            <v>ESPECULACIÓN</v>
          </cell>
          <cell r="BD19">
            <v>21</v>
          </cell>
          <cell r="BE19" t="str">
            <v>AA+</v>
          </cell>
          <cell r="BF19" t="str">
            <v>INVERSIÓN</v>
          </cell>
          <cell r="BH19">
            <v>70</v>
          </cell>
          <cell r="BI19" t="str">
            <v>Bosnia y Herzegovina</v>
          </cell>
        </row>
        <row r="20">
          <cell r="H20" t="str">
            <v>Banco Davivienda Panamá Licencia Internacional</v>
          </cell>
          <cell r="I20" t="str">
            <v>Panamá</v>
          </cell>
          <cell r="Q20" t="str">
            <v>1314</v>
          </cell>
          <cell r="R20" t="str">
            <v>Negociable</v>
          </cell>
          <cell r="AR20" t="str">
            <v>BOCGEVS</v>
          </cell>
          <cell r="AS20" t="str">
            <v>Bono Deuda Privada Colombiana</v>
          </cell>
          <cell r="AT20" t="str">
            <v>Bonos obligatoriamente convertibles en acciones garantizados por entidades vigiladas por la Superintendencia Financiera</v>
          </cell>
          <cell r="AU20" t="str">
            <v>Deuda Privada</v>
          </cell>
          <cell r="AV20" t="str">
            <v>Entidad Vigilada por la SFC</v>
          </cell>
          <cell r="AX20" t="str">
            <v>CCC-</v>
          </cell>
          <cell r="AY20" t="str">
            <v>CCC</v>
          </cell>
          <cell r="AZ20" t="str">
            <v>ESPECULACIÓN</v>
          </cell>
          <cell r="BD20">
            <v>22</v>
          </cell>
          <cell r="BE20" t="str">
            <v>AA</v>
          </cell>
          <cell r="BF20" t="str">
            <v>INVERSIÓN</v>
          </cell>
          <cell r="BH20">
            <v>52</v>
          </cell>
          <cell r="BI20" t="str">
            <v>Barbados</v>
          </cell>
        </row>
        <row r="21">
          <cell r="Q21" t="str">
            <v>1319</v>
          </cell>
          <cell r="R21" t="str">
            <v>Negociable</v>
          </cell>
          <cell r="AR21" t="str">
            <v>BOEBE</v>
          </cell>
          <cell r="AS21" t="str">
            <v>Bono Deuda Privada Extranjera</v>
          </cell>
          <cell r="AT21" t="str">
            <v xml:space="preserve">Bonos emitidos por bancos del exterior </v>
          </cell>
          <cell r="AU21" t="str">
            <v>Deuda Privada</v>
          </cell>
          <cell r="AV21" t="str">
            <v>Bancos en el Exterior</v>
          </cell>
          <cell r="AX21" t="str">
            <v>CC</v>
          </cell>
          <cell r="AY21" t="str">
            <v>CC</v>
          </cell>
          <cell r="AZ21" t="str">
            <v>ESPECULACIÓN</v>
          </cell>
          <cell r="BD21">
            <v>23</v>
          </cell>
          <cell r="BE21" t="str">
            <v>AA-</v>
          </cell>
          <cell r="BF21" t="str">
            <v>INVERSIÓN</v>
          </cell>
          <cell r="BH21">
            <v>50</v>
          </cell>
          <cell r="BI21" t="str">
            <v>Bangladesh</v>
          </cell>
        </row>
        <row r="22">
          <cell r="Q22" t="str">
            <v>1360</v>
          </cell>
          <cell r="R22" t="str">
            <v>Negociable</v>
          </cell>
          <cell r="AR22" t="str">
            <v>BOEEDB</v>
          </cell>
          <cell r="AS22" t="str">
            <v>Bono Deuda Privada Extranjera</v>
          </cell>
          <cell r="AT22" t="str">
            <v>Bonos emitidos por entidades del exterior diferentes a bancos</v>
          </cell>
          <cell r="AU22" t="str">
            <v>Deuda Privada</v>
          </cell>
          <cell r="AV22" t="str">
            <v>Entidades del Exterior diferentes a Bancos</v>
          </cell>
          <cell r="AX22" t="str">
            <v>C</v>
          </cell>
          <cell r="AY22" t="str">
            <v>C</v>
          </cell>
          <cell r="AZ22" t="str">
            <v>ESPECULACIÓN</v>
          </cell>
          <cell r="BD22">
            <v>24</v>
          </cell>
          <cell r="BE22" t="str">
            <v>A+</v>
          </cell>
          <cell r="BF22" t="str">
            <v>INVERSIÓN</v>
          </cell>
          <cell r="BH22">
            <v>56</v>
          </cell>
          <cell r="BI22" t="str">
            <v>Bélgica</v>
          </cell>
        </row>
        <row r="23">
          <cell r="Q23" t="str">
            <v>1380</v>
          </cell>
          <cell r="R23" t="str">
            <v>Negociable</v>
          </cell>
          <cell r="AR23" t="str">
            <v>BOEGE</v>
          </cell>
          <cell r="AS23" t="str">
            <v>Bono Deuda Pública Extranjera</v>
          </cell>
          <cell r="AT23" t="str">
            <v xml:space="preserve">Bonos emitidos por gobiernos extranjeros </v>
          </cell>
          <cell r="AU23" t="str">
            <v>Deuda Pública</v>
          </cell>
          <cell r="AV23" t="str">
            <v>Gobierno Extranjero</v>
          </cell>
          <cell r="AX23" t="str">
            <v>D</v>
          </cell>
          <cell r="AY23" t="str">
            <v>D</v>
          </cell>
          <cell r="AZ23" t="str">
            <v>ESPECULACIÓN</v>
          </cell>
          <cell r="BD23">
            <v>25</v>
          </cell>
          <cell r="BE23" t="str">
            <v>A</v>
          </cell>
          <cell r="BF23" t="str">
            <v>INVERSIÓN</v>
          </cell>
          <cell r="BH23">
            <v>854</v>
          </cell>
          <cell r="BI23" t="str">
            <v>Burkina Faso</v>
          </cell>
        </row>
        <row r="24">
          <cell r="Q24" t="str">
            <v>1381</v>
          </cell>
          <cell r="R24" t="str">
            <v>Negociable</v>
          </cell>
          <cell r="AR24" t="str">
            <v>BOENVS</v>
          </cell>
          <cell r="AS24" t="str">
            <v>Bono Deuda Privada Colombiana</v>
          </cell>
          <cell r="AT24" t="str">
            <v>Bonos emitidos por entidades no vigiladas por la Superintendencia Financiera</v>
          </cell>
          <cell r="AU24" t="str">
            <v>Deuda Privada</v>
          </cell>
          <cell r="AV24" t="str">
            <v>Entidad No Vigilada por la SFC</v>
          </cell>
          <cell r="AX24" t="str">
            <v>E</v>
          </cell>
          <cell r="AY24" t="str">
            <v>E</v>
          </cell>
          <cell r="AZ24" t="str">
            <v>ESPECULACIÓN</v>
          </cell>
          <cell r="BD24">
            <v>26</v>
          </cell>
          <cell r="BE24" t="str">
            <v>A-</v>
          </cell>
          <cell r="BF24" t="str">
            <v>INVERSIÓN</v>
          </cell>
          <cell r="BH24">
            <v>100</v>
          </cell>
          <cell r="BI24" t="str">
            <v>Bulgaria</v>
          </cell>
        </row>
        <row r="25">
          <cell r="Q25" t="str">
            <v>1302</v>
          </cell>
          <cell r="R25" t="str">
            <v>Negociable</v>
          </cell>
          <cell r="AR25" t="str">
            <v>BOEOM</v>
          </cell>
          <cell r="AS25" t="str">
            <v>Bono Deuda Privada Extranjera</v>
          </cell>
          <cell r="AT25" t="str">
            <v xml:space="preserve">Bonos emitidos por organismos multilaterales de crédito </v>
          </cell>
          <cell r="AU25" t="str">
            <v>Deuda Privada</v>
          </cell>
          <cell r="AV25" t="str">
            <v>Organismos Multilaterales de Crédito</v>
          </cell>
          <cell r="AX25" t="str">
            <v>Acciones</v>
          </cell>
          <cell r="AY25" t="str">
            <v>Acciones</v>
          </cell>
          <cell r="AZ25" t="str">
            <v>ACCIONES</v>
          </cell>
          <cell r="BD25">
            <v>27</v>
          </cell>
          <cell r="BE25" t="str">
            <v>BBB+</v>
          </cell>
          <cell r="BF25" t="str">
            <v>INVERSIÓN</v>
          </cell>
          <cell r="BH25">
            <v>48</v>
          </cell>
          <cell r="BI25" t="str">
            <v>Bahréin</v>
          </cell>
        </row>
        <row r="26">
          <cell r="Q26" t="str">
            <v>1303</v>
          </cell>
          <cell r="R26" t="str">
            <v>Al Vencimiento</v>
          </cell>
          <cell r="AR26" t="str">
            <v>BOEVS</v>
          </cell>
          <cell r="AS26" t="str">
            <v>Bono Deuda Privada Colombiana</v>
          </cell>
          <cell r="AT26" t="str">
            <v>Bonos emitidos por entidades vigiladas por la Superintendencia Financiera</v>
          </cell>
          <cell r="AU26" t="str">
            <v>Deuda Privada</v>
          </cell>
          <cell r="AV26" t="str">
            <v>Entidad Vigilada por la SFC</v>
          </cell>
          <cell r="AX26" t="str">
            <v>No requiere</v>
          </cell>
          <cell r="AY26" t="str">
            <v>No requiere</v>
          </cell>
          <cell r="AZ26" t="str">
            <v>SIN CALIFICACIÓN</v>
          </cell>
          <cell r="BD26">
            <v>28</v>
          </cell>
          <cell r="BE26" t="str">
            <v>BBB</v>
          </cell>
          <cell r="BF26" t="str">
            <v>INVERSIÓN</v>
          </cell>
          <cell r="BH26">
            <v>108</v>
          </cell>
          <cell r="BI26" t="str">
            <v>Burundi</v>
          </cell>
        </row>
        <row r="27">
          <cell r="Q27" t="str">
            <v>1307</v>
          </cell>
          <cell r="R27" t="str">
            <v>Al Vencimiento</v>
          </cell>
          <cell r="AR27" t="str">
            <v>BOGBE</v>
          </cell>
          <cell r="AS27" t="str">
            <v>Bono Deuda Privada Extranjera</v>
          </cell>
          <cell r="AT27" t="str">
            <v xml:space="preserve">Bonos garantizados por bancos del exterior </v>
          </cell>
          <cell r="AU27" t="str">
            <v>Deuda Privada</v>
          </cell>
          <cell r="AV27" t="str">
            <v>Bancos en el Exterior</v>
          </cell>
          <cell r="BD27">
            <v>29</v>
          </cell>
          <cell r="BE27" t="str">
            <v>BBB-</v>
          </cell>
          <cell r="BF27" t="str">
            <v>INVERSIÓN</v>
          </cell>
          <cell r="BH27">
            <v>204</v>
          </cell>
          <cell r="BI27" t="str">
            <v>Benin</v>
          </cell>
        </row>
        <row r="28">
          <cell r="Q28" t="str">
            <v>1311</v>
          </cell>
          <cell r="R28" t="str">
            <v>Al Vencimiento</v>
          </cell>
          <cell r="AR28" t="str">
            <v>BOGEEDB</v>
          </cell>
          <cell r="AS28" t="str">
            <v>Bono Deuda Privada Extranjera</v>
          </cell>
          <cell r="AT28" t="str">
            <v>Bonos garantizados por entidades del exterior diferentes a bancos</v>
          </cell>
          <cell r="AU28" t="str">
            <v>Deuda Privada</v>
          </cell>
          <cell r="AV28" t="str">
            <v>Entidades del Exterior diferentes a Bancos</v>
          </cell>
          <cell r="BD28">
            <v>30</v>
          </cell>
          <cell r="BE28" t="str">
            <v>BB+</v>
          </cell>
          <cell r="BF28" t="str">
            <v>ESPECULACIÓN</v>
          </cell>
          <cell r="BH28">
            <v>652</v>
          </cell>
          <cell r="BI28" t="str">
            <v>San Bartolomé</v>
          </cell>
        </row>
        <row r="29">
          <cell r="AR29" t="str">
            <v>BOGGE</v>
          </cell>
          <cell r="AS29" t="str">
            <v>Bono Deuda Pública Extranjera</v>
          </cell>
          <cell r="AT29" t="str">
            <v xml:space="preserve">Bonos garantizados por gobiernos extranjeros </v>
          </cell>
          <cell r="AU29" t="str">
            <v>Deuda Pública</v>
          </cell>
          <cell r="AV29" t="str">
            <v>Gobierno Extranjero</v>
          </cell>
          <cell r="BD29">
            <v>31</v>
          </cell>
          <cell r="BE29" t="str">
            <v>BB</v>
          </cell>
          <cell r="BF29" t="str">
            <v>ESPECULACIÓN</v>
          </cell>
          <cell r="BH29">
            <v>60</v>
          </cell>
          <cell r="BI29" t="str">
            <v>Bermudas</v>
          </cell>
        </row>
        <row r="30">
          <cell r="AR30" t="str">
            <v>BOGOM</v>
          </cell>
          <cell r="AS30" t="str">
            <v>Bono Deuda Privada Extranjera</v>
          </cell>
          <cell r="AT30" t="str">
            <v xml:space="preserve">Bonos garantizados por organismos multilaterales de crédito </v>
          </cell>
          <cell r="AU30" t="str">
            <v>Deuda Privada</v>
          </cell>
          <cell r="AV30" t="str">
            <v>Organismos Multilaterales de Crédito</v>
          </cell>
          <cell r="BD30">
            <v>32</v>
          </cell>
          <cell r="BE30" t="str">
            <v>BB-</v>
          </cell>
          <cell r="BF30" t="str">
            <v>ESPECULACIÓN</v>
          </cell>
          <cell r="BH30">
            <v>96</v>
          </cell>
          <cell r="BI30" t="str">
            <v>Brunéi</v>
          </cell>
        </row>
        <row r="31">
          <cell r="AR31" t="str">
            <v>BOPENVS</v>
          </cell>
          <cell r="AS31" t="str">
            <v>Bono Deuda Privada Colombiana</v>
          </cell>
          <cell r="AT31" t="str">
            <v>Bonos opcionalmente convertibles en acciones emitidos por entidades no vigiladas por la Superintendencia Financiera</v>
          </cell>
          <cell r="AU31" t="str">
            <v>Deuda Privada</v>
          </cell>
          <cell r="AV31" t="str">
            <v>Entidad No Vigilada por la SFC</v>
          </cell>
          <cell r="BD31">
            <v>33</v>
          </cell>
          <cell r="BE31" t="str">
            <v>B+</v>
          </cell>
          <cell r="BF31" t="str">
            <v>ESPECULACIÓN</v>
          </cell>
          <cell r="BH31">
            <v>68</v>
          </cell>
          <cell r="BI31" t="str">
            <v>Bolivia</v>
          </cell>
        </row>
        <row r="32">
          <cell r="AR32" t="str">
            <v>BOPEVS</v>
          </cell>
          <cell r="AS32" t="str">
            <v>Bono Deuda Privada Colombiana</v>
          </cell>
          <cell r="AT32" t="str">
            <v>Bonos opcionalmente convertibles en acciones emitidos por entidades vigiladas por la Superintendencia Financiera</v>
          </cell>
          <cell r="AU32" t="str">
            <v>Deuda Privada</v>
          </cell>
          <cell r="AV32" t="str">
            <v>Entidad Vigilada por la SFC</v>
          </cell>
          <cell r="BD32">
            <v>34</v>
          </cell>
          <cell r="BE32" t="str">
            <v>B</v>
          </cell>
          <cell r="BF32" t="str">
            <v>ESPECULACIÓN</v>
          </cell>
          <cell r="BH32">
            <v>76</v>
          </cell>
          <cell r="BI32" t="str">
            <v>Brasil</v>
          </cell>
        </row>
        <row r="33">
          <cell r="AR33" t="str">
            <v>BOPGEVS</v>
          </cell>
          <cell r="AS33" t="str">
            <v>Bono Deuda Privada Colombiana</v>
          </cell>
          <cell r="AT33" t="str">
            <v>Bonos opcionalmente convertibles en acciones garantizados por entidades vigiladas por la Superintendencia Financiera</v>
          </cell>
          <cell r="AU33" t="str">
            <v>Deuda Privada</v>
          </cell>
          <cell r="AV33" t="str">
            <v>Entidad Vigilada por la SFC</v>
          </cell>
          <cell r="BD33">
            <v>35</v>
          </cell>
          <cell r="BE33" t="str">
            <v>B-</v>
          </cell>
          <cell r="BF33" t="str">
            <v>ESPECULACIÓN</v>
          </cell>
          <cell r="BH33">
            <v>44</v>
          </cell>
          <cell r="BI33" t="str">
            <v>Bahamas</v>
          </cell>
        </row>
        <row r="34">
          <cell r="AR34" t="str">
            <v>BPAZ</v>
          </cell>
          <cell r="AS34" t="str">
            <v>Bono Deuda Pública Colombiana diferente de TES</v>
          </cell>
          <cell r="AT34" t="str">
            <v>Bonos de solidaridad para la paz</v>
          </cell>
          <cell r="AU34" t="str">
            <v>Deuda Pública</v>
          </cell>
          <cell r="AV34" t="str">
            <v>Gobierno Colombiano</v>
          </cell>
          <cell r="BD34">
            <v>36</v>
          </cell>
          <cell r="BE34" t="str">
            <v>CCC+</v>
          </cell>
          <cell r="BF34" t="str">
            <v>ESPECULACIÓN</v>
          </cell>
          <cell r="BH34">
            <v>64</v>
          </cell>
          <cell r="BI34" t="str">
            <v>Bhután</v>
          </cell>
        </row>
        <row r="35">
          <cell r="AR35" t="str">
            <v>BPEDN</v>
          </cell>
          <cell r="AS35" t="str">
            <v>Bono Deuda Privada Colombiana</v>
          </cell>
          <cell r="AT35" t="str">
            <v>Bonos pensionales de emisor distinto a la nación</v>
          </cell>
          <cell r="AU35" t="str">
            <v>Deuda Privada</v>
          </cell>
          <cell r="AV35" t="str">
            <v>Entidades Colombianas diferentes a Gobierno</v>
          </cell>
          <cell r="BD35">
            <v>37</v>
          </cell>
          <cell r="BE35" t="str">
            <v>CCC</v>
          </cell>
          <cell r="BF35" t="str">
            <v>ESPECULACIÓN</v>
          </cell>
          <cell r="BH35">
            <v>74</v>
          </cell>
          <cell r="BI35" t="str">
            <v>Isla Bouvet</v>
          </cell>
        </row>
        <row r="36">
          <cell r="AR36" t="str">
            <v>BPEN</v>
          </cell>
          <cell r="AS36" t="str">
            <v>Bono Deuda Pública Colombiana diferente de TES</v>
          </cell>
          <cell r="AT36" t="str">
            <v>Bonos pensionales emitidos por la nación</v>
          </cell>
          <cell r="AU36" t="str">
            <v>Deuda Pública</v>
          </cell>
          <cell r="AV36" t="str">
            <v>Gobierno Colombiano</v>
          </cell>
          <cell r="BD36">
            <v>38</v>
          </cell>
          <cell r="BE36" t="str">
            <v>CCC-</v>
          </cell>
          <cell r="BF36" t="str">
            <v>ESPECULACIÓN</v>
          </cell>
          <cell r="BH36">
            <v>72</v>
          </cell>
          <cell r="BI36" t="str">
            <v>Botsuana</v>
          </cell>
        </row>
        <row r="37">
          <cell r="AR37" t="str">
            <v>BSEG</v>
          </cell>
          <cell r="AS37" t="str">
            <v>Bono Deuda Pública Colombiana diferente de TES</v>
          </cell>
          <cell r="AT37" t="str">
            <v>Bonos para la seguridad</v>
          </cell>
          <cell r="AU37" t="str">
            <v>Deuda Pública</v>
          </cell>
          <cell r="AV37" t="str">
            <v>Gobierno Colombiano</v>
          </cell>
          <cell r="BD37">
            <v>39</v>
          </cell>
          <cell r="BE37" t="str">
            <v>CC</v>
          </cell>
          <cell r="BF37" t="str">
            <v>ESPECULACIÓN</v>
          </cell>
          <cell r="BH37">
            <v>112</v>
          </cell>
          <cell r="BI37" t="str">
            <v>Belarús</v>
          </cell>
        </row>
        <row r="38">
          <cell r="AR38" t="str">
            <v>CAV</v>
          </cell>
          <cell r="AS38" t="str">
            <v>Certificados de Ahorro de Valor Constante</v>
          </cell>
          <cell r="AT38" t="str">
            <v>Certificados de Ahorro de Valor Constante</v>
          </cell>
          <cell r="AU38" t="str">
            <v>Deuda Privada</v>
          </cell>
          <cell r="AV38" t="str">
            <v>Entidad Financiera</v>
          </cell>
          <cell r="BD38">
            <v>40</v>
          </cell>
          <cell r="BE38" t="str">
            <v>C</v>
          </cell>
          <cell r="BF38" t="str">
            <v>ESPECULACIÓN</v>
          </cell>
          <cell r="BH38">
            <v>84</v>
          </cell>
          <cell r="BI38" t="str">
            <v>Belice</v>
          </cell>
        </row>
        <row r="39">
          <cell r="AR39" t="str">
            <v>CCA</v>
          </cell>
          <cell r="AS39" t="str">
            <v>Fondo de Inversión Colectivo</v>
          </cell>
          <cell r="AT39" t="str">
            <v>Participaciones en carteras colectivas abiertas sin pacto de permanencia, sin títulos y/o valores participativos</v>
          </cell>
          <cell r="AU39" t="str">
            <v>Fondos de Inversión</v>
          </cell>
          <cell r="AV39" t="str">
            <v>Entidad Financiera Administradora de Fondos de Inversión</v>
          </cell>
          <cell r="BD39">
            <v>41</v>
          </cell>
          <cell r="BE39" t="str">
            <v>DDD</v>
          </cell>
          <cell r="BF39" t="str">
            <v>ESPECULACIÓN</v>
          </cell>
          <cell r="BH39">
            <v>124</v>
          </cell>
          <cell r="BI39" t="str">
            <v>Canadá</v>
          </cell>
        </row>
        <row r="40">
          <cell r="AR40" t="str">
            <v>CCACP</v>
          </cell>
          <cell r="AS40" t="str">
            <v>Fondo de Inversión Colectivo con Pacto de Permanencia</v>
          </cell>
          <cell r="AT40" t="str">
            <v>Participaciones en carteras colectivas abiertas con pacto de permanencia, sin títulos y/o valores participativos</v>
          </cell>
          <cell r="AU40" t="str">
            <v>Títulos Participativos</v>
          </cell>
          <cell r="AV40" t="str">
            <v>Entidad Financiera Administradora de Fondos de Inversión</v>
          </cell>
          <cell r="BD40">
            <v>42</v>
          </cell>
          <cell r="BE40" t="str">
            <v>DD</v>
          </cell>
          <cell r="BF40" t="str">
            <v>ESPECULACIÓN</v>
          </cell>
          <cell r="BH40">
            <v>166</v>
          </cell>
          <cell r="BI40" t="str">
            <v>Islas Cocos</v>
          </cell>
        </row>
        <row r="41">
          <cell r="AR41" t="str">
            <v>CCACPTP</v>
          </cell>
          <cell r="AS41" t="str">
            <v>Fondo de Inversión Colectivo con Pacto de Permanencia</v>
          </cell>
          <cell r="AT41" t="str">
            <v>Participaciones en carteras colectivas abiertas con pacto de permanencia, con títulos y/o valores participativos</v>
          </cell>
          <cell r="AU41" t="str">
            <v>Títulos Participativos</v>
          </cell>
          <cell r="AV41" t="str">
            <v>Entidad Financiera Administradora de Fondos de Inversión</v>
          </cell>
          <cell r="BD41">
            <v>43</v>
          </cell>
          <cell r="BE41" t="str">
            <v>D</v>
          </cell>
          <cell r="BF41" t="str">
            <v>ESPECULACIÓN</v>
          </cell>
          <cell r="BH41">
            <v>140</v>
          </cell>
          <cell r="BI41" t="str">
            <v>República Centro-Africana</v>
          </cell>
        </row>
        <row r="42">
          <cell r="AR42" t="str">
            <v>CCAESPMM</v>
          </cell>
          <cell r="AS42" t="str">
            <v>Fondo de Inversión Colectivo</v>
          </cell>
          <cell r="AT42" t="str">
            <v>Participaciones en carteras colectivas abiertas especiales - mercado monetario</v>
          </cell>
          <cell r="AU42" t="str">
            <v>Fondos de Inversión</v>
          </cell>
          <cell r="AV42" t="str">
            <v>Entidad Financiera Administradora de Fondos de Inversión</v>
          </cell>
          <cell r="BD42">
            <v>44</v>
          </cell>
          <cell r="BE42" t="str">
            <v>E</v>
          </cell>
          <cell r="BF42" t="str">
            <v>ESPECULACIÓN</v>
          </cell>
          <cell r="BH42">
            <v>178</v>
          </cell>
          <cell r="BI42" t="str">
            <v>Congo</v>
          </cell>
        </row>
        <row r="43">
          <cell r="AR43" t="str">
            <v>CCATP</v>
          </cell>
          <cell r="AS43" t="str">
            <v>Fondo de Inversión Colectivo</v>
          </cell>
          <cell r="AT43" t="str">
            <v>Participaciones en carteras colectivas abiertas sin pacto de permanencia, con títulos y/o valores participativos</v>
          </cell>
          <cell r="AU43" t="str">
            <v>Fondos de Inversión</v>
          </cell>
          <cell r="AV43" t="str">
            <v>Entidad Financiera Administradora de Fondos de Inversión</v>
          </cell>
          <cell r="BD43">
            <v>45</v>
          </cell>
          <cell r="BE43" t="str">
            <v>Titulos emitidos por FOGAFIN</v>
          </cell>
          <cell r="BF43" t="str">
            <v>Titulos emitidos por FOGAFIN</v>
          </cell>
          <cell r="BH43">
            <v>756</v>
          </cell>
          <cell r="BI43" t="str">
            <v>Suiza</v>
          </cell>
        </row>
        <row r="44">
          <cell r="AR44" t="str">
            <v>CCC</v>
          </cell>
          <cell r="AS44" t="str">
            <v>Fondo de Inversión Colectivo</v>
          </cell>
          <cell r="AT44" t="str">
            <v>Participaciones en carteras colectivas cerradas, sin títulos y/o valores participativos</v>
          </cell>
          <cell r="AU44" t="str">
            <v>Fondos de Inversión</v>
          </cell>
          <cell r="AV44" t="str">
            <v>Entidad Financiera Administradora de Fondos de Inversión</v>
          </cell>
          <cell r="BD44">
            <v>46</v>
          </cell>
          <cell r="BE44" t="str">
            <v>Títulos emitidos por FOGACOOP</v>
          </cell>
          <cell r="BF44" t="str">
            <v>Títulos emitidos por FOGACOOP</v>
          </cell>
          <cell r="BH44">
            <v>384</v>
          </cell>
          <cell r="BI44" t="str">
            <v>Costa de Marfil</v>
          </cell>
        </row>
        <row r="45">
          <cell r="AR45" t="str">
            <v>CCCTP</v>
          </cell>
          <cell r="AS45" t="str">
            <v>Fondo de Inversión Colectivo</v>
          </cell>
          <cell r="AT45" t="str">
            <v>Participaciones en carteras colectivas cerradas, con títulos y/o valores participativos</v>
          </cell>
          <cell r="AU45" t="str">
            <v>Fondos de Inversión</v>
          </cell>
          <cell r="AV45" t="str">
            <v>Entidad Financiera Administradora de Fondos de Inversión</v>
          </cell>
          <cell r="BD45">
            <v>47</v>
          </cell>
          <cell r="BE45" t="str">
            <v>Nación</v>
          </cell>
          <cell r="BF45" t="str">
            <v>NACIÓN</v>
          </cell>
          <cell r="BH45">
            <v>184</v>
          </cell>
          <cell r="BI45" t="str">
            <v>Islas Cook</v>
          </cell>
        </row>
        <row r="46">
          <cell r="AR46" t="str">
            <v>CCE</v>
          </cell>
          <cell r="AS46" t="str">
            <v>Fondo de Inversión Colectivo</v>
          </cell>
          <cell r="AT46" t="str">
            <v>Participaciones en carteras colectivas escalonadas, sin títulos y/o valores participativos</v>
          </cell>
          <cell r="AU46" t="str">
            <v>Fondos de Inversión</v>
          </cell>
          <cell r="AV46" t="str">
            <v>Entidad Financiera Administradora de Fondos de Inversión</v>
          </cell>
          <cell r="BD46">
            <v>48</v>
          </cell>
          <cell r="BE46" t="str">
            <v>Acciones</v>
          </cell>
          <cell r="BF46" t="str">
            <v>ACCIONES</v>
          </cell>
          <cell r="BH46">
            <v>152</v>
          </cell>
          <cell r="BI46" t="str">
            <v>Chile</v>
          </cell>
        </row>
        <row r="47">
          <cell r="AR47" t="str">
            <v>CCESPB</v>
          </cell>
          <cell r="AS47" t="str">
            <v>Fondo de Inversión Colectivo</v>
          </cell>
          <cell r="AT47" t="str">
            <v>Participaciones en carteras colectivas especiales - bursátiles</v>
          </cell>
          <cell r="AU47" t="str">
            <v>Fondos de Inversión</v>
          </cell>
          <cell r="AV47" t="str">
            <v>Entidad Financiera Administradora de Fondos de Inversión</v>
          </cell>
          <cell r="BD47">
            <v>49</v>
          </cell>
          <cell r="BE47" t="str">
            <v>Sin calificación</v>
          </cell>
          <cell r="BF47" t="str">
            <v>SIN CALIFICACIÓN</v>
          </cell>
          <cell r="BH47">
            <v>120</v>
          </cell>
          <cell r="BI47" t="str">
            <v>Camerún</v>
          </cell>
        </row>
        <row r="48">
          <cell r="AR48" t="str">
            <v>CCESPCM</v>
          </cell>
          <cell r="AS48" t="str">
            <v>Fondo de Inversión Colectivo</v>
          </cell>
          <cell r="AT48" t="str">
            <v>Participaciones en carteras colectivas especiales - cuentas de margen</v>
          </cell>
          <cell r="AU48" t="str">
            <v>Fondos de Inversión</v>
          </cell>
          <cell r="AV48" t="str">
            <v>Entidad Financiera Administradora de Fondos de Inversión</v>
          </cell>
          <cell r="BD48">
            <v>50</v>
          </cell>
          <cell r="BE48" t="str">
            <v>Multilaterales</v>
          </cell>
          <cell r="BF48" t="str">
            <v>Multilaterales</v>
          </cell>
          <cell r="BH48">
            <v>156</v>
          </cell>
          <cell r="BI48" t="str">
            <v>China</v>
          </cell>
        </row>
        <row r="49">
          <cell r="AR49" t="str">
            <v>CCESPE</v>
          </cell>
          <cell r="AS49" t="str">
            <v>Fondo de Inversión Colectivo</v>
          </cell>
          <cell r="AT49" t="str">
            <v>Participaciones en carteras colectivas especiales - especulativas</v>
          </cell>
          <cell r="AU49" t="str">
            <v>Fondos de Inversión</v>
          </cell>
          <cell r="AV49" t="str">
            <v>Entidad Financiera Administradora de Fondos de Inversión</v>
          </cell>
          <cell r="BD49">
            <v>51</v>
          </cell>
          <cell r="BE49" t="str">
            <v>Calificación retirada</v>
          </cell>
          <cell r="BF49" t="str">
            <v>Calificación retirada</v>
          </cell>
          <cell r="BH49">
            <v>170</v>
          </cell>
          <cell r="BI49" t="str">
            <v>Colombia</v>
          </cell>
        </row>
        <row r="50">
          <cell r="AR50" t="str">
            <v>CCESPI</v>
          </cell>
          <cell r="AS50" t="str">
            <v>Fondo de Inversión Colectivo</v>
          </cell>
          <cell r="AT50" t="str">
            <v>Participaciones en carteras colectivas especiales - inmobiliarias</v>
          </cell>
          <cell r="AU50" t="str">
            <v>Fondos de Inversión</v>
          </cell>
          <cell r="AV50" t="str">
            <v>Entidad Financiera Administradora de Fondos de Inversión</v>
          </cell>
          <cell r="BD50">
            <v>52</v>
          </cell>
          <cell r="BE50" t="str">
            <v>No requiere</v>
          </cell>
          <cell r="BF50" t="str">
            <v>SIN CALIFICACIÓN</v>
          </cell>
          <cell r="BH50">
            <v>188</v>
          </cell>
          <cell r="BI50" t="str">
            <v>Costa Rica</v>
          </cell>
        </row>
        <row r="51">
          <cell r="AR51" t="str">
            <v>CCETP</v>
          </cell>
          <cell r="AS51" t="str">
            <v>Fondo de Inversión Colectivo</v>
          </cell>
          <cell r="AT51" t="str">
            <v>Participaciones en carteras colectivas escalonadas, con títulos y/o valores participativos</v>
          </cell>
          <cell r="AU51" t="str">
            <v>Fondos de Inversión</v>
          </cell>
          <cell r="AV51" t="str">
            <v>Entidad Financiera Administradora de Fondos de Inversión</v>
          </cell>
          <cell r="BH51">
            <v>192</v>
          </cell>
          <cell r="BI51" t="str">
            <v>Cuba</v>
          </cell>
        </row>
        <row r="52">
          <cell r="AR52" t="str">
            <v>CDAT</v>
          </cell>
          <cell r="AS52" t="str">
            <v>CDT</v>
          </cell>
          <cell r="AT52" t="str">
            <v>Certificados de Depósito de Ahorro a Término</v>
          </cell>
          <cell r="AU52" t="str">
            <v>Deuda Privada</v>
          </cell>
          <cell r="AV52" t="str">
            <v>Bancos en Colombia</v>
          </cell>
          <cell r="BH52">
            <v>132</v>
          </cell>
          <cell r="BI52" t="str">
            <v>Cabo Verde</v>
          </cell>
        </row>
        <row r="53">
          <cell r="AR53" t="str">
            <v>CDEBE</v>
          </cell>
          <cell r="AS53" t="str">
            <v>CDT</v>
          </cell>
          <cell r="AT53" t="str">
            <v xml:space="preserve">Certificados de depósito emitidos por bancos del exterior </v>
          </cell>
          <cell r="AU53" t="str">
            <v>Deuda Privada</v>
          </cell>
          <cell r="AV53" t="str">
            <v>Bancos en el Exterior</v>
          </cell>
          <cell r="BH53">
            <v>162</v>
          </cell>
          <cell r="BI53" t="str">
            <v>Islas Christmas</v>
          </cell>
        </row>
        <row r="54">
          <cell r="AR54" t="str">
            <v>CDT</v>
          </cell>
          <cell r="AS54" t="str">
            <v>CDT</v>
          </cell>
          <cell r="AT54" t="str">
            <v>Certificados de Depósito a Término</v>
          </cell>
          <cell r="AU54" t="str">
            <v>Deuda Privada</v>
          </cell>
          <cell r="AV54" t="str">
            <v>Bancos en Colombia</v>
          </cell>
          <cell r="BH54">
            <v>196</v>
          </cell>
          <cell r="BI54" t="str">
            <v>Chipre</v>
          </cell>
        </row>
        <row r="55">
          <cell r="AR55" t="str">
            <v>CED</v>
          </cell>
          <cell r="AS55" t="str">
            <v>Cédulas de Inversión</v>
          </cell>
          <cell r="AT55" t="str">
            <v>Cédulas de Inversión</v>
          </cell>
          <cell r="AU55" t="str">
            <v>Deuda Privada</v>
          </cell>
          <cell r="AV55" t="str">
            <v>Bancos en Colombia</v>
          </cell>
          <cell r="BH55">
            <v>203</v>
          </cell>
          <cell r="BI55" t="str">
            <v>República Checa</v>
          </cell>
        </row>
        <row r="56">
          <cell r="AR56" t="str">
            <v>CEDH</v>
          </cell>
          <cell r="AS56" t="str">
            <v>Cédulas Hipotecarias</v>
          </cell>
          <cell r="AT56" t="str">
            <v>Cédulas Hipotecarias</v>
          </cell>
          <cell r="AU56" t="str">
            <v>Deuda Privada</v>
          </cell>
          <cell r="AV56" t="str">
            <v>Bancos en Colombia</v>
          </cell>
          <cell r="BH56">
            <v>276</v>
          </cell>
          <cell r="BI56" t="str">
            <v>Alemania</v>
          </cell>
        </row>
        <row r="57">
          <cell r="AR57" t="str">
            <v>CERT</v>
          </cell>
          <cell r="AS57" t="str">
            <v>Certificados de Reembolso Tributario</v>
          </cell>
          <cell r="AT57" t="str">
            <v>Certificados de Reembolso Tributario</v>
          </cell>
          <cell r="AU57" t="str">
            <v>Deuda Pública</v>
          </cell>
          <cell r="AV57" t="str">
            <v>Gobierno Colombiano</v>
          </cell>
          <cell r="BH57">
            <v>262</v>
          </cell>
          <cell r="BI57" t="str">
            <v>Yibuti</v>
          </cell>
        </row>
        <row r="58">
          <cell r="AR58" t="str">
            <v>CGAS</v>
          </cell>
          <cell r="AS58" t="str">
            <v>Descuentos</v>
          </cell>
          <cell r="AT58" t="str">
            <v>Descuentos de cartera garantizados por una entidad aseguradora.</v>
          </cell>
          <cell r="AU58" t="str">
            <v>Deuda Privada</v>
          </cell>
          <cell r="AV58" t="str">
            <v>Aseguradoras</v>
          </cell>
          <cell r="BH58">
            <v>208</v>
          </cell>
          <cell r="BI58" t="str">
            <v>Dinamarca</v>
          </cell>
        </row>
        <row r="59">
          <cell r="AR59" t="str">
            <v>CGIF</v>
          </cell>
          <cell r="AS59" t="str">
            <v>Descuentos</v>
          </cell>
          <cell r="AT59" t="str">
            <v>Descuentos de cartera garantizados por un establecimiento de crédito.</v>
          </cell>
          <cell r="AU59" t="str">
            <v>Deuda Privada</v>
          </cell>
          <cell r="AV59" t="str">
            <v>Establecimientos de Crédito</v>
          </cell>
          <cell r="BH59">
            <v>212</v>
          </cell>
          <cell r="BI59" t="str">
            <v>Domínica</v>
          </cell>
        </row>
        <row r="60">
          <cell r="AR60" t="str">
            <v>CRAAANVS</v>
          </cell>
          <cell r="AS60" t="str">
            <v>Certificado de Depósito Negociable</v>
          </cell>
          <cell r="AT60" t="str">
            <v xml:space="preserve">Certificados de depósito negociables representativos de acciones con alta liquidez bursátil emitidas por entidades no vigiladas por la SFC.  ADRs </v>
          </cell>
          <cell r="AU60" t="str">
            <v>Acciones</v>
          </cell>
          <cell r="AV60" t="str">
            <v>Entidad No Vigilada por la SFC</v>
          </cell>
          <cell r="BH60">
            <v>214</v>
          </cell>
          <cell r="BI60" t="str">
            <v>República Dominicana</v>
          </cell>
        </row>
        <row r="61">
          <cell r="AR61" t="str">
            <v>CRAAAVS</v>
          </cell>
          <cell r="AS61" t="str">
            <v>Certificado de Depósito Negociable</v>
          </cell>
          <cell r="AT61" t="str">
            <v xml:space="preserve">Certificados de depósito negociables representativos de acciones con alta liquidez bursátil emitidas por entidades vigiladas por la SFC.  ADRs </v>
          </cell>
          <cell r="AU61" t="str">
            <v>Acciones</v>
          </cell>
          <cell r="AV61" t="str">
            <v>Entidad Vigilada por la SFC</v>
          </cell>
          <cell r="BH61">
            <v>12</v>
          </cell>
          <cell r="BI61" t="str">
            <v>Argel</v>
          </cell>
        </row>
        <row r="62">
          <cell r="AR62" t="str">
            <v>CRAAGNVS</v>
          </cell>
          <cell r="AS62" t="str">
            <v>Certificado de Depósito Negociable</v>
          </cell>
          <cell r="AT62" t="str">
            <v xml:space="preserve">Certificados de depósito negociables representativos de acciones con alta liquidez bursátil emitidas por entidades no vigiladas por la SFC. GDRs </v>
          </cell>
          <cell r="AU62" t="str">
            <v>Acciones</v>
          </cell>
          <cell r="AV62" t="str">
            <v>Entidad No Vigilada por la SFC</v>
          </cell>
          <cell r="BH62">
            <v>218</v>
          </cell>
          <cell r="BI62" t="str">
            <v>Ecuador</v>
          </cell>
        </row>
        <row r="63">
          <cell r="AR63" t="str">
            <v>CRAAGVS</v>
          </cell>
          <cell r="AS63" t="str">
            <v>Certificado de Depósito Negociable</v>
          </cell>
          <cell r="AT63" t="str">
            <v xml:space="preserve">Certificados de depósito negociables representativos de acciones con alta liquidez bursátil emitidas por entidades vigiladas por la SFC.  GDRs </v>
          </cell>
          <cell r="AU63" t="str">
            <v>Acciones</v>
          </cell>
          <cell r="AV63" t="str">
            <v>Entidad Vigilada por la SFC</v>
          </cell>
          <cell r="BH63">
            <v>233</v>
          </cell>
          <cell r="BI63" t="str">
            <v>Estonia</v>
          </cell>
        </row>
        <row r="64">
          <cell r="AR64" t="str">
            <v>CRABANVS</v>
          </cell>
          <cell r="AS64" t="str">
            <v>Certificado de Depósito Negociable</v>
          </cell>
          <cell r="AT64" t="str">
            <v xml:space="preserve">Certificados de depósito negociables representativos de acciones con baja, mínima o sin ninguna liquidez bursátil emitidas por entidades no vigiladas por la SFC. ADRs </v>
          </cell>
          <cell r="AU64" t="str">
            <v>Acciones</v>
          </cell>
          <cell r="AV64" t="str">
            <v>Entidad No Vigilada por la SFC</v>
          </cell>
          <cell r="BH64">
            <v>818</v>
          </cell>
          <cell r="BI64" t="str">
            <v>Egipto</v>
          </cell>
        </row>
        <row r="65">
          <cell r="AR65" t="str">
            <v>CRABAVS</v>
          </cell>
          <cell r="AS65" t="str">
            <v>Certificado de Depósito Negociable</v>
          </cell>
          <cell r="AT65" t="str">
            <v xml:space="preserve">Certificados de depósito negociables representativos de acciones con baja, mínima o sin ninguna liquidez liquidez bursátil emitidas por entidades vigiladas por la SFC.  ADRs </v>
          </cell>
          <cell r="AU65" t="str">
            <v>Acciones</v>
          </cell>
          <cell r="AV65" t="str">
            <v>Entidad Vigilada por la SFC</v>
          </cell>
          <cell r="BH65">
            <v>732</v>
          </cell>
          <cell r="BI65" t="str">
            <v>Sahara Occidental</v>
          </cell>
        </row>
        <row r="66">
          <cell r="AR66" t="str">
            <v>CRABGNVS</v>
          </cell>
          <cell r="AS66" t="str">
            <v>Certificado de Depósito Negociable</v>
          </cell>
          <cell r="AT66" t="str">
            <v xml:space="preserve">Certificados de depósito negociables representativos de acciones con baja, mínima o sin ninguna liquidez bursátil emitidas por entidades no vigiladas por la SFC. GDRs </v>
          </cell>
          <cell r="AU66" t="str">
            <v>Acciones</v>
          </cell>
          <cell r="AV66" t="str">
            <v>Entidad No Vigilada por la SFC</v>
          </cell>
          <cell r="BH66">
            <v>232</v>
          </cell>
          <cell r="BI66" t="str">
            <v>Eritrea</v>
          </cell>
        </row>
        <row r="67">
          <cell r="AR67" t="str">
            <v>CRABGVS</v>
          </cell>
          <cell r="AS67" t="str">
            <v>Certificado de Depósito Negociable</v>
          </cell>
          <cell r="AT67" t="str">
            <v xml:space="preserve">Certificados de depósito negociables representativos de acciones con con baja, mínima o sin ninguna liquidez bursátil emitidas por entidades vigiladas por la SFC. GDRs </v>
          </cell>
          <cell r="AU67" t="str">
            <v>Acciones</v>
          </cell>
          <cell r="AV67" t="str">
            <v>Entidad Vigilada por la SFC</v>
          </cell>
          <cell r="BH67">
            <v>724</v>
          </cell>
          <cell r="BI67" t="str">
            <v>España</v>
          </cell>
        </row>
        <row r="68">
          <cell r="AR68" t="str">
            <v>CRAEAE</v>
          </cell>
          <cell r="AS68" t="str">
            <v>Certificado de Depósito Negociable</v>
          </cell>
          <cell r="AT68" t="str">
            <v xml:space="preserve">Certificados de depósito negociables representativos de acciones de emisores del exterior ADRs </v>
          </cell>
          <cell r="AU68" t="str">
            <v>Acciones</v>
          </cell>
          <cell r="AV68" t="str">
            <v>Entidad del Exterior</v>
          </cell>
          <cell r="BH68">
            <v>231</v>
          </cell>
          <cell r="BI68" t="str">
            <v>Etiopía</v>
          </cell>
        </row>
        <row r="69">
          <cell r="AR69" t="str">
            <v>CRAEGE</v>
          </cell>
          <cell r="AS69" t="str">
            <v>Certificado de Depósito Negociable</v>
          </cell>
          <cell r="AT69" t="str">
            <v xml:space="preserve">Certificados de depósito negociables representativos de acciones de emisores del exterior GDRs </v>
          </cell>
          <cell r="AU69" t="str">
            <v>Acciones</v>
          </cell>
          <cell r="AV69" t="str">
            <v>Entidad del Exterior</v>
          </cell>
          <cell r="BH69">
            <v>246</v>
          </cell>
          <cell r="BI69" t="str">
            <v>Finlandia</v>
          </cell>
        </row>
        <row r="70">
          <cell r="AR70" t="str">
            <v>CRAMANVS</v>
          </cell>
          <cell r="AS70" t="str">
            <v>Certificado de Depósito Negociable</v>
          </cell>
          <cell r="AT70" t="str">
            <v xml:space="preserve">Certificados de depósito negociables representativos de acciones con media liquidez bursátil emitidas por entidades no vigiladas por la SFC. ADRs </v>
          </cell>
          <cell r="AU70" t="str">
            <v>Acciones</v>
          </cell>
          <cell r="AV70" t="str">
            <v>Entidad No Vigilada por la SFC</v>
          </cell>
          <cell r="BH70">
            <v>242</v>
          </cell>
          <cell r="BI70" t="str">
            <v>Fiji</v>
          </cell>
        </row>
        <row r="71">
          <cell r="AR71" t="str">
            <v>CRAMAVS</v>
          </cell>
          <cell r="AS71" t="str">
            <v>Certificado de Depósito Negociable</v>
          </cell>
          <cell r="AT71" t="str">
            <v xml:space="preserve">Certificados de depósito negociables representativos de acciones con media liquidez bursátil emitidas por entidades vigiladas por la SFC.  ADRs </v>
          </cell>
          <cell r="AU71" t="str">
            <v>Acciones</v>
          </cell>
          <cell r="AV71" t="str">
            <v>Entidad Vigilada por la SFC</v>
          </cell>
          <cell r="BH71">
            <v>238</v>
          </cell>
          <cell r="BI71" t="str">
            <v>Islas Malvinas</v>
          </cell>
        </row>
        <row r="72">
          <cell r="AR72" t="str">
            <v>CRAMGNVS</v>
          </cell>
          <cell r="AS72" t="str">
            <v>Certificado de Depósito Negociable</v>
          </cell>
          <cell r="AT72" t="str">
            <v xml:space="preserve">Certificados de depósito negociables representativos de acciones con media liquidez bursátil emitidas por entidades no vigiladas por la SFC. GDRs </v>
          </cell>
          <cell r="AU72" t="str">
            <v>Acciones</v>
          </cell>
          <cell r="AV72" t="str">
            <v>Entidad No Vigilada por la SFC</v>
          </cell>
          <cell r="BH72">
            <v>583</v>
          </cell>
          <cell r="BI72" t="str">
            <v>Micronesia</v>
          </cell>
        </row>
        <row r="73">
          <cell r="AR73" t="str">
            <v>CRAMGVS</v>
          </cell>
          <cell r="AS73" t="str">
            <v>Certificado de Depósito Negociable</v>
          </cell>
          <cell r="AT73" t="str">
            <v xml:space="preserve">Certificados de depósito negociables representativos de acciones con media liquidez bursátil emitidas por entidades vigiladas por la SFC  GDRs </v>
          </cell>
          <cell r="AU73" t="str">
            <v>Acciones</v>
          </cell>
          <cell r="AV73" t="str">
            <v>Entidad Vigilada por la SFC</v>
          </cell>
          <cell r="BH73">
            <v>234</v>
          </cell>
          <cell r="BI73" t="str">
            <v>Islas Faroe</v>
          </cell>
        </row>
        <row r="74">
          <cell r="AR74" t="str">
            <v>DEPVE</v>
          </cell>
          <cell r="AS74" t="str">
            <v>N/A</v>
          </cell>
          <cell r="AT74" t="str">
            <v>Depósitos a la vista en bancos del exterior.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4" t="str">
            <v>N/A</v>
          </cell>
          <cell r="AV74" t="str">
            <v>N/A</v>
          </cell>
          <cell r="BH74">
            <v>250</v>
          </cell>
          <cell r="BI74" t="str">
            <v>Francia</v>
          </cell>
        </row>
        <row r="75">
          <cell r="AR75" t="str">
            <v>DEPVN</v>
          </cell>
          <cell r="AS75" t="str">
            <v>N/A</v>
          </cell>
          <cell r="AT75" t="str">
            <v>Depósitos a la vista en bancos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5" t="str">
            <v>N/A</v>
          </cell>
          <cell r="AV75" t="str">
            <v>N/A</v>
          </cell>
          <cell r="BH75">
            <v>266</v>
          </cell>
          <cell r="BI75" t="str">
            <v>Gabón</v>
          </cell>
        </row>
        <row r="76">
          <cell r="AR76" t="str">
            <v>DEPVO</v>
          </cell>
          <cell r="AS76" t="str">
            <v>N/A</v>
          </cell>
          <cell r="AT76" t="str">
            <v>Depósitos a la vista en otros establecimientos de crédito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6" t="str">
            <v>N/A</v>
          </cell>
          <cell r="AV76" t="str">
            <v>N/A</v>
          </cell>
          <cell r="BH76">
            <v>826</v>
          </cell>
          <cell r="BI76" t="str">
            <v>Reino Unido</v>
          </cell>
        </row>
        <row r="77">
          <cell r="AR77" t="str">
            <v>DPEGN</v>
          </cell>
          <cell r="AS77" t="str">
            <v>Bono Deuda Pública Colombiana diferente de TES</v>
          </cell>
          <cell r="AT77" t="str">
            <v>Títulos de deuda pública externa garantizados por la Nación</v>
          </cell>
          <cell r="AU77" t="str">
            <v>Deuda Pública</v>
          </cell>
          <cell r="AV77" t="str">
            <v>Gobierno Colombiano</v>
          </cell>
          <cell r="BH77">
            <v>308</v>
          </cell>
          <cell r="BI77" t="str">
            <v>Granada</v>
          </cell>
        </row>
        <row r="78">
          <cell r="AR78" t="str">
            <v>DPIGN</v>
          </cell>
          <cell r="AS78" t="str">
            <v>Bono Deuda Pública Colombiana diferente de TES</v>
          </cell>
          <cell r="AT78" t="str">
            <v>Títulos de deuda pública interna garantizados por la Nación</v>
          </cell>
          <cell r="AU78" t="str">
            <v>Deuda Pública</v>
          </cell>
          <cell r="AV78" t="str">
            <v>Gobierno Colombiano</v>
          </cell>
          <cell r="BH78">
            <v>268</v>
          </cell>
          <cell r="BI78" t="str">
            <v>Georgia</v>
          </cell>
        </row>
        <row r="79">
          <cell r="AR79" t="str">
            <v>FCP</v>
          </cell>
          <cell r="AS79" t="str">
            <v>Fondo de Capital Privado</v>
          </cell>
          <cell r="AT79" t="str">
            <v>Participaciones en fondos de capital privado de que trata del decreto 2175 de 2007</v>
          </cell>
          <cell r="AU79" t="str">
            <v>Fondos de Inversión</v>
          </cell>
          <cell r="AV79" t="str">
            <v>Fondo de Capital Privado</v>
          </cell>
          <cell r="BH79">
            <v>254</v>
          </cell>
          <cell r="BI79" t="str">
            <v>Guayana Francesa</v>
          </cell>
        </row>
        <row r="80">
          <cell r="AR80" t="str">
            <v>FCPE</v>
          </cell>
          <cell r="AS80" t="str">
            <v>Fondo de Capital Privado en el Exterior</v>
          </cell>
          <cell r="AT80" t="str">
            <v>Participaciones en fondos de capital privado constituidos en el exterior</v>
          </cell>
          <cell r="AU80" t="str">
            <v>Fondos de Inversión</v>
          </cell>
          <cell r="AV80" t="str">
            <v>Fondo de Capital Privado en el Exterior</v>
          </cell>
          <cell r="BH80">
            <v>831</v>
          </cell>
          <cell r="BI80" t="str">
            <v>Guernsey</v>
          </cell>
        </row>
        <row r="81">
          <cell r="AR81" t="str">
            <v>FCPAPP</v>
          </cell>
          <cell r="AS81" t="str">
            <v>Fondo de Capital Privado</v>
          </cell>
          <cell r="AT81" t="str">
            <v>Participaciones en fondos de capital privado de que trata el Decreto 2175 de 2007, con aportes en proyectos de infraestructura bajo el esquema de Asociaciones Público Privadas (APP)</v>
          </cell>
          <cell r="AU81" t="str">
            <v>Fondos de Inversión</v>
          </cell>
          <cell r="AV81" t="str">
            <v>Fondo de Capital Privado</v>
          </cell>
          <cell r="BH81">
            <v>288</v>
          </cell>
          <cell r="BI81" t="str">
            <v>Ghana</v>
          </cell>
        </row>
        <row r="82">
          <cell r="AR82" t="str">
            <v>FINDI</v>
          </cell>
          <cell r="AS82" t="str">
            <v>Fondo de Índice Bursátil</v>
          </cell>
          <cell r="AT82" t="str">
            <v>Participaciones en fondos representativos de índices accionarios</v>
          </cell>
          <cell r="AU82" t="str">
            <v>Fondos de Inversión</v>
          </cell>
          <cell r="AV82" t="str">
            <v>Fondo de Índice Bursátil</v>
          </cell>
          <cell r="BH82">
            <v>292</v>
          </cell>
          <cell r="BI82" t="str">
            <v>Gibraltar</v>
          </cell>
        </row>
        <row r="83">
          <cell r="AR83" t="str">
            <v>FINDICO</v>
          </cell>
          <cell r="AS83" t="str">
            <v>Fondo de Índice Bursátil</v>
          </cell>
          <cell r="AT83" t="str">
            <v>Participaciones en fondos representativos de índices de commodities</v>
          </cell>
          <cell r="AU83" t="str">
            <v>Fondos de Inversión</v>
          </cell>
          <cell r="AV83" t="str">
            <v>Fondo de Índice Bursátil</v>
          </cell>
          <cell r="BH83">
            <v>304</v>
          </cell>
          <cell r="BI83" t="str">
            <v>Groenlandia</v>
          </cell>
        </row>
        <row r="84">
          <cell r="AR84" t="str">
            <v>FINDIRF</v>
          </cell>
          <cell r="AS84" t="str">
            <v>Fondo de Índice Bursátil</v>
          </cell>
          <cell r="AT84" t="str">
            <v>Participaciones en fondos representativos de índices de renta fija</v>
          </cell>
          <cell r="AU84" t="str">
            <v>Fondos de Inversión</v>
          </cell>
          <cell r="AV84" t="str">
            <v>Fondo de Índice Bursátil</v>
          </cell>
          <cell r="BH84">
            <v>270</v>
          </cell>
          <cell r="BI84" t="str">
            <v>Gambia</v>
          </cell>
        </row>
        <row r="85">
          <cell r="AR85" t="str">
            <v>FMUI</v>
          </cell>
          <cell r="AS85" t="str">
            <v>Fondo de Inversión Colectivo</v>
          </cell>
          <cell r="AT85" t="str">
            <v xml:space="preserve">Participaciones en fondos mutuos o de inversión internacionales </v>
          </cell>
          <cell r="AU85" t="str">
            <v>Fondos de Inversión</v>
          </cell>
          <cell r="AV85" t="str">
            <v>Fondo de Inversión Colectivo</v>
          </cell>
          <cell r="BH85">
            <v>324</v>
          </cell>
          <cell r="BI85" t="str">
            <v>Guinea</v>
          </cell>
        </row>
        <row r="86">
          <cell r="AR86" t="str">
            <v>ORFEBE</v>
          </cell>
          <cell r="AS86" t="str">
            <v>Bono Deuda Privada Extranjera</v>
          </cell>
          <cell r="AT86" t="str">
            <v xml:space="preserve">Otros títulos de renta fija emitidos por bancos del exterior </v>
          </cell>
          <cell r="AU86" t="str">
            <v>Deuda Privada</v>
          </cell>
          <cell r="AV86" t="str">
            <v>Bancos en el Exterior</v>
          </cell>
          <cell r="BH86">
            <v>312</v>
          </cell>
          <cell r="BI86" t="str">
            <v>Guadalupe</v>
          </cell>
        </row>
        <row r="87">
          <cell r="AR87" t="str">
            <v>ORFEEDB</v>
          </cell>
          <cell r="AS87" t="str">
            <v>Bono Deuda Privada Extranjera</v>
          </cell>
          <cell r="AT87" t="str">
            <v>Otros títulos de renta fija emitidos por entidades del exterior diferentes a bancos</v>
          </cell>
          <cell r="AU87" t="str">
            <v>Deuda Privada</v>
          </cell>
          <cell r="AV87" t="str">
            <v>Entidades del Exterior diferentes a Bancos</v>
          </cell>
          <cell r="BH87">
            <v>226</v>
          </cell>
          <cell r="BI87" t="str">
            <v>Guinea Ecuatorial</v>
          </cell>
        </row>
        <row r="88">
          <cell r="AR88" t="str">
            <v>ORFEGE</v>
          </cell>
          <cell r="AS88" t="str">
            <v>Bono Deuda Pública Extranjera</v>
          </cell>
          <cell r="AT88" t="str">
            <v>Otros títulos de renta fija emitidos por gobiernos extranjeros</v>
          </cell>
          <cell r="AU88" t="str">
            <v>Deuda Pública</v>
          </cell>
          <cell r="AV88" t="str">
            <v>Gobierno Extranjero</v>
          </cell>
          <cell r="BH88">
            <v>300</v>
          </cell>
          <cell r="BI88" t="str">
            <v>Grecia</v>
          </cell>
        </row>
        <row r="89">
          <cell r="AR89" t="str">
            <v>ORFENVS</v>
          </cell>
          <cell r="AS89" t="str">
            <v>Bono Deuda Privada Colombiana</v>
          </cell>
          <cell r="AT89" t="str">
            <v>Otros títulos de renta fija emitidos por entidades no vigiladas por la Superintendencia Financiera</v>
          </cell>
          <cell r="AU89" t="str">
            <v>Deuda Privada</v>
          </cell>
          <cell r="AV89" t="str">
            <v>Entidad No Vigilada por la SFC</v>
          </cell>
          <cell r="BH89">
            <v>239</v>
          </cell>
          <cell r="BI89" t="str">
            <v>Georgia del Sur e Islas Sandwich del Sur</v>
          </cell>
        </row>
        <row r="90">
          <cell r="AR90" t="str">
            <v>ORFEOM</v>
          </cell>
          <cell r="AS90" t="str">
            <v>Bono Deuda Privada Extranjera</v>
          </cell>
          <cell r="AT90" t="str">
            <v xml:space="preserve">Otros títulos de renta fija emitidos por organismos multilaterales de crédito </v>
          </cell>
          <cell r="AU90" t="str">
            <v>Deuda Privada</v>
          </cell>
          <cell r="AV90" t="str">
            <v>Organismos Multilaterales de Crédito</v>
          </cell>
          <cell r="BH90">
            <v>320</v>
          </cell>
          <cell r="BI90" t="str">
            <v>Guatemala</v>
          </cell>
        </row>
        <row r="91">
          <cell r="AR91" t="str">
            <v>ORFEVS</v>
          </cell>
          <cell r="AS91" t="str">
            <v>Bono Deuda Privada Colombiana</v>
          </cell>
          <cell r="AT91" t="str">
            <v>Otros títulos de renta fija emitidos por entidades vigiladas por la Superintendencia Financiera</v>
          </cell>
          <cell r="AU91" t="str">
            <v>Deuda Privada</v>
          </cell>
          <cell r="AV91" t="str">
            <v>Entidad Vigilada por la SFC</v>
          </cell>
          <cell r="BH91">
            <v>316</v>
          </cell>
          <cell r="BI91" t="str">
            <v>Guam</v>
          </cell>
        </row>
        <row r="92">
          <cell r="AR92" t="str">
            <v>ORFGBE</v>
          </cell>
          <cell r="AS92" t="str">
            <v>Bono Deuda Privada Extranjera</v>
          </cell>
          <cell r="AT92" t="str">
            <v xml:space="preserve">Otros títulos de renta fija garantizados por bancos del exterior </v>
          </cell>
          <cell r="AU92" t="str">
            <v>Deuda Privada</v>
          </cell>
          <cell r="AV92" t="str">
            <v>Bancos en el Exterior</v>
          </cell>
          <cell r="BH92">
            <v>624</v>
          </cell>
          <cell r="BI92" t="str">
            <v>Guinea-Bissau</v>
          </cell>
        </row>
        <row r="93">
          <cell r="AR93" t="str">
            <v>ORFGEEDB</v>
          </cell>
          <cell r="AS93" t="str">
            <v>Bono Deuda Privada Extranjera</v>
          </cell>
          <cell r="AT93" t="str">
            <v>Otros títulos de renta fija garantizados por entidades del exterior diferentes a bancos</v>
          </cell>
          <cell r="AU93" t="str">
            <v>Deuda Privada</v>
          </cell>
          <cell r="AV93" t="str">
            <v>Entidades del Exterior diferentes a Bancos</v>
          </cell>
          <cell r="BH93">
            <v>328</v>
          </cell>
          <cell r="BI93" t="str">
            <v>Guayana</v>
          </cell>
        </row>
        <row r="94">
          <cell r="AR94" t="str">
            <v>ORFGEVS</v>
          </cell>
          <cell r="AS94" t="str">
            <v>Bono Deuda Privada Colombiana</v>
          </cell>
          <cell r="AT94" t="str">
            <v>Otros títulos de renta fija garantizados por entidades vigiladas por la Superintendencia Financiera</v>
          </cell>
          <cell r="AU94" t="str">
            <v>Deuda Privada</v>
          </cell>
          <cell r="AV94" t="str">
            <v>Entidad Vigilada por la SFC</v>
          </cell>
          <cell r="BH94">
            <v>344</v>
          </cell>
          <cell r="BI94" t="str">
            <v>Hong Kong</v>
          </cell>
        </row>
        <row r="95">
          <cell r="AR95" t="str">
            <v>ORFGGE</v>
          </cell>
          <cell r="AS95" t="str">
            <v>Bono Deuda Pública Extranjera</v>
          </cell>
          <cell r="AT95" t="str">
            <v>Otros títulos de renta fija garantizados por gobiernos extranjeros</v>
          </cell>
          <cell r="AU95" t="str">
            <v>Deuda Pública</v>
          </cell>
          <cell r="AV95" t="str">
            <v>Gobierno Extranjero</v>
          </cell>
          <cell r="BH95">
            <v>334</v>
          </cell>
          <cell r="BI95" t="str">
            <v>Islas Heard y McDonald</v>
          </cell>
        </row>
        <row r="96">
          <cell r="AR96" t="str">
            <v>ORFGOM</v>
          </cell>
          <cell r="AS96" t="str">
            <v>Bono Deuda Privada Extranjera</v>
          </cell>
          <cell r="AT96" t="str">
            <v xml:space="preserve">Otros títulos de renta fija garantizados por organismos multilaterales de crédito </v>
          </cell>
          <cell r="AU96" t="str">
            <v>Deuda Privada</v>
          </cell>
          <cell r="AV96" t="str">
            <v>Organismos Multilaterales de Crédito</v>
          </cell>
          <cell r="BH96">
            <v>340</v>
          </cell>
          <cell r="BI96" t="str">
            <v>Honduras</v>
          </cell>
        </row>
        <row r="97">
          <cell r="AR97" t="str">
            <v>OTDP</v>
          </cell>
          <cell r="AS97" t="str">
            <v>Bono Deuda Pública Colombiana diferente de TES</v>
          </cell>
          <cell r="AT97" t="str">
            <v>Otros títulos de deuda pública interna emitidos por la Nación</v>
          </cell>
          <cell r="AU97" t="str">
            <v>Deuda Pública</v>
          </cell>
          <cell r="AV97" t="str">
            <v>Gobierno Colombiano</v>
          </cell>
          <cell r="BH97">
            <v>191</v>
          </cell>
          <cell r="BI97" t="str">
            <v>Croacia</v>
          </cell>
        </row>
        <row r="98">
          <cell r="AR98" t="str">
            <v>OTPENVS</v>
          </cell>
          <cell r="AS98" t="str">
            <v>Acciones</v>
          </cell>
          <cell r="AT98" t="str">
            <v>Otros títulos de participación emitidos por entidades no vigiladas por la Superintendencia Financiera (No aplica para los usuarios de los planes de cuentas para los Fondos de Pensiones y de Cesantías, Res.1720/94 y Res.5070/91)</v>
          </cell>
          <cell r="AU98" t="str">
            <v>Títulos Participativos</v>
          </cell>
          <cell r="AV98" t="str">
            <v>Entidad No Vigilada por la SFC</v>
          </cell>
          <cell r="BH98">
            <v>332</v>
          </cell>
          <cell r="BI98" t="str">
            <v>Haití</v>
          </cell>
        </row>
        <row r="99">
          <cell r="AR99" t="str">
            <v>OTPEVS</v>
          </cell>
          <cell r="AS99" t="str">
            <v>Acciones</v>
          </cell>
          <cell r="AT99" t="str">
            <v>Otros títulos de participación emitidos por entidades vigiladas por la Superintendencia Financiera (No aplica para los usuarios de los planes de cuentas para los Fondos de Pensiones y de Cesantías, Res.1720/94 y Res.5070/91)</v>
          </cell>
          <cell r="AU99" t="str">
            <v>Títulos Participativos</v>
          </cell>
          <cell r="AV99" t="str">
            <v>Entidad Vigilada por la SFC</v>
          </cell>
          <cell r="BH99">
            <v>348</v>
          </cell>
          <cell r="BI99" t="str">
            <v>Hungría</v>
          </cell>
        </row>
        <row r="100">
          <cell r="AR100" t="str">
            <v>PCCBCTP</v>
          </cell>
          <cell r="AS100" t="str">
            <v>Fondo de Inversión Colectivo</v>
          </cell>
          <cell r="AT100" t="str">
            <v xml:space="preserve">Participaciones en carteras colectivas bursátiles, con títulos y/o valores participativos </v>
          </cell>
          <cell r="AU100" t="str">
            <v>Fondos de Inversión</v>
          </cell>
          <cell r="AV100" t="str">
            <v>Entidad Financiera Administradora de Fondos de Inversión</v>
          </cell>
          <cell r="BH100">
            <v>360</v>
          </cell>
          <cell r="BI100" t="str">
            <v>Indonesia</v>
          </cell>
        </row>
        <row r="101">
          <cell r="AR101" t="str">
            <v>PCCBSTP</v>
          </cell>
          <cell r="AS101" t="str">
            <v>Fondo de Inversión Colectivo</v>
          </cell>
          <cell r="AT101" t="str">
            <v xml:space="preserve">Participaciones en carteras colectivas bursátiles, sin títulos y/o valores participativos  </v>
          </cell>
          <cell r="AU101" t="str">
            <v>Fondos de Inversión</v>
          </cell>
          <cell r="AV101" t="str">
            <v>Entidad Financiera Administradora de Fondos de Inversión</v>
          </cell>
          <cell r="BH101">
            <v>372</v>
          </cell>
          <cell r="BI101" t="str">
            <v>Irlanda</v>
          </cell>
        </row>
        <row r="102">
          <cell r="AR102" t="str">
            <v>PCENVS</v>
          </cell>
          <cell r="AS102" t="str">
            <v>Papeles Comerciales</v>
          </cell>
          <cell r="AT102" t="str">
            <v>Papeles comerciales emitidos por entidades no vigiladas por la Superintendencia Financiera</v>
          </cell>
          <cell r="AU102" t="str">
            <v>Deuda Privada</v>
          </cell>
          <cell r="AV102" t="str">
            <v>Entidad No Vigilada por la SFC</v>
          </cell>
          <cell r="BH102">
            <v>376</v>
          </cell>
          <cell r="BI102" t="str">
            <v>Israel</v>
          </cell>
        </row>
        <row r="103">
          <cell r="AR103" t="str">
            <v>PCEVS</v>
          </cell>
          <cell r="AS103" t="str">
            <v>Papeles Comerciales</v>
          </cell>
          <cell r="AT103" t="str">
            <v>Papeles comerciales emitidos por entidades vigiladas por la Superintendencia Financiera</v>
          </cell>
          <cell r="AU103" t="str">
            <v>Deuda Privada</v>
          </cell>
          <cell r="AV103" t="str">
            <v>Entidad Vigilada por la SFC</v>
          </cell>
          <cell r="BH103">
            <v>833</v>
          </cell>
          <cell r="BI103" t="str">
            <v>Isla de Man</v>
          </cell>
        </row>
        <row r="104">
          <cell r="AR104" t="str">
            <v>PEEBE</v>
          </cell>
          <cell r="AS104" t="str">
            <v>Productos Estructurados del Exterior</v>
          </cell>
          <cell r="AT104" t="str">
            <v xml:space="preserve">Productos estructurados emitidos por bancos del exterior </v>
          </cell>
          <cell r="AU104" t="str">
            <v>Deuda Privada</v>
          </cell>
          <cell r="AV104" t="str">
            <v>Bancos en el Exterior</v>
          </cell>
          <cell r="BH104">
            <v>356</v>
          </cell>
          <cell r="BI104" t="str">
            <v>India</v>
          </cell>
        </row>
        <row r="105">
          <cell r="AR105" t="str">
            <v>PEEEDB</v>
          </cell>
          <cell r="AS105" t="str">
            <v>Productos Estructurados del Exterior</v>
          </cell>
          <cell r="AT105" t="str">
            <v>Productos estructurados emitidos por entidades del exterior diferentes a bancos</v>
          </cell>
          <cell r="AU105" t="str">
            <v>Deuda Privada</v>
          </cell>
          <cell r="AV105" t="str">
            <v>Entidades del Exterior diferentes a Bancos</v>
          </cell>
          <cell r="BH105">
            <v>86</v>
          </cell>
          <cell r="BI105" t="str">
            <v>Territorio Británico del Océano Índico</v>
          </cell>
        </row>
        <row r="106">
          <cell r="AR106" t="str">
            <v>PEENVS</v>
          </cell>
          <cell r="AS106" t="str">
            <v>Productos Estructurados Colombianos</v>
          </cell>
          <cell r="AT106" t="str">
            <v>Productos estructurados emitidos por entidades no vigiladas por la Superintendencia Financiera</v>
          </cell>
          <cell r="AU106" t="str">
            <v>Deuda Privada</v>
          </cell>
          <cell r="AV106" t="str">
            <v>Entidad No Vigilada por la SFC</v>
          </cell>
          <cell r="BH106">
            <v>368</v>
          </cell>
          <cell r="BI106" t="str">
            <v>Irak</v>
          </cell>
        </row>
        <row r="107">
          <cell r="AR107" t="str">
            <v>PEEVS</v>
          </cell>
          <cell r="AS107" t="str">
            <v>Productos Estructurados Colombianos</v>
          </cell>
          <cell r="AT107" t="str">
            <v>Productos estructurados emitidos por entidades vigiladas por la Superintendencia Financiera</v>
          </cell>
          <cell r="AU107" t="str">
            <v>Deuda Privada</v>
          </cell>
          <cell r="AV107" t="str">
            <v>Entidad Vigilada por la SFC</v>
          </cell>
          <cell r="BH107">
            <v>364</v>
          </cell>
          <cell r="BI107" t="str">
            <v>Irán</v>
          </cell>
        </row>
        <row r="108">
          <cell r="AR108" t="str">
            <v>PFIMM</v>
          </cell>
          <cell r="AS108" t="str">
            <v>Fondo de Inversión Internacional</v>
          </cell>
          <cell r="AT108" t="str">
            <v>Participaciones en fondos internacionales de mercado monetario "money market"</v>
          </cell>
          <cell r="AU108" t="str">
            <v>Fondos de Inversión</v>
          </cell>
          <cell r="AV108" t="str">
            <v>Fondo de Inversión Internacional</v>
          </cell>
          <cell r="BH108">
            <v>352</v>
          </cell>
          <cell r="BI108" t="str">
            <v>Islandia</v>
          </cell>
        </row>
        <row r="109">
          <cell r="AR109" t="str">
            <v>PFIRF</v>
          </cell>
          <cell r="AS109" t="str">
            <v>Fondo de Inversión Internacional</v>
          </cell>
          <cell r="AT109" t="str">
            <v>Participaciones en fondos de inversión internacionales que inviertan exclusivamente en títulos de renta fija</v>
          </cell>
          <cell r="AU109" t="str">
            <v>Fondos de Inversión</v>
          </cell>
          <cell r="AV109" t="str">
            <v>Fondo de Inversión Internacional</v>
          </cell>
          <cell r="BH109">
            <v>380</v>
          </cell>
          <cell r="BI109" t="str">
            <v>Italia</v>
          </cell>
        </row>
        <row r="110">
          <cell r="AR110" t="str">
            <v>PFMUIA</v>
          </cell>
          <cell r="AS110" t="str">
            <v>Fondo de Inversión Internacional</v>
          </cell>
          <cell r="AT110" t="str">
            <v xml:space="preserve">Participaciciones en fondos mutuos o de inversión internacionales cuyo objetivo principal sea invertir en acciones </v>
          </cell>
          <cell r="AU110" t="str">
            <v>Fondos de Inversión</v>
          </cell>
          <cell r="AV110" t="str">
            <v>Fondo de Inversión Internacional</v>
          </cell>
          <cell r="BH110">
            <v>832</v>
          </cell>
          <cell r="BI110" t="str">
            <v>Jersey</v>
          </cell>
        </row>
        <row r="111">
          <cell r="AR111" t="str">
            <v>PFMUIB</v>
          </cell>
          <cell r="AS111" t="str">
            <v>Fondo de Inversión Internacional</v>
          </cell>
          <cell r="AT111" t="str">
            <v>Participaciciones en fondos mutuos o de inversión internacionales Balanceados</v>
          </cell>
          <cell r="AU111" t="str">
            <v>Fondos de Inversión</v>
          </cell>
          <cell r="AV111" t="str">
            <v>Fondo de Inversión Internacional</v>
          </cell>
          <cell r="BH111">
            <v>388</v>
          </cell>
          <cell r="BI111" t="str">
            <v>Jamaica</v>
          </cell>
        </row>
        <row r="112">
          <cell r="AR112" t="str">
            <v>PFMUITD</v>
          </cell>
          <cell r="AS112" t="str">
            <v>Fondo de Inversión Internacional</v>
          </cell>
          <cell r="AT112" t="str">
            <v>Participaciciones en fondos mutuos o de inversión internacionales cuyo objetivo principal sea invertir en títulos de deuda</v>
          </cell>
          <cell r="AU112" t="str">
            <v>Fondos de Inversión</v>
          </cell>
          <cell r="AV112" t="str">
            <v>Fondo de Inversión Internacional</v>
          </cell>
          <cell r="BH112">
            <v>400</v>
          </cell>
          <cell r="BI112" t="str">
            <v>Jordania</v>
          </cell>
        </row>
        <row r="113">
          <cell r="AR113" t="str">
            <v>PFPC</v>
          </cell>
          <cell r="AS113" t="str">
            <v>Fondo de Inversión Internacional</v>
          </cell>
          <cell r="AT113" t="str">
            <v>Participaciones en fondos representativos de precios de commodities</v>
          </cell>
          <cell r="AU113" t="str">
            <v>Fondos de Inversión</v>
          </cell>
          <cell r="AV113" t="str">
            <v>Fondo de Inversión Internacional</v>
          </cell>
          <cell r="BH113">
            <v>392</v>
          </cell>
          <cell r="BI113" t="str">
            <v>Japón</v>
          </cell>
        </row>
        <row r="114">
          <cell r="AR114" t="str">
            <v>RFBET</v>
          </cell>
          <cell r="AS114" t="str">
            <v>Título de Contenido Crediticio (Titulación o Titularización)</v>
          </cell>
          <cell r="AT114" t="str">
            <v xml:space="preserve">Títulos de renta fija derivados de procesos de titularización emitidos en el exterior, cuyo originador es un banco del exterior </v>
          </cell>
          <cell r="AU114" t="str">
            <v>Deuda Privada</v>
          </cell>
          <cell r="AV114" t="str">
            <v>Bancos en Colombia</v>
          </cell>
          <cell r="BH114">
            <v>404</v>
          </cell>
          <cell r="BI114" t="str">
            <v>Kenia</v>
          </cell>
        </row>
        <row r="115">
          <cell r="AR115" t="str">
            <v>RFBETC</v>
          </cell>
          <cell r="AS115" t="str">
            <v>Título de Contenido Crediticio (Titulación o Titularización)</v>
          </cell>
          <cell r="AT115" t="str">
            <v xml:space="preserve">Títulos de renta fija derivados de procesos de titularización emitidos en Colombia, cuyo originador es un banco del exterior </v>
          </cell>
          <cell r="AU115" t="str">
            <v>Deuda Privada</v>
          </cell>
          <cell r="AV115" t="str">
            <v>Bancos en el Exterior</v>
          </cell>
          <cell r="BH115">
            <v>417</v>
          </cell>
          <cell r="BI115" t="str">
            <v>Kirguistán</v>
          </cell>
        </row>
        <row r="116">
          <cell r="AR116" t="str">
            <v>RFDBET</v>
          </cell>
          <cell r="AS116" t="str">
            <v>Título de Contenido Crediticio (Titulación o Titularización)</v>
          </cell>
          <cell r="AT116" t="str">
            <v>Títulos de renta fija derivados de procesos de titularización emitidos en el exterior, cuyo originador es una entidad del exterior diferente a bancos</v>
          </cell>
          <cell r="AU116" t="str">
            <v>Deuda Privada</v>
          </cell>
          <cell r="AV116" t="str">
            <v>Entidades del Exterior diferentes a Bancos</v>
          </cell>
          <cell r="BH116">
            <v>116</v>
          </cell>
          <cell r="BI116" t="str">
            <v>Camboya</v>
          </cell>
        </row>
        <row r="117">
          <cell r="AR117" t="str">
            <v>RFDBETC</v>
          </cell>
          <cell r="AS117" t="str">
            <v>Título de Contenido Crediticio (Titulación o Titularización)</v>
          </cell>
          <cell r="AT117" t="str">
            <v>Títulos de renta fija derivados de procesos de titularización emitidos en Colombia, cuyo originador es una entidad del exterior diferente a bancos</v>
          </cell>
          <cell r="AU117" t="str">
            <v>Deuda Privada</v>
          </cell>
          <cell r="AV117" t="str">
            <v>Entidades del Exterior diferentes a Bancos</v>
          </cell>
          <cell r="BH117">
            <v>296</v>
          </cell>
          <cell r="BI117" t="str">
            <v>Kiribati</v>
          </cell>
        </row>
        <row r="118">
          <cell r="AR118" t="str">
            <v>RFEBCE</v>
          </cell>
          <cell r="AS118" t="str">
            <v>Bono Deuda Pública Extranjera</v>
          </cell>
          <cell r="AT118" t="str">
            <v xml:space="preserve">Títulos de renta fija emitidos por bancos centrales del exterior </v>
          </cell>
          <cell r="AU118" t="str">
            <v>Deuda Pública</v>
          </cell>
          <cell r="AV118" t="str">
            <v>Gobierno Extranjero</v>
          </cell>
          <cell r="BH118">
            <v>174</v>
          </cell>
          <cell r="BI118" t="str">
            <v>Comoros</v>
          </cell>
        </row>
        <row r="119">
          <cell r="AR119" t="str">
            <v>RFGBCE</v>
          </cell>
          <cell r="AS119" t="str">
            <v>Bono Deuda Pública Extranjera</v>
          </cell>
          <cell r="AT119" t="str">
            <v xml:space="preserve">Títulos de renta fija garantizados por bancos centrales del exterior </v>
          </cell>
          <cell r="AU119" t="str">
            <v>Deuda Pública</v>
          </cell>
          <cell r="AV119" t="str">
            <v>Gobierno Extranjero</v>
          </cell>
          <cell r="BH119">
            <v>659</v>
          </cell>
          <cell r="BI119" t="str">
            <v>San Cristóbal y Nieves</v>
          </cell>
        </row>
        <row r="120">
          <cell r="AR120" t="str">
            <v>TCCENVS</v>
          </cell>
          <cell r="AS120" t="str">
            <v>Título de Contenido Crediticio (Titulación o Titularización)</v>
          </cell>
          <cell r="AT120" t="str">
            <v>Títulos de contenido crediticio derivados de procesos de titularización cuyo subyacente es distinto de cartera hipotecaria  y el originador es una entidad no vigilada por la Superintedencia Financiera</v>
          </cell>
          <cell r="AU120" t="str">
            <v>Deuda Privada</v>
          </cell>
          <cell r="AV120" t="str">
            <v>Titularizadora</v>
          </cell>
          <cell r="BH120">
            <v>408</v>
          </cell>
          <cell r="BI120" t="str">
            <v>Corea del Norte</v>
          </cell>
        </row>
        <row r="121">
          <cell r="AR121" t="str">
            <v>TCCEVS</v>
          </cell>
          <cell r="AS121" t="str">
            <v>Título de Contenido Crediticio (Titulación o Titularización)</v>
          </cell>
          <cell r="AT121" t="str">
            <v>Títulos de contenido crediticio derivados de procesos de titularización cuyo subyacente es distinto de cartera hipotecaria  y el originador es una entidad vigilada por la Superintendencia Financiera</v>
          </cell>
          <cell r="AU121" t="str">
            <v>Deuda Privada</v>
          </cell>
          <cell r="AV121" t="str">
            <v>Titularizadora</v>
          </cell>
          <cell r="BH121">
            <v>410</v>
          </cell>
          <cell r="BI121" t="str">
            <v>Corea del Sur</v>
          </cell>
        </row>
        <row r="122">
          <cell r="AR122" t="str">
            <v>TCCH</v>
          </cell>
          <cell r="AS122" t="str">
            <v>Título de Contenido Crediticio Hipotecario</v>
          </cell>
          <cell r="AT122" t="str">
            <v>Títulos de contenido crediticio derivados de procesos de titularización de cartera hipotecaria</v>
          </cell>
          <cell r="AU122" t="str">
            <v>Deuda Privada</v>
          </cell>
          <cell r="AV122" t="str">
            <v>Titularizadora</v>
          </cell>
          <cell r="BH122">
            <v>414</v>
          </cell>
          <cell r="BI122" t="str">
            <v>Kuwait</v>
          </cell>
        </row>
        <row r="123">
          <cell r="AR123" t="str">
            <v>TDA</v>
          </cell>
          <cell r="AS123" t="str">
            <v>Bono Deuda Privada Colombiana</v>
          </cell>
          <cell r="AT123" t="str">
            <v>Títulos de Desarrollo Agropecuario</v>
          </cell>
          <cell r="AU123" t="str">
            <v>Deuda Privada</v>
          </cell>
          <cell r="AV123" t="str">
            <v>Finagro - Entidad Financiera</v>
          </cell>
          <cell r="BH123">
            <v>136</v>
          </cell>
          <cell r="BI123" t="str">
            <v>Islas Caimán</v>
          </cell>
        </row>
        <row r="124">
          <cell r="AR124" t="str">
            <v>TDEPT</v>
          </cell>
          <cell r="AS124" t="str">
            <v>Bono Deuda Pública Colombiana diferente de TES</v>
          </cell>
          <cell r="AT124" t="str">
            <v>Títulos de deuda pública externa emitidos de conformidad con el Decreto 2681/93 y la Ley 533 /99</v>
          </cell>
          <cell r="AU124" t="str">
            <v>Deuda Pública</v>
          </cell>
          <cell r="AV124" t="str">
            <v>Gobierno Colombiano</v>
          </cell>
          <cell r="BH124">
            <v>398</v>
          </cell>
          <cell r="BI124" t="str">
            <v>Kazajstán</v>
          </cell>
        </row>
        <row r="125">
          <cell r="AR125" t="str">
            <v>TDPE</v>
          </cell>
          <cell r="AS125" t="str">
            <v>Bono Deuda Pública Colombiana diferente de TES</v>
          </cell>
          <cell r="AT125" t="str">
            <v>Títulos de deuda pública externa emitidos por la Nación</v>
          </cell>
          <cell r="AU125" t="str">
            <v>Deuda Pública</v>
          </cell>
          <cell r="AV125" t="str">
            <v>Gobierno Colombiano</v>
          </cell>
          <cell r="BH125">
            <v>418</v>
          </cell>
          <cell r="BI125" t="str">
            <v>Laos</v>
          </cell>
        </row>
        <row r="126">
          <cell r="AR126" t="str">
            <v>TDPIT</v>
          </cell>
          <cell r="AS126" t="str">
            <v>Bono Deuda Pública Colombiana diferente de TES</v>
          </cell>
          <cell r="AT126" t="str">
            <v>Títulos de deuda pública interna emitidos de conformidad con la Ley 80/93 y el Decreto 2681/93</v>
          </cell>
          <cell r="AU126" t="str">
            <v>Deuda Pública</v>
          </cell>
          <cell r="AV126" t="str">
            <v>Gobierno Colombiano</v>
          </cell>
          <cell r="BH126">
            <v>422</v>
          </cell>
          <cell r="BI126" t="str">
            <v>Líbano</v>
          </cell>
        </row>
        <row r="127">
          <cell r="AR127" t="str">
            <v>TERE</v>
          </cell>
          <cell r="AS127" t="str">
            <v>Acciones</v>
          </cell>
          <cell r="AT127" t="str">
            <v>Titulos emitidos por residentes en el exterior (No aplica para los usuarios de los Plan de cuentas para los Fondos de Pensiones y de Cesantías, Res.1720/94 y Res.5070/91)</v>
          </cell>
          <cell r="AU127" t="str">
            <v>Títulos Participativos</v>
          </cell>
          <cell r="AV127" t="str">
            <v>Entidad del Exterior</v>
          </cell>
          <cell r="BH127">
            <v>662</v>
          </cell>
          <cell r="BI127" t="str">
            <v>Santa Lucía</v>
          </cell>
        </row>
        <row r="128">
          <cell r="AR128" t="str">
            <v>TFEN</v>
          </cell>
          <cell r="AS128" t="str">
            <v>Bono Deuda Privada Colombiana</v>
          </cell>
          <cell r="AT128" t="str">
            <v>Títulos de ahorro FEN</v>
          </cell>
          <cell r="AU128" t="str">
            <v>Deuda Privada</v>
          </cell>
          <cell r="AV128" t="str">
            <v>FEN - Entidad Financiera</v>
          </cell>
          <cell r="BH128">
            <v>438</v>
          </cell>
          <cell r="BI128" t="str">
            <v>Liechtenstein</v>
          </cell>
        </row>
        <row r="129">
          <cell r="AR129" t="str">
            <v>TFOGC</v>
          </cell>
          <cell r="AS129" t="str">
            <v>Bono Deuda Privada Colombiana</v>
          </cell>
          <cell r="AT129" t="str">
            <v>Títulos emitidos por el Fondo de Garantías de Entidades Cooperativas Fogacoop</v>
          </cell>
          <cell r="AU129" t="str">
            <v>Deuda Privada</v>
          </cell>
          <cell r="AV129" t="str">
            <v>Fogacoop - Entidad Financiera</v>
          </cell>
          <cell r="BH129">
            <v>144</v>
          </cell>
          <cell r="BI129" t="str">
            <v>Sri Lanka</v>
          </cell>
        </row>
        <row r="130">
          <cell r="AR130" t="str">
            <v>TFOGF</v>
          </cell>
          <cell r="AS130" t="str">
            <v>Bono Deuda Privada Colombiana</v>
          </cell>
          <cell r="AT130" t="str">
            <v>Títulos emitidos por el Fogafin</v>
          </cell>
          <cell r="AU130" t="str">
            <v>Deuda Privada</v>
          </cell>
          <cell r="AV130" t="str">
            <v>Fogafín - Entidad Financiera</v>
          </cell>
          <cell r="BH130">
            <v>430</v>
          </cell>
          <cell r="BI130" t="str">
            <v>Liberia</v>
          </cell>
        </row>
        <row r="131">
          <cell r="AR131" t="str">
            <v>TGFOGC</v>
          </cell>
          <cell r="AS131" t="str">
            <v>Bono Deuda Privada Colombiana</v>
          </cell>
          <cell r="AT131" t="str">
            <v>Títulos garantizados por el Fondo de Garantías de Entidades Cooperativas Fogacoop</v>
          </cell>
          <cell r="AU131" t="str">
            <v>Deuda Privada</v>
          </cell>
          <cell r="AV131" t="str">
            <v>Fogacoop - Entidad Financiera</v>
          </cell>
          <cell r="BH131">
            <v>426</v>
          </cell>
          <cell r="BI131" t="str">
            <v>Lesotho</v>
          </cell>
        </row>
        <row r="132">
          <cell r="AR132" t="str">
            <v>TGFOGF</v>
          </cell>
          <cell r="AS132" t="str">
            <v>Bono Deuda Privada Colombiana</v>
          </cell>
          <cell r="AT132" t="str">
            <v>Títulos garantizados por el Fogafin</v>
          </cell>
          <cell r="AU132" t="str">
            <v>Deuda Privada</v>
          </cell>
          <cell r="AV132" t="str">
            <v>Fogafín - Entidad Financiera</v>
          </cell>
          <cell r="BH132">
            <v>440</v>
          </cell>
          <cell r="BI132" t="str">
            <v>Lituania</v>
          </cell>
        </row>
        <row r="133">
          <cell r="AR133" t="str">
            <v>TGREP</v>
          </cell>
          <cell r="AS133" t="str">
            <v>Bono Deuda Pública Colombiana diferente de TES</v>
          </cell>
          <cell r="AT133" t="str">
            <v>Títulos garantizados por el Banco de la República</v>
          </cell>
          <cell r="AU133" t="str">
            <v>Deuda Pública</v>
          </cell>
          <cell r="AV133" t="str">
            <v>Gobierno Colombiano</v>
          </cell>
          <cell r="BH133">
            <v>442</v>
          </cell>
          <cell r="BI133" t="str">
            <v>Luxemburgo</v>
          </cell>
        </row>
        <row r="134">
          <cell r="AR134" t="str">
            <v>THIP</v>
          </cell>
          <cell r="AS134" t="str">
            <v>Bono Deuda Pública Colombiana diferente de TES</v>
          </cell>
          <cell r="AT134" t="str">
            <v>Títulos hipotecarios Ley 546/99</v>
          </cell>
          <cell r="AU134" t="str">
            <v>Deuda Pública</v>
          </cell>
          <cell r="AV134" t="str">
            <v>Gobierno Colombiano</v>
          </cell>
          <cell r="BH134">
            <v>428</v>
          </cell>
          <cell r="BI134" t="str">
            <v>Letonia</v>
          </cell>
        </row>
        <row r="135">
          <cell r="AR135" t="str">
            <v>TIDIS</v>
          </cell>
          <cell r="AS135" t="str">
            <v>Bono Deuda Pública Colombiana diferente de TES</v>
          </cell>
          <cell r="AT135" t="str">
            <v>Títulos de Devolución de Impuestos</v>
          </cell>
          <cell r="AU135" t="str">
            <v>Deuda Pública</v>
          </cell>
          <cell r="AV135" t="str">
            <v>Gobierno Colombiano</v>
          </cell>
          <cell r="BH135">
            <v>434</v>
          </cell>
          <cell r="BI135" t="str">
            <v>Libia</v>
          </cell>
        </row>
        <row r="136">
          <cell r="AR136" t="str">
            <v>TMENVS</v>
          </cell>
          <cell r="AS136" t="str">
            <v>Título de Contenido Crediticio (Titulación o Titularización)</v>
          </cell>
          <cell r="AT136" t="str">
            <v>Títulos mixtos derivados de procesos de titularización cuyo subyacente es distinto de cartera hipotecaria cuyo originador es una entidad no vigilada por la Superintendencia Financiera</v>
          </cell>
          <cell r="AU136" t="str">
            <v>Deuda Privada</v>
          </cell>
          <cell r="AV136" t="str">
            <v>Titularizadora</v>
          </cell>
          <cell r="BH136">
            <v>504</v>
          </cell>
          <cell r="BI136" t="str">
            <v>Marruecos</v>
          </cell>
        </row>
        <row r="137">
          <cell r="AR137" t="str">
            <v>TMEVS</v>
          </cell>
          <cell r="AS137" t="str">
            <v>Título de Contenido Crediticio (Titulación o Titularización)</v>
          </cell>
          <cell r="AT137" t="str">
            <v>Títulos mixtos derivados de procesos de titularización cuyo subyacente es distinto de cartera hipotecaria cuyo originador es una entidad vigilada por la Superintendencia Financiera</v>
          </cell>
          <cell r="AU137" t="str">
            <v>Deuda Privada</v>
          </cell>
          <cell r="AV137" t="str">
            <v>Titularizadora</v>
          </cell>
          <cell r="BH137">
            <v>492</v>
          </cell>
          <cell r="BI137" t="str">
            <v>Mónaco</v>
          </cell>
        </row>
        <row r="138">
          <cell r="AR138" t="str">
            <v>TPENVS</v>
          </cell>
          <cell r="AS138" t="str">
            <v>Títulos Participativos (Titularizaciones)</v>
          </cell>
          <cell r="AT138" t="str">
            <v>Títulos de participación derivados de procesos de titularización cuyo subyacente es distinto de cartera hipotecaria cuyo originador es una entidad no vigilada por la Superintendencia Financiera</v>
          </cell>
          <cell r="AU138" t="str">
            <v>Títulos Participativos</v>
          </cell>
          <cell r="AV138" t="str">
            <v>Titularizadora</v>
          </cell>
          <cell r="BH138">
            <v>498</v>
          </cell>
          <cell r="BI138" t="str">
            <v>Moldova</v>
          </cell>
        </row>
        <row r="139">
          <cell r="AR139" t="str">
            <v>TPEVS</v>
          </cell>
          <cell r="AS139" t="str">
            <v>Títulos Participativos (Titularizaciones)</v>
          </cell>
          <cell r="AT139" t="str">
            <v>Títulos de participación derivados de procesos de titularización cuyo subyacente es distinto de cartera hipotecaria cuyo originador es una entidad vigilada por la Superintendencia Financiera</v>
          </cell>
          <cell r="AU139" t="str">
            <v>Títulos Participativos</v>
          </cell>
          <cell r="AV139" t="str">
            <v>Titularizadora</v>
          </cell>
          <cell r="BH139">
            <v>499</v>
          </cell>
          <cell r="BI139" t="str">
            <v>Montenegro</v>
          </cell>
        </row>
        <row r="140">
          <cell r="AR140" t="str">
            <v>TRD</v>
          </cell>
          <cell r="AS140" t="str">
            <v>Bono Deuda Pública Colombiana diferente de TES</v>
          </cell>
          <cell r="AT140" t="str">
            <v>Títulos de Reducción de Deuda</v>
          </cell>
          <cell r="AU140" t="str">
            <v>Deuda Pública</v>
          </cell>
          <cell r="AV140" t="str">
            <v>Gobierno Colombiano</v>
          </cell>
          <cell r="BH140">
            <v>450</v>
          </cell>
          <cell r="BI140" t="str">
            <v>Madagascar</v>
          </cell>
        </row>
        <row r="141">
          <cell r="AR141" t="str">
            <v>TREP</v>
          </cell>
          <cell r="AS141" t="str">
            <v>Bono Deuda Pública Colombiana diferente de TES</v>
          </cell>
          <cell r="AT141" t="str">
            <v>Títulos emitidos por el Banco de la República</v>
          </cell>
          <cell r="AU141" t="str">
            <v>Deuda Pública</v>
          </cell>
          <cell r="AV141" t="str">
            <v>Gobierno Colombiano</v>
          </cell>
          <cell r="BH141">
            <v>584</v>
          </cell>
          <cell r="BI141" t="str">
            <v>Islas Marshall</v>
          </cell>
        </row>
        <row r="142">
          <cell r="AR142" t="str">
            <v>TRFFEC</v>
          </cell>
          <cell r="AS142" t="str">
            <v>Bono Deuda Privada Extranjera</v>
          </cell>
          <cell r="AT142" t="str">
            <v xml:space="preserve">Títulos de renta fija emitidos por filiales del exterior de establecimientos de crédito colombianos. (Para uso exclusivo de las entidades aseguradoras y sociedades de capitalización). </v>
          </cell>
          <cell r="AU142" t="str">
            <v>Deuda Privada</v>
          </cell>
          <cell r="AV142" t="str">
            <v>Entidad del Exterior</v>
          </cell>
          <cell r="BH142">
            <v>807</v>
          </cell>
          <cell r="BI142" t="str">
            <v>Macedonia</v>
          </cell>
        </row>
        <row r="143">
          <cell r="AR143" t="str">
            <v>TSDO</v>
          </cell>
          <cell r="AS143" t="str">
            <v>Bono Deuda Pública Colombiana diferente de TES</v>
          </cell>
          <cell r="AT143" t="str">
            <v>Títulos de Tesorería - TES Dólar</v>
          </cell>
          <cell r="AU143" t="str">
            <v>Deuda Pública</v>
          </cell>
          <cell r="AV143" t="str">
            <v>Gobierno Colombiano</v>
          </cell>
          <cell r="BH143">
            <v>466</v>
          </cell>
          <cell r="BI143" t="str">
            <v>Mali</v>
          </cell>
        </row>
        <row r="144">
          <cell r="AR144" t="str">
            <v>TSEGE</v>
          </cell>
          <cell r="AS144" t="str">
            <v>Bono Deuda Pública Extranjera</v>
          </cell>
          <cell r="AT144" t="str">
            <v>Títulos de Tesorería emitidos por gobiernos extranjeros</v>
          </cell>
          <cell r="AU144" t="str">
            <v>Deuda Pública</v>
          </cell>
          <cell r="AV144" t="str">
            <v>Gobierno Extranjero</v>
          </cell>
          <cell r="BH144">
            <v>104</v>
          </cell>
          <cell r="BI144" t="str">
            <v>Myanmar</v>
          </cell>
        </row>
        <row r="145">
          <cell r="AR145" t="str">
            <v>TSTF</v>
          </cell>
          <cell r="AS145" t="str">
            <v>Título TES Colombia</v>
          </cell>
          <cell r="AT145" t="str">
            <v>Títulos de Tesorería - TES Pesos TF</v>
          </cell>
          <cell r="AU145" t="str">
            <v>Deuda Pública</v>
          </cell>
          <cell r="AV145" t="str">
            <v>Gobierno Colombiano</v>
          </cell>
          <cell r="BH145">
            <v>496</v>
          </cell>
          <cell r="BI145" t="str">
            <v>Mongolia</v>
          </cell>
        </row>
        <row r="146">
          <cell r="AR146" t="str">
            <v>TSTM</v>
          </cell>
          <cell r="AS146" t="str">
            <v>Título TES Colombia</v>
          </cell>
          <cell r="AT146" t="str">
            <v>Títulos de Tesorería - TES Pesos TM</v>
          </cell>
          <cell r="AU146" t="str">
            <v>Deuda Pública</v>
          </cell>
          <cell r="AV146" t="str">
            <v>Gobierno Colombiano</v>
          </cell>
          <cell r="BH146">
            <v>446</v>
          </cell>
          <cell r="BI146" t="str">
            <v>Macao</v>
          </cell>
        </row>
        <row r="147">
          <cell r="AR147" t="str">
            <v>TSTV</v>
          </cell>
          <cell r="AS147" t="str">
            <v>Título TES Colombia</v>
          </cell>
          <cell r="AT147" t="str">
            <v>Títulos de Tesorería - TES Pesos TV</v>
          </cell>
          <cell r="AU147" t="str">
            <v>Deuda Pública</v>
          </cell>
          <cell r="AV147" t="str">
            <v>Gobierno Colombiano</v>
          </cell>
          <cell r="BH147">
            <v>474</v>
          </cell>
          <cell r="BI147" t="str">
            <v>Martinica</v>
          </cell>
        </row>
        <row r="148">
          <cell r="AR148" t="str">
            <v>TSUV</v>
          </cell>
          <cell r="AS148" t="str">
            <v>Título TES Colombia</v>
          </cell>
          <cell r="AT148" t="str">
            <v>Títulos de Tesorería - TES UVR</v>
          </cell>
          <cell r="AU148" t="str">
            <v>Deuda Pública</v>
          </cell>
          <cell r="AV148" t="str">
            <v>Gobierno Colombiano</v>
          </cell>
          <cell r="BH148">
            <v>478</v>
          </cell>
          <cell r="BI148" t="str">
            <v>Mauritania</v>
          </cell>
        </row>
        <row r="149">
          <cell r="AR149" t="str">
            <v>VELSCVE</v>
          </cell>
          <cell r="AS149" t="str">
            <v>Acciones</v>
          </cell>
          <cell r="AT149" t="str">
            <v>Valores extranjeros listados en Sistemas de Cotización de Valores del Extranjero Autorizados en Colombia</v>
          </cell>
          <cell r="AU149" t="str">
            <v>Títulos Participativos</v>
          </cell>
          <cell r="AV149" t="str">
            <v>Entidad del Exterior</v>
          </cell>
          <cell r="BH149">
            <v>500</v>
          </cell>
          <cell r="BI149" t="str">
            <v>Montserrat</v>
          </cell>
        </row>
        <row r="150">
          <cell r="BH150">
            <v>470</v>
          </cell>
          <cell r="BI150" t="str">
            <v>Malta</v>
          </cell>
        </row>
        <row r="151">
          <cell r="BH151">
            <v>480</v>
          </cell>
          <cell r="BI151" t="str">
            <v>Mauricio</v>
          </cell>
        </row>
        <row r="152">
          <cell r="BH152">
            <v>462</v>
          </cell>
          <cell r="BI152" t="str">
            <v>Maldivas</v>
          </cell>
        </row>
        <row r="153">
          <cell r="BH153">
            <v>454</v>
          </cell>
          <cell r="BI153" t="str">
            <v>Malawi</v>
          </cell>
        </row>
        <row r="154">
          <cell r="BH154">
            <v>484</v>
          </cell>
          <cell r="BI154" t="str">
            <v>México</v>
          </cell>
        </row>
        <row r="155">
          <cell r="BH155">
            <v>458</v>
          </cell>
          <cell r="BI155" t="str">
            <v>Malasia</v>
          </cell>
        </row>
        <row r="156">
          <cell r="BH156">
            <v>508</v>
          </cell>
          <cell r="BI156" t="str">
            <v>Mozambique</v>
          </cell>
        </row>
        <row r="157">
          <cell r="BH157">
            <v>516</v>
          </cell>
          <cell r="BI157" t="str">
            <v>Namibia</v>
          </cell>
        </row>
        <row r="158">
          <cell r="BH158">
            <v>540</v>
          </cell>
          <cell r="BI158" t="str">
            <v>Nueva Caledonia</v>
          </cell>
        </row>
        <row r="159">
          <cell r="BH159">
            <v>562</v>
          </cell>
          <cell r="BI159" t="str">
            <v>Níger</v>
          </cell>
        </row>
        <row r="160">
          <cell r="BH160">
            <v>574</v>
          </cell>
          <cell r="BI160" t="str">
            <v>Islas Norkfolk</v>
          </cell>
        </row>
        <row r="161">
          <cell r="BH161">
            <v>566</v>
          </cell>
          <cell r="BI161" t="str">
            <v>Nigeria</v>
          </cell>
        </row>
        <row r="162">
          <cell r="BH162">
            <v>558</v>
          </cell>
          <cell r="BI162" t="str">
            <v>Nicaragua</v>
          </cell>
        </row>
        <row r="163">
          <cell r="BH163">
            <v>528</v>
          </cell>
          <cell r="BI163" t="str">
            <v>Países Bajos</v>
          </cell>
        </row>
        <row r="164">
          <cell r="BH164">
            <v>578</v>
          </cell>
          <cell r="BI164" t="str">
            <v>Noruega</v>
          </cell>
        </row>
        <row r="165">
          <cell r="BH165">
            <v>524</v>
          </cell>
          <cell r="BI165" t="str">
            <v>Nepal</v>
          </cell>
        </row>
        <row r="166">
          <cell r="BH166">
            <v>520</v>
          </cell>
          <cell r="BI166" t="str">
            <v>Nauru</v>
          </cell>
        </row>
        <row r="167">
          <cell r="BH167">
            <v>570</v>
          </cell>
          <cell r="BI167" t="str">
            <v>Niue</v>
          </cell>
        </row>
        <row r="168">
          <cell r="BH168">
            <v>554</v>
          </cell>
          <cell r="BI168" t="str">
            <v>Nueva Zelanda</v>
          </cell>
        </row>
        <row r="169">
          <cell r="BH169">
            <v>512</v>
          </cell>
          <cell r="BI169" t="str">
            <v>Omán</v>
          </cell>
        </row>
        <row r="170">
          <cell r="BH170">
            <v>591</v>
          </cell>
          <cell r="BI170" t="str">
            <v>Panamá</v>
          </cell>
        </row>
        <row r="171">
          <cell r="BH171">
            <v>604</v>
          </cell>
          <cell r="BI171" t="str">
            <v>Perú</v>
          </cell>
        </row>
        <row r="172">
          <cell r="BH172">
            <v>258</v>
          </cell>
          <cell r="BI172" t="str">
            <v>Polinesia Francesa</v>
          </cell>
        </row>
        <row r="173">
          <cell r="BH173">
            <v>598</v>
          </cell>
          <cell r="BI173" t="str">
            <v>Papúa Nueva Guinea</v>
          </cell>
        </row>
        <row r="174">
          <cell r="BH174">
            <v>608</v>
          </cell>
          <cell r="BI174" t="str">
            <v>Filipinas</v>
          </cell>
        </row>
        <row r="175">
          <cell r="BH175">
            <v>586</v>
          </cell>
          <cell r="BI175" t="str">
            <v>Pakistán</v>
          </cell>
        </row>
        <row r="176">
          <cell r="BH176">
            <v>616</v>
          </cell>
          <cell r="BI176" t="str">
            <v>Polonia</v>
          </cell>
        </row>
        <row r="177">
          <cell r="BH177">
            <v>666</v>
          </cell>
          <cell r="BI177" t="str">
            <v>San Pedro y Miquelón</v>
          </cell>
        </row>
        <row r="178">
          <cell r="BH178">
            <v>612</v>
          </cell>
          <cell r="BI178" t="str">
            <v>Islas Pitcairn</v>
          </cell>
        </row>
        <row r="179">
          <cell r="BH179">
            <v>630</v>
          </cell>
          <cell r="BI179" t="str">
            <v>Puerto Rico</v>
          </cell>
        </row>
        <row r="180">
          <cell r="BH180">
            <v>275</v>
          </cell>
          <cell r="BI180" t="str">
            <v>Palestina</v>
          </cell>
        </row>
        <row r="181">
          <cell r="BH181">
            <v>620</v>
          </cell>
          <cell r="BI181" t="str">
            <v>Portugal</v>
          </cell>
        </row>
        <row r="182">
          <cell r="BH182">
            <v>585</v>
          </cell>
          <cell r="BI182" t="str">
            <v>Islas Palaos</v>
          </cell>
        </row>
        <row r="183">
          <cell r="BH183">
            <v>600</v>
          </cell>
          <cell r="BI183" t="str">
            <v>Paraguay</v>
          </cell>
        </row>
        <row r="184">
          <cell r="BH184">
            <v>634</v>
          </cell>
          <cell r="BI184" t="str">
            <v>Qatar</v>
          </cell>
        </row>
        <row r="185">
          <cell r="BH185">
            <v>638</v>
          </cell>
          <cell r="BI185" t="str">
            <v>Reunión</v>
          </cell>
        </row>
        <row r="186">
          <cell r="BH186">
            <v>642</v>
          </cell>
          <cell r="BI186" t="str">
            <v>Rumanía</v>
          </cell>
        </row>
        <row r="187">
          <cell r="BH187">
            <v>688</v>
          </cell>
          <cell r="BI187" t="str">
            <v>Serbia y Montenegro</v>
          </cell>
        </row>
        <row r="188">
          <cell r="BH188">
            <v>643</v>
          </cell>
          <cell r="BI188" t="str">
            <v>Rusia</v>
          </cell>
        </row>
        <row r="189">
          <cell r="BH189">
            <v>646</v>
          </cell>
          <cell r="BI189" t="str">
            <v>Ruanda</v>
          </cell>
        </row>
        <row r="190">
          <cell r="BH190">
            <v>682</v>
          </cell>
          <cell r="BI190" t="str">
            <v>Arabia Saudita</v>
          </cell>
        </row>
        <row r="191">
          <cell r="BH191">
            <v>90</v>
          </cell>
          <cell r="BI191" t="str">
            <v>Islas Solomón</v>
          </cell>
        </row>
        <row r="192">
          <cell r="BH192">
            <v>690</v>
          </cell>
          <cell r="BI192" t="str">
            <v>Seychelles</v>
          </cell>
        </row>
        <row r="193">
          <cell r="BH193">
            <v>736</v>
          </cell>
          <cell r="BI193" t="str">
            <v>Sudán</v>
          </cell>
        </row>
        <row r="194">
          <cell r="BH194">
            <v>752</v>
          </cell>
          <cell r="BI194" t="str">
            <v>Suecia</v>
          </cell>
        </row>
        <row r="195">
          <cell r="BH195">
            <v>702</v>
          </cell>
          <cell r="BI195" t="str">
            <v>Singapur</v>
          </cell>
        </row>
        <row r="196">
          <cell r="BH196">
            <v>654</v>
          </cell>
          <cell r="BI196" t="str">
            <v>Santa Elena</v>
          </cell>
        </row>
        <row r="197">
          <cell r="BH197">
            <v>705</v>
          </cell>
          <cell r="BI197" t="str">
            <v>Eslovenia</v>
          </cell>
        </row>
        <row r="198">
          <cell r="BH198">
            <v>744</v>
          </cell>
          <cell r="BI198" t="str">
            <v>Islas Svalbard y Jan Mayen</v>
          </cell>
        </row>
        <row r="199">
          <cell r="BH199">
            <v>703</v>
          </cell>
          <cell r="BI199" t="str">
            <v>Eslovaquia</v>
          </cell>
        </row>
        <row r="200">
          <cell r="BH200">
            <v>694</v>
          </cell>
          <cell r="BI200" t="str">
            <v>Sierra Leona</v>
          </cell>
        </row>
        <row r="201">
          <cell r="BH201">
            <v>674</v>
          </cell>
          <cell r="BI201" t="str">
            <v>San Marino</v>
          </cell>
        </row>
        <row r="202">
          <cell r="BH202">
            <v>686</v>
          </cell>
          <cell r="BI202" t="str">
            <v>Senegal</v>
          </cell>
        </row>
        <row r="203">
          <cell r="BH203">
            <v>706</v>
          </cell>
          <cell r="BI203" t="str">
            <v>Somalia</v>
          </cell>
        </row>
        <row r="204">
          <cell r="BH204">
            <v>740</v>
          </cell>
          <cell r="BI204" t="str">
            <v>Surinam</v>
          </cell>
        </row>
        <row r="205">
          <cell r="BH205">
            <v>678</v>
          </cell>
          <cell r="BI205" t="str">
            <v>Santo Tomé y Príncipe</v>
          </cell>
        </row>
        <row r="206">
          <cell r="BH206">
            <v>222</v>
          </cell>
          <cell r="BI206" t="str">
            <v>El Salvador</v>
          </cell>
        </row>
        <row r="207">
          <cell r="BH207">
            <v>760</v>
          </cell>
          <cell r="BI207" t="str">
            <v>Siria</v>
          </cell>
        </row>
        <row r="208">
          <cell r="BH208">
            <v>748</v>
          </cell>
          <cell r="BI208" t="str">
            <v>Suazilandia</v>
          </cell>
        </row>
        <row r="209">
          <cell r="BH209">
            <v>796</v>
          </cell>
          <cell r="BI209" t="str">
            <v>Islas Turcas y Caicos</v>
          </cell>
        </row>
        <row r="210">
          <cell r="BH210">
            <v>148</v>
          </cell>
          <cell r="BI210" t="str">
            <v>Chad</v>
          </cell>
        </row>
        <row r="211">
          <cell r="BH211">
            <v>260</v>
          </cell>
          <cell r="BI211" t="str">
            <v>Territorios Australes Franceses</v>
          </cell>
        </row>
        <row r="212">
          <cell r="BH212">
            <v>768</v>
          </cell>
          <cell r="BI212" t="str">
            <v>Togo</v>
          </cell>
        </row>
        <row r="213">
          <cell r="BH213">
            <v>764</v>
          </cell>
          <cell r="BI213" t="str">
            <v>Tailandia</v>
          </cell>
        </row>
        <row r="214">
          <cell r="BH214">
            <v>834</v>
          </cell>
          <cell r="BI214" t="str">
            <v>Tanzania</v>
          </cell>
        </row>
        <row r="215">
          <cell r="BH215">
            <v>762</v>
          </cell>
          <cell r="BI215" t="str">
            <v>Tayikistán</v>
          </cell>
        </row>
        <row r="216">
          <cell r="BH216">
            <v>772</v>
          </cell>
          <cell r="BI216" t="str">
            <v>Tokelau</v>
          </cell>
        </row>
        <row r="217">
          <cell r="BH217">
            <v>626</v>
          </cell>
          <cell r="BI217" t="str">
            <v>Timor-Leste</v>
          </cell>
        </row>
        <row r="218">
          <cell r="BH218">
            <v>795</v>
          </cell>
          <cell r="BI218" t="str">
            <v>Turkmenistán</v>
          </cell>
        </row>
        <row r="219">
          <cell r="BH219">
            <v>788</v>
          </cell>
          <cell r="BI219" t="str">
            <v>Túnez</v>
          </cell>
        </row>
        <row r="220">
          <cell r="BH220">
            <v>776</v>
          </cell>
          <cell r="BI220" t="str">
            <v>Tonga</v>
          </cell>
        </row>
        <row r="221">
          <cell r="BH221">
            <v>792</v>
          </cell>
          <cell r="BI221" t="str">
            <v>Turquía</v>
          </cell>
        </row>
        <row r="222">
          <cell r="BH222">
            <v>780</v>
          </cell>
          <cell r="BI222" t="str">
            <v>Trinidad y Tobago</v>
          </cell>
        </row>
        <row r="223">
          <cell r="BH223">
            <v>798</v>
          </cell>
          <cell r="BI223" t="str">
            <v>Tuvalu</v>
          </cell>
        </row>
        <row r="224">
          <cell r="BH224">
            <v>158</v>
          </cell>
          <cell r="BI224" t="str">
            <v>Taiwán</v>
          </cell>
        </row>
        <row r="225">
          <cell r="BH225">
            <v>804</v>
          </cell>
          <cell r="BI225" t="str">
            <v>Ucrania</v>
          </cell>
        </row>
        <row r="226">
          <cell r="BH226">
            <v>800</v>
          </cell>
          <cell r="BI226" t="str">
            <v>Uganda</v>
          </cell>
        </row>
        <row r="227">
          <cell r="BH227">
            <v>840</v>
          </cell>
          <cell r="BI227" t="str">
            <v>Estados Unidos de América</v>
          </cell>
        </row>
        <row r="228">
          <cell r="BH228">
            <v>858</v>
          </cell>
          <cell r="BI228" t="str">
            <v>Uruguay</v>
          </cell>
        </row>
        <row r="229">
          <cell r="BH229">
            <v>860</v>
          </cell>
          <cell r="BI229" t="str">
            <v>Uzbekistán</v>
          </cell>
        </row>
        <row r="230">
          <cell r="BH230">
            <v>336</v>
          </cell>
          <cell r="BI230" t="str">
            <v>Ciudad del Vaticano</v>
          </cell>
        </row>
        <row r="231">
          <cell r="BH231">
            <v>670</v>
          </cell>
          <cell r="BI231" t="str">
            <v>San Vicente y las Granadinas</v>
          </cell>
        </row>
        <row r="232">
          <cell r="BH232">
            <v>862</v>
          </cell>
          <cell r="BI232" t="str">
            <v>Venezuela</v>
          </cell>
        </row>
        <row r="233">
          <cell r="BH233">
            <v>92</v>
          </cell>
          <cell r="BI233" t="str">
            <v>Islas Vírgenes Británicas</v>
          </cell>
        </row>
        <row r="234">
          <cell r="BH234">
            <v>850</v>
          </cell>
          <cell r="BI234" t="str">
            <v>Islas Vírgenes de los Estados Unidos de América</v>
          </cell>
        </row>
        <row r="235">
          <cell r="BH235">
            <v>704</v>
          </cell>
          <cell r="BI235" t="str">
            <v>Vietnam</v>
          </cell>
        </row>
        <row r="236">
          <cell r="BH236">
            <v>548</v>
          </cell>
          <cell r="BI236" t="str">
            <v>Vanuatu</v>
          </cell>
        </row>
        <row r="237">
          <cell r="BH237">
            <v>876</v>
          </cell>
          <cell r="BI237" t="str">
            <v>Wallis y Futuna</v>
          </cell>
        </row>
        <row r="238">
          <cell r="BH238">
            <v>882</v>
          </cell>
          <cell r="BI238" t="str">
            <v>Samoa</v>
          </cell>
        </row>
        <row r="239">
          <cell r="BH239">
            <v>887</v>
          </cell>
          <cell r="BI239" t="str">
            <v>Yemen</v>
          </cell>
        </row>
        <row r="240">
          <cell r="BH240">
            <v>175</v>
          </cell>
          <cell r="BI240" t="str">
            <v>Mayotte</v>
          </cell>
        </row>
        <row r="241">
          <cell r="BH241">
            <v>710</v>
          </cell>
          <cell r="BI241" t="str">
            <v>Sudáfrica</v>
          </cell>
        </row>
        <row r="242">
          <cell r="BH242">
            <v>999</v>
          </cell>
          <cell r="BI242" t="str">
            <v>Organismos Multilaterales (*)</v>
          </cell>
        </row>
      </sheetData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/>
      <sheetData sheetId="2">
        <row r="2">
          <cell r="C2" t="str">
            <v>CRC</v>
          </cell>
          <cell r="H2" t="str">
            <v>Banco Davivienda Colombia</v>
          </cell>
          <cell r="K2" t="str">
            <v>Trading</v>
          </cell>
          <cell r="Z2" t="str">
            <v>Hold To Collect - HTC</v>
          </cell>
          <cell r="AB2" t="str">
            <v>Cumple</v>
          </cell>
          <cell r="AK2" t="str">
            <v>Gobierno Colombiano</v>
          </cell>
          <cell r="AR2" t="str">
            <v>AAENVS</v>
          </cell>
          <cell r="BB2" t="str">
            <v>Local</v>
          </cell>
          <cell r="BH2">
            <v>20</v>
          </cell>
          <cell r="BO2" t="str">
            <v>MK</v>
          </cell>
          <cell r="BT2" t="str">
            <v>Grupo</v>
          </cell>
        </row>
        <row r="3">
          <cell r="C3" t="str">
            <v>USD</v>
          </cell>
          <cell r="H3" t="str">
            <v>Corredores Davivienda Colombia</v>
          </cell>
          <cell r="K3" t="str">
            <v>Estructural - Reserva Técnica Seguros</v>
          </cell>
          <cell r="Z3" t="str">
            <v>Hold To Collect &amp; Sale - HTC&amp;S</v>
          </cell>
          <cell r="AB3" t="str">
            <v>No cumple</v>
          </cell>
          <cell r="AK3" t="str">
            <v>Gobierno Extranjero</v>
          </cell>
          <cell r="AR3" t="str">
            <v>AAEVS</v>
          </cell>
          <cell r="BB3" t="str">
            <v>Internacional</v>
          </cell>
          <cell r="BH3">
            <v>784</v>
          </cell>
          <cell r="BO3" t="str">
            <v>NL</v>
          </cell>
          <cell r="BT3" t="str">
            <v>No Grupo</v>
          </cell>
        </row>
        <row r="4">
          <cell r="C4" t="str">
            <v>HNL</v>
          </cell>
          <cell r="H4" t="str">
            <v>Fiduciaria Davivienda Colombia</v>
          </cell>
          <cell r="K4" t="str">
            <v>Estructural - Reserva de Liquidez Interna Estratégica</v>
          </cell>
          <cell r="Z4" t="str">
            <v>Hold To Sale - HTS</v>
          </cell>
          <cell r="AB4" t="str">
            <v>No aplica</v>
          </cell>
          <cell r="AK4" t="str">
            <v>Instituciones Oficiales Especiales - IOE - Colombia</v>
          </cell>
          <cell r="AR4" t="str">
            <v>ANLB</v>
          </cell>
          <cell r="BH4">
            <v>4</v>
          </cell>
          <cell r="BO4" t="str">
            <v>LI</v>
          </cell>
        </row>
        <row r="5">
          <cell r="C5" t="str">
            <v>CAD</v>
          </cell>
          <cell r="H5" t="str">
            <v>Banco Davivienda Miami</v>
          </cell>
          <cell r="K5" t="str">
            <v>Estructural - Reserva de Liquidez Interna de Maximización</v>
          </cell>
          <cell r="Z5" t="str">
            <v>Instrumentos de Patrimonio</v>
          </cell>
          <cell r="AK5" t="str">
            <v>Bancos en Colombia</v>
          </cell>
          <cell r="AR5" t="str">
            <v>ABENVS</v>
          </cell>
          <cell r="BH5">
            <v>28</v>
          </cell>
          <cell r="BO5" t="str">
            <v>CO</v>
          </cell>
        </row>
        <row r="6">
          <cell r="C6" t="str">
            <v>PESO</v>
          </cell>
          <cell r="H6" t="str">
            <v>Banco Davivienda Costa Rica</v>
          </cell>
          <cell r="K6" t="str">
            <v>Estructural - Reserva de Liquidez Regulatoria Estratégica</v>
          </cell>
          <cell r="AK6" t="str">
            <v>Bancos en el Exterior</v>
          </cell>
          <cell r="AR6" t="str">
            <v>ABEVS</v>
          </cell>
          <cell r="BH6">
            <v>660</v>
          </cell>
          <cell r="BO6" t="str">
            <v>TR</v>
          </cell>
        </row>
        <row r="7">
          <cell r="C7" t="str">
            <v>PEI</v>
          </cell>
          <cell r="H7" t="str">
            <v>Corporación Davivienda Costa Rica</v>
          </cell>
          <cell r="K7" t="str">
            <v>Estructural - Reserva de Liquidez Regulatoria de Maximización</v>
          </cell>
          <cell r="AK7" t="str">
            <v>Instituciones Financieras en Colombia diferente a Bancos</v>
          </cell>
          <cell r="AR7" t="str">
            <v>ACEAS</v>
          </cell>
          <cell r="BH7">
            <v>8</v>
          </cell>
          <cell r="BO7" t="str">
            <v>MA</v>
          </cell>
        </row>
        <row r="8">
          <cell r="C8" t="str">
            <v>UVR</v>
          </cell>
          <cell r="H8" t="str">
            <v>Davivienda Corredora de Seguros Costa Rica</v>
          </cell>
          <cell r="K8" t="str">
            <v>Estructural - Gestión Balance</v>
          </cell>
          <cell r="AK8" t="str">
            <v>Instituciones Financieras en el Exterior diferente a Bancos</v>
          </cell>
          <cell r="AR8" t="str">
            <v>ACEIF</v>
          </cell>
          <cell r="BH8">
            <v>51</v>
          </cell>
          <cell r="BO8" t="str">
            <v>MP</v>
          </cell>
        </row>
        <row r="9">
          <cell r="H9" t="str">
            <v>Davivienda Puesto de Bolsa Costa Rica</v>
          </cell>
          <cell r="K9" t="str">
            <v>Estructural - Instrumentos de Patrimonio</v>
          </cell>
          <cell r="AK9" t="str">
            <v>Corporativo en Colombia</v>
          </cell>
          <cell r="AR9" t="str">
            <v>ACPB</v>
          </cell>
          <cell r="BH9">
            <v>530</v>
          </cell>
          <cell r="BO9" t="str">
            <v>CM</v>
          </cell>
        </row>
        <row r="10">
          <cell r="H10" t="str">
            <v>Davivienda Seguros Costa Rica</v>
          </cell>
          <cell r="AK10" t="str">
            <v>Corporativo en el Exterior</v>
          </cell>
          <cell r="AR10" t="str">
            <v>AEE</v>
          </cell>
          <cell r="BH10">
            <v>24</v>
          </cell>
          <cell r="BO10" t="str">
            <v>IN</v>
          </cell>
        </row>
        <row r="11">
          <cell r="H11" t="str">
            <v>Grupo del Itsmo Costa Rica</v>
          </cell>
          <cell r="AK11" t="str">
            <v>Organismos Multilaterales de Crédito</v>
          </cell>
          <cell r="AR11" t="str">
            <v>AMENVS</v>
          </cell>
          <cell r="BH11">
            <v>10</v>
          </cell>
          <cell r="BO11" t="str">
            <v>VL</v>
          </cell>
        </row>
        <row r="12">
          <cell r="H12" t="str">
            <v>Banco Davivienda Salvadoreño</v>
          </cell>
          <cell r="AK12" t="str">
            <v>Titularizadora</v>
          </cell>
          <cell r="AR12" t="str">
            <v>AMEVS</v>
          </cell>
          <cell r="BH12">
            <v>32</v>
          </cell>
          <cell r="BO12" t="str">
            <v>TE</v>
          </cell>
        </row>
        <row r="13">
          <cell r="H13" t="str">
            <v>Davivienda Seguros Comerciales El Salvador</v>
          </cell>
          <cell r="AR13" t="str">
            <v>APP</v>
          </cell>
          <cell r="BH13">
            <v>16</v>
          </cell>
          <cell r="BO13" t="str">
            <v>No Aplica</v>
          </cell>
        </row>
        <row r="14">
          <cell r="H14" t="str">
            <v>Davivienda Vida Seguros - Seguros de Personas El Salvador</v>
          </cell>
          <cell r="AR14" t="str">
            <v>BAGR</v>
          </cell>
          <cell r="BH14">
            <v>40</v>
          </cell>
        </row>
        <row r="15">
          <cell r="H15" t="str">
            <v>Inversiones Financieras Davivienda El Salvador</v>
          </cell>
          <cell r="AR15" t="str">
            <v>BCES</v>
          </cell>
          <cell r="BH15">
            <v>36</v>
          </cell>
        </row>
        <row r="16">
          <cell r="H16" t="str">
            <v>Valores Davivienda El Salvador</v>
          </cell>
          <cell r="AR16" t="str">
            <v>BGEVS</v>
          </cell>
          <cell r="BH16">
            <v>533</v>
          </cell>
        </row>
        <row r="17">
          <cell r="H17" t="str">
            <v>Banco Davivienda Honduras</v>
          </cell>
          <cell r="AR17" t="str">
            <v>BHIP</v>
          </cell>
          <cell r="BH17">
            <v>248</v>
          </cell>
        </row>
        <row r="18">
          <cell r="H18" t="str">
            <v>Davivienda Seguros Honduras</v>
          </cell>
          <cell r="AR18" t="str">
            <v>BOCENVS</v>
          </cell>
          <cell r="BH18">
            <v>31</v>
          </cell>
        </row>
        <row r="19">
          <cell r="H19" t="str">
            <v>Banco Davivienda Panamá Licencia General</v>
          </cell>
          <cell r="AR19" t="str">
            <v>BOCEVS</v>
          </cell>
          <cell r="BH19">
            <v>70</v>
          </cell>
        </row>
        <row r="20">
          <cell r="H20" t="str">
            <v>Banco Davivienda Panamá Licencia Internacional</v>
          </cell>
          <cell r="AR20" t="str">
            <v>BOCGEVS</v>
          </cell>
          <cell r="BH20">
            <v>52</v>
          </cell>
        </row>
        <row r="21">
          <cell r="AR21" t="str">
            <v>BOEBE</v>
          </cell>
          <cell r="BH21">
            <v>50</v>
          </cell>
        </row>
        <row r="22">
          <cell r="AR22" t="str">
            <v>BOEEDB</v>
          </cell>
          <cell r="BH22">
            <v>56</v>
          </cell>
        </row>
        <row r="23">
          <cell r="AR23" t="str">
            <v>BOEGE</v>
          </cell>
          <cell r="BH23">
            <v>854</v>
          </cell>
        </row>
        <row r="24">
          <cell r="AR24" t="str">
            <v>BOENVS</v>
          </cell>
          <cell r="BH24">
            <v>100</v>
          </cell>
        </row>
        <row r="25">
          <cell r="AR25" t="str">
            <v>BOEOM</v>
          </cell>
          <cell r="BH25">
            <v>48</v>
          </cell>
        </row>
        <row r="26">
          <cell r="AR26" t="str">
            <v>BOEVS</v>
          </cell>
          <cell r="BH26">
            <v>108</v>
          </cell>
        </row>
        <row r="27">
          <cell r="AR27" t="str">
            <v>BOGBE</v>
          </cell>
          <cell r="BH27">
            <v>204</v>
          </cell>
        </row>
        <row r="28">
          <cell r="AR28" t="str">
            <v>BOGEEDB</v>
          </cell>
          <cell r="BH28">
            <v>652</v>
          </cell>
        </row>
        <row r="29">
          <cell r="AR29" t="str">
            <v>BOGGE</v>
          </cell>
          <cell r="BH29">
            <v>60</v>
          </cell>
        </row>
        <row r="30">
          <cell r="AR30" t="str">
            <v>BOGOM</v>
          </cell>
          <cell r="BH30">
            <v>96</v>
          </cell>
        </row>
        <row r="31">
          <cell r="AR31" t="str">
            <v>BOPENVS</v>
          </cell>
          <cell r="BH31">
            <v>68</v>
          </cell>
        </row>
        <row r="32">
          <cell r="AR32" t="str">
            <v>BOPEVS</v>
          </cell>
          <cell r="BH32">
            <v>76</v>
          </cell>
        </row>
        <row r="33">
          <cell r="AR33" t="str">
            <v>BOPGEVS</v>
          </cell>
          <cell r="BH33">
            <v>44</v>
          </cell>
        </row>
        <row r="34">
          <cell r="AR34" t="str">
            <v>BPAZ</v>
          </cell>
          <cell r="BH34">
            <v>64</v>
          </cell>
        </row>
        <row r="35">
          <cell r="AR35" t="str">
            <v>BPEDN</v>
          </cell>
          <cell r="BH35">
            <v>74</v>
          </cell>
        </row>
        <row r="36">
          <cell r="AR36" t="str">
            <v>BPEN</v>
          </cell>
          <cell r="BH36">
            <v>72</v>
          </cell>
        </row>
        <row r="37">
          <cell r="AR37" t="str">
            <v>BSEG</v>
          </cell>
          <cell r="BH37">
            <v>112</v>
          </cell>
        </row>
        <row r="38">
          <cell r="AR38" t="str">
            <v>CAV</v>
          </cell>
          <cell r="BH38">
            <v>84</v>
          </cell>
        </row>
        <row r="39">
          <cell r="AR39" t="str">
            <v>CCA</v>
          </cell>
          <cell r="BH39">
            <v>124</v>
          </cell>
        </row>
        <row r="40">
          <cell r="AR40" t="str">
            <v>CCACP</v>
          </cell>
          <cell r="BH40">
            <v>166</v>
          </cell>
        </row>
        <row r="41">
          <cell r="AR41" t="str">
            <v>CCACPTP</v>
          </cell>
          <cell r="BH41">
            <v>140</v>
          </cell>
        </row>
        <row r="42">
          <cell r="AR42" t="str">
            <v>CCAESPMM</v>
          </cell>
          <cell r="BH42">
            <v>178</v>
          </cell>
        </row>
        <row r="43">
          <cell r="AR43" t="str">
            <v>CCATP</v>
          </cell>
          <cell r="BH43">
            <v>756</v>
          </cell>
        </row>
        <row r="44">
          <cell r="AR44" t="str">
            <v>CCC</v>
          </cell>
          <cell r="BH44">
            <v>384</v>
          </cell>
        </row>
        <row r="45">
          <cell r="AR45" t="str">
            <v>CCCTP</v>
          </cell>
          <cell r="BH45">
            <v>184</v>
          </cell>
        </row>
        <row r="46">
          <cell r="AR46" t="str">
            <v>CCE</v>
          </cell>
          <cell r="BH46">
            <v>152</v>
          </cell>
        </row>
        <row r="47">
          <cell r="AR47" t="str">
            <v>CCESPB</v>
          </cell>
          <cell r="BH47">
            <v>120</v>
          </cell>
        </row>
        <row r="48">
          <cell r="AR48" t="str">
            <v>CCESPCM</v>
          </cell>
          <cell r="BH48">
            <v>156</v>
          </cell>
        </row>
        <row r="49">
          <cell r="AR49" t="str">
            <v>CCESPE</v>
          </cell>
          <cell r="BH49">
            <v>170</v>
          </cell>
        </row>
        <row r="50">
          <cell r="AR50" t="str">
            <v>CCESPI</v>
          </cell>
          <cell r="BH50">
            <v>188</v>
          </cell>
        </row>
        <row r="51">
          <cell r="AR51" t="str">
            <v>CCETP</v>
          </cell>
          <cell r="BH51">
            <v>192</v>
          </cell>
        </row>
        <row r="52">
          <cell r="AR52" t="str">
            <v>CDAT</v>
          </cell>
          <cell r="BH52">
            <v>132</v>
          </cell>
        </row>
        <row r="53">
          <cell r="AR53" t="str">
            <v>CDEBE</v>
          </cell>
          <cell r="BH53">
            <v>162</v>
          </cell>
        </row>
        <row r="54">
          <cell r="AR54" t="str">
            <v>CDT</v>
          </cell>
          <cell r="BH54">
            <v>196</v>
          </cell>
        </row>
        <row r="55">
          <cell r="AR55" t="str">
            <v>CED</v>
          </cell>
          <cell r="BH55">
            <v>203</v>
          </cell>
        </row>
        <row r="56">
          <cell r="AR56" t="str">
            <v>CEDH</v>
          </cell>
          <cell r="BH56">
            <v>276</v>
          </cell>
        </row>
        <row r="57">
          <cell r="AR57" t="str">
            <v>CERT</v>
          </cell>
          <cell r="BH57">
            <v>262</v>
          </cell>
        </row>
        <row r="58">
          <cell r="AR58" t="str">
            <v>CGAS</v>
          </cell>
          <cell r="BH58">
            <v>208</v>
          </cell>
        </row>
        <row r="59">
          <cell r="AR59" t="str">
            <v>CGIF</v>
          </cell>
          <cell r="BH59">
            <v>212</v>
          </cell>
        </row>
        <row r="60">
          <cell r="AR60" t="str">
            <v>CRAAANVS</v>
          </cell>
          <cell r="BH60">
            <v>214</v>
          </cell>
        </row>
        <row r="61">
          <cell r="AR61" t="str">
            <v>CRAAAVS</v>
          </cell>
          <cell r="BH61">
            <v>12</v>
          </cell>
        </row>
        <row r="62">
          <cell r="AR62" t="str">
            <v>CRAAGNVS</v>
          </cell>
          <cell r="BH62">
            <v>218</v>
          </cell>
        </row>
        <row r="63">
          <cell r="AR63" t="str">
            <v>CRAAGVS</v>
          </cell>
          <cell r="BH63">
            <v>233</v>
          </cell>
        </row>
        <row r="64">
          <cell r="AR64" t="str">
            <v>CRABANVS</v>
          </cell>
          <cell r="BH64">
            <v>818</v>
          </cell>
        </row>
        <row r="65">
          <cell r="AR65" t="str">
            <v>CRABAVS</v>
          </cell>
          <cell r="BH65">
            <v>732</v>
          </cell>
        </row>
        <row r="66">
          <cell r="AR66" t="str">
            <v>CRABGNVS</v>
          </cell>
          <cell r="BH66">
            <v>232</v>
          </cell>
        </row>
        <row r="67">
          <cell r="AR67" t="str">
            <v>CRABGVS</v>
          </cell>
          <cell r="BH67">
            <v>724</v>
          </cell>
        </row>
        <row r="68">
          <cell r="AR68" t="str">
            <v>CRAEAE</v>
          </cell>
          <cell r="BH68">
            <v>231</v>
          </cell>
        </row>
        <row r="69">
          <cell r="AR69" t="str">
            <v>CRAEGE</v>
          </cell>
          <cell r="BH69">
            <v>246</v>
          </cell>
        </row>
        <row r="70">
          <cell r="AR70" t="str">
            <v>CRAMANVS</v>
          </cell>
          <cell r="BH70">
            <v>242</v>
          </cell>
        </row>
        <row r="71">
          <cell r="AR71" t="str">
            <v>CRAMAVS</v>
          </cell>
          <cell r="BH71">
            <v>238</v>
          </cell>
        </row>
        <row r="72">
          <cell r="AR72" t="str">
            <v>CRAMGNVS</v>
          </cell>
          <cell r="BH72">
            <v>583</v>
          </cell>
        </row>
        <row r="73">
          <cell r="AR73" t="str">
            <v>CRAMGVS</v>
          </cell>
          <cell r="BH73">
            <v>234</v>
          </cell>
        </row>
        <row r="74">
          <cell r="AR74" t="str">
            <v>DEPVE</v>
          </cell>
          <cell r="BH74">
            <v>250</v>
          </cell>
        </row>
        <row r="75">
          <cell r="AR75" t="str">
            <v>DEPVN</v>
          </cell>
          <cell r="BH75">
            <v>266</v>
          </cell>
        </row>
        <row r="76">
          <cell r="AR76" t="str">
            <v>DEPVO</v>
          </cell>
          <cell r="BH76">
            <v>826</v>
          </cell>
        </row>
        <row r="77">
          <cell r="AR77" t="str">
            <v>DPEGN</v>
          </cell>
          <cell r="BH77">
            <v>308</v>
          </cell>
        </row>
        <row r="78">
          <cell r="AR78" t="str">
            <v>DPIGN</v>
          </cell>
          <cell r="BH78">
            <v>268</v>
          </cell>
        </row>
        <row r="79">
          <cell r="AR79" t="str">
            <v>FCP</v>
          </cell>
          <cell r="BH79">
            <v>254</v>
          </cell>
        </row>
        <row r="80">
          <cell r="AR80" t="str">
            <v>FCPE</v>
          </cell>
          <cell r="BH80">
            <v>831</v>
          </cell>
        </row>
        <row r="81">
          <cell r="AR81" t="str">
            <v>FCPAPP</v>
          </cell>
          <cell r="BH81">
            <v>288</v>
          </cell>
        </row>
        <row r="82">
          <cell r="AR82" t="str">
            <v>FINDI</v>
          </cell>
          <cell r="BH82">
            <v>292</v>
          </cell>
        </row>
        <row r="83">
          <cell r="AR83" t="str">
            <v>FINDICO</v>
          </cell>
          <cell r="BH83">
            <v>304</v>
          </cell>
        </row>
        <row r="84">
          <cell r="AR84" t="str">
            <v>FINDIRF</v>
          </cell>
          <cell r="BH84">
            <v>270</v>
          </cell>
        </row>
        <row r="85">
          <cell r="AR85" t="str">
            <v>FMUI</v>
          </cell>
          <cell r="BH85">
            <v>324</v>
          </cell>
        </row>
        <row r="86">
          <cell r="AR86" t="str">
            <v>ORFEBE</v>
          </cell>
          <cell r="BH86">
            <v>312</v>
          </cell>
        </row>
        <row r="87">
          <cell r="AR87" t="str">
            <v>ORFEEDB</v>
          </cell>
          <cell r="BH87">
            <v>226</v>
          </cell>
        </row>
        <row r="88">
          <cell r="AR88" t="str">
            <v>ORFEGE</v>
          </cell>
          <cell r="BH88">
            <v>300</v>
          </cell>
        </row>
        <row r="89">
          <cell r="AR89" t="str">
            <v>ORFENVS</v>
          </cell>
          <cell r="BH89">
            <v>239</v>
          </cell>
        </row>
        <row r="90">
          <cell r="AR90" t="str">
            <v>ORFEOM</v>
          </cell>
          <cell r="BH90">
            <v>320</v>
          </cell>
        </row>
        <row r="91">
          <cell r="AR91" t="str">
            <v>ORFEVS</v>
          </cell>
          <cell r="BH91">
            <v>316</v>
          </cell>
        </row>
        <row r="92">
          <cell r="AR92" t="str">
            <v>ORFGBE</v>
          </cell>
          <cell r="BH92">
            <v>624</v>
          </cell>
        </row>
        <row r="93">
          <cell r="AR93" t="str">
            <v>ORFGEEDB</v>
          </cell>
          <cell r="BH93">
            <v>328</v>
          </cell>
        </row>
        <row r="94">
          <cell r="AR94" t="str">
            <v>ORFGEVS</v>
          </cell>
          <cell r="BH94">
            <v>344</v>
          </cell>
        </row>
        <row r="95">
          <cell r="AR95" t="str">
            <v>ORFGGE</v>
          </cell>
          <cell r="BH95">
            <v>334</v>
          </cell>
        </row>
        <row r="96">
          <cell r="AR96" t="str">
            <v>ORFGOM</v>
          </cell>
          <cell r="BH96">
            <v>340</v>
          </cell>
        </row>
        <row r="97">
          <cell r="AR97" t="str">
            <v>OTDP</v>
          </cell>
          <cell r="BH97">
            <v>191</v>
          </cell>
        </row>
        <row r="98">
          <cell r="AR98" t="str">
            <v>OTPENVS</v>
          </cell>
          <cell r="BH98">
            <v>332</v>
          </cell>
        </row>
        <row r="99">
          <cell r="AR99" t="str">
            <v>OTPEVS</v>
          </cell>
          <cell r="BH99">
            <v>348</v>
          </cell>
        </row>
        <row r="100">
          <cell r="AR100" t="str">
            <v>PCCBCTP</v>
          </cell>
          <cell r="BH100">
            <v>360</v>
          </cell>
        </row>
        <row r="101">
          <cell r="AR101" t="str">
            <v>PCCBSTP</v>
          </cell>
          <cell r="BH101">
            <v>372</v>
          </cell>
        </row>
        <row r="102">
          <cell r="AR102" t="str">
            <v>PCENVS</v>
          </cell>
          <cell r="BH102">
            <v>376</v>
          </cell>
        </row>
        <row r="103">
          <cell r="AR103" t="str">
            <v>PCEVS</v>
          </cell>
          <cell r="BH103">
            <v>833</v>
          </cell>
        </row>
        <row r="104">
          <cell r="AR104" t="str">
            <v>PEEBE</v>
          </cell>
          <cell r="BH104">
            <v>356</v>
          </cell>
        </row>
        <row r="105">
          <cell r="AR105" t="str">
            <v>PEEEDB</v>
          </cell>
          <cell r="BH105">
            <v>86</v>
          </cell>
        </row>
        <row r="106">
          <cell r="AR106" t="str">
            <v>PEENVS</v>
          </cell>
          <cell r="BH106">
            <v>368</v>
          </cell>
        </row>
        <row r="107">
          <cell r="AR107" t="str">
            <v>PEEVS</v>
          </cell>
          <cell r="BH107">
            <v>364</v>
          </cell>
        </row>
        <row r="108">
          <cell r="AR108" t="str">
            <v>PFIMM</v>
          </cell>
          <cell r="BH108">
            <v>352</v>
          </cell>
        </row>
        <row r="109">
          <cell r="AR109" t="str">
            <v>PFIRF</v>
          </cell>
          <cell r="BH109">
            <v>380</v>
          </cell>
        </row>
        <row r="110">
          <cell r="AR110" t="str">
            <v>PFMUIA</v>
          </cell>
          <cell r="BH110">
            <v>832</v>
          </cell>
        </row>
        <row r="111">
          <cell r="AR111" t="str">
            <v>PFMUIB</v>
          </cell>
          <cell r="BH111">
            <v>388</v>
          </cell>
        </row>
        <row r="112">
          <cell r="AR112" t="str">
            <v>PFMUITD</v>
          </cell>
          <cell r="BH112">
            <v>400</v>
          </cell>
        </row>
        <row r="113">
          <cell r="AR113" t="str">
            <v>PFPC</v>
          </cell>
          <cell r="BH113">
            <v>392</v>
          </cell>
        </row>
        <row r="114">
          <cell r="AR114" t="str">
            <v>RFBET</v>
          </cell>
          <cell r="BH114">
            <v>404</v>
          </cell>
        </row>
        <row r="115">
          <cell r="AR115" t="str">
            <v>RFBETC</v>
          </cell>
          <cell r="BH115">
            <v>417</v>
          </cell>
        </row>
        <row r="116">
          <cell r="AR116" t="str">
            <v>RFDBET</v>
          </cell>
          <cell r="BH116">
            <v>116</v>
          </cell>
        </row>
        <row r="117">
          <cell r="AR117" t="str">
            <v>RFDBETC</v>
          </cell>
          <cell r="BH117">
            <v>296</v>
          </cell>
        </row>
        <row r="118">
          <cell r="AR118" t="str">
            <v>RFEBCE</v>
          </cell>
          <cell r="BH118">
            <v>174</v>
          </cell>
        </row>
        <row r="119">
          <cell r="AR119" t="str">
            <v>RFGBCE</v>
          </cell>
          <cell r="BH119">
            <v>659</v>
          </cell>
        </row>
        <row r="120">
          <cell r="AR120" t="str">
            <v>TCCENVS</v>
          </cell>
          <cell r="BH120">
            <v>408</v>
          </cell>
        </row>
        <row r="121">
          <cell r="AR121" t="str">
            <v>TCCEVS</v>
          </cell>
          <cell r="BH121">
            <v>410</v>
          </cell>
        </row>
        <row r="122">
          <cell r="AR122" t="str">
            <v>TCCH</v>
          </cell>
          <cell r="BH122">
            <v>414</v>
          </cell>
        </row>
        <row r="123">
          <cell r="AR123" t="str">
            <v>TDA</v>
          </cell>
          <cell r="BH123">
            <v>136</v>
          </cell>
        </row>
        <row r="124">
          <cell r="AR124" t="str">
            <v>TDEPT</v>
          </cell>
          <cell r="BH124">
            <v>398</v>
          </cell>
        </row>
        <row r="125">
          <cell r="AR125" t="str">
            <v>TDPE</v>
          </cell>
          <cell r="BH125">
            <v>418</v>
          </cell>
        </row>
        <row r="126">
          <cell r="AR126" t="str">
            <v>TDPIT</v>
          </cell>
          <cell r="BH126">
            <v>422</v>
          </cell>
        </row>
        <row r="127">
          <cell r="AR127" t="str">
            <v>TERE</v>
          </cell>
          <cell r="BH127">
            <v>662</v>
          </cell>
        </row>
        <row r="128">
          <cell r="AR128" t="str">
            <v>TFEN</v>
          </cell>
          <cell r="BH128">
            <v>438</v>
          </cell>
        </row>
        <row r="129">
          <cell r="AR129" t="str">
            <v>TFOGC</v>
          </cell>
          <cell r="BH129">
            <v>144</v>
          </cell>
        </row>
        <row r="130">
          <cell r="AR130" t="str">
            <v>TFOGF</v>
          </cell>
          <cell r="BH130">
            <v>430</v>
          </cell>
        </row>
        <row r="131">
          <cell r="AR131" t="str">
            <v>TGFOGC</v>
          </cell>
          <cell r="BH131">
            <v>426</v>
          </cell>
        </row>
        <row r="132">
          <cell r="AR132" t="str">
            <v>TGFOGF</v>
          </cell>
          <cell r="BH132">
            <v>440</v>
          </cell>
        </row>
        <row r="133">
          <cell r="AR133" t="str">
            <v>TGREP</v>
          </cell>
          <cell r="BH133">
            <v>442</v>
          </cell>
        </row>
        <row r="134">
          <cell r="AR134" t="str">
            <v>THIP</v>
          </cell>
          <cell r="BH134">
            <v>428</v>
          </cell>
        </row>
        <row r="135">
          <cell r="AR135" t="str">
            <v>TIDIS</v>
          </cell>
          <cell r="BH135">
            <v>434</v>
          </cell>
        </row>
        <row r="136">
          <cell r="AR136" t="str">
            <v>TMENVS</v>
          </cell>
          <cell r="BH136">
            <v>504</v>
          </cell>
        </row>
        <row r="137">
          <cell r="AR137" t="str">
            <v>TMEVS</v>
          </cell>
          <cell r="BH137">
            <v>492</v>
          </cell>
        </row>
        <row r="138">
          <cell r="AR138" t="str">
            <v>TPENVS</v>
          </cell>
          <cell r="BH138">
            <v>498</v>
          </cell>
        </row>
        <row r="139">
          <cell r="AR139" t="str">
            <v>TPEVS</v>
          </cell>
          <cell r="BH139">
            <v>499</v>
          </cell>
        </row>
        <row r="140">
          <cell r="AR140" t="str">
            <v>TRD</v>
          </cell>
          <cell r="BH140">
            <v>450</v>
          </cell>
        </row>
        <row r="141">
          <cell r="AR141" t="str">
            <v>TREP</v>
          </cell>
          <cell r="BH141">
            <v>584</v>
          </cell>
        </row>
        <row r="142">
          <cell r="AR142" t="str">
            <v>TRFFEC</v>
          </cell>
          <cell r="BH142">
            <v>807</v>
          </cell>
        </row>
        <row r="143">
          <cell r="AR143" t="str">
            <v>TSDO</v>
          </cell>
          <cell r="BH143">
            <v>466</v>
          </cell>
        </row>
        <row r="144">
          <cell r="AR144" t="str">
            <v>TSEGE</v>
          </cell>
          <cell r="BH144">
            <v>104</v>
          </cell>
        </row>
        <row r="145">
          <cell r="AR145" t="str">
            <v>TSTF</v>
          </cell>
          <cell r="BH145">
            <v>496</v>
          </cell>
        </row>
        <row r="146">
          <cell r="AR146" t="str">
            <v>TSTM</v>
          </cell>
          <cell r="BH146">
            <v>446</v>
          </cell>
        </row>
        <row r="147">
          <cell r="AR147" t="str">
            <v>TSTV</v>
          </cell>
          <cell r="BH147">
            <v>474</v>
          </cell>
        </row>
        <row r="148">
          <cell r="AR148" t="str">
            <v>TSUV</v>
          </cell>
          <cell r="BH148">
            <v>478</v>
          </cell>
        </row>
        <row r="149">
          <cell r="AR149" t="str">
            <v>VELSCVE</v>
          </cell>
          <cell r="BH149">
            <v>500</v>
          </cell>
        </row>
        <row r="150">
          <cell r="BH150">
            <v>470</v>
          </cell>
        </row>
        <row r="151">
          <cell r="BH151">
            <v>480</v>
          </cell>
        </row>
        <row r="152">
          <cell r="BH152">
            <v>462</v>
          </cell>
        </row>
        <row r="153">
          <cell r="BH153">
            <v>454</v>
          </cell>
        </row>
        <row r="154">
          <cell r="BH154">
            <v>484</v>
          </cell>
        </row>
        <row r="155">
          <cell r="BH155">
            <v>458</v>
          </cell>
        </row>
        <row r="156">
          <cell r="BH156">
            <v>508</v>
          </cell>
        </row>
        <row r="157">
          <cell r="BH157">
            <v>516</v>
          </cell>
        </row>
        <row r="158">
          <cell r="BH158">
            <v>540</v>
          </cell>
        </row>
        <row r="159">
          <cell r="BH159">
            <v>562</v>
          </cell>
        </row>
        <row r="160">
          <cell r="BH160">
            <v>574</v>
          </cell>
        </row>
        <row r="161">
          <cell r="BH161">
            <v>566</v>
          </cell>
        </row>
        <row r="162">
          <cell r="BH162">
            <v>558</v>
          </cell>
        </row>
        <row r="163">
          <cell r="BH163">
            <v>528</v>
          </cell>
        </row>
        <row r="164">
          <cell r="BH164">
            <v>578</v>
          </cell>
        </row>
        <row r="165">
          <cell r="BH165">
            <v>524</v>
          </cell>
        </row>
        <row r="166">
          <cell r="BH166">
            <v>520</v>
          </cell>
        </row>
        <row r="167">
          <cell r="BH167">
            <v>570</v>
          </cell>
        </row>
        <row r="168">
          <cell r="BH168">
            <v>554</v>
          </cell>
        </row>
        <row r="169">
          <cell r="BH169">
            <v>512</v>
          </cell>
        </row>
        <row r="170">
          <cell r="BH170">
            <v>591</v>
          </cell>
        </row>
        <row r="171">
          <cell r="BH171">
            <v>604</v>
          </cell>
        </row>
        <row r="172">
          <cell r="BH172">
            <v>258</v>
          </cell>
        </row>
        <row r="173">
          <cell r="BH173">
            <v>598</v>
          </cell>
        </row>
        <row r="174">
          <cell r="BH174">
            <v>608</v>
          </cell>
        </row>
        <row r="175">
          <cell r="BH175">
            <v>586</v>
          </cell>
        </row>
        <row r="176">
          <cell r="BH176">
            <v>616</v>
          </cell>
        </row>
        <row r="177">
          <cell r="BH177">
            <v>666</v>
          </cell>
        </row>
        <row r="178">
          <cell r="BH178">
            <v>612</v>
          </cell>
        </row>
        <row r="179">
          <cell r="BH179">
            <v>630</v>
          </cell>
        </row>
        <row r="180">
          <cell r="BH180">
            <v>275</v>
          </cell>
        </row>
        <row r="181">
          <cell r="BH181">
            <v>620</v>
          </cell>
        </row>
        <row r="182">
          <cell r="BH182">
            <v>585</v>
          </cell>
        </row>
        <row r="183">
          <cell r="BH183">
            <v>600</v>
          </cell>
        </row>
        <row r="184">
          <cell r="BH184">
            <v>634</v>
          </cell>
        </row>
        <row r="185">
          <cell r="BH185">
            <v>638</v>
          </cell>
        </row>
        <row r="186">
          <cell r="BH186">
            <v>642</v>
          </cell>
        </row>
        <row r="187">
          <cell r="BH187">
            <v>688</v>
          </cell>
        </row>
        <row r="188">
          <cell r="BH188">
            <v>643</v>
          </cell>
        </row>
        <row r="189">
          <cell r="BH189">
            <v>646</v>
          </cell>
        </row>
        <row r="190">
          <cell r="BH190">
            <v>682</v>
          </cell>
        </row>
        <row r="191">
          <cell r="BH191">
            <v>90</v>
          </cell>
        </row>
        <row r="192">
          <cell r="BH192">
            <v>690</v>
          </cell>
        </row>
        <row r="193">
          <cell r="BH193">
            <v>736</v>
          </cell>
        </row>
        <row r="194">
          <cell r="BH194">
            <v>752</v>
          </cell>
        </row>
        <row r="195">
          <cell r="BH195">
            <v>702</v>
          </cell>
        </row>
        <row r="196">
          <cell r="BH196">
            <v>654</v>
          </cell>
        </row>
        <row r="197">
          <cell r="BH197">
            <v>705</v>
          </cell>
        </row>
        <row r="198">
          <cell r="BH198">
            <v>744</v>
          </cell>
        </row>
        <row r="199">
          <cell r="BH199">
            <v>703</v>
          </cell>
        </row>
        <row r="200">
          <cell r="BH200">
            <v>694</v>
          </cell>
        </row>
        <row r="201">
          <cell r="BH201">
            <v>674</v>
          </cell>
        </row>
        <row r="202">
          <cell r="BH202">
            <v>686</v>
          </cell>
        </row>
        <row r="203">
          <cell r="BH203">
            <v>706</v>
          </cell>
        </row>
        <row r="204">
          <cell r="BH204">
            <v>740</v>
          </cell>
        </row>
        <row r="205">
          <cell r="BH205">
            <v>678</v>
          </cell>
        </row>
        <row r="206">
          <cell r="BH206">
            <v>222</v>
          </cell>
        </row>
        <row r="207">
          <cell r="BH207">
            <v>760</v>
          </cell>
        </row>
        <row r="208">
          <cell r="BH208">
            <v>748</v>
          </cell>
        </row>
        <row r="209">
          <cell r="BH209">
            <v>796</v>
          </cell>
        </row>
        <row r="210">
          <cell r="BH210">
            <v>148</v>
          </cell>
        </row>
        <row r="211">
          <cell r="BH211">
            <v>260</v>
          </cell>
        </row>
        <row r="212">
          <cell r="BH212">
            <v>768</v>
          </cell>
        </row>
        <row r="213">
          <cell r="BH213">
            <v>764</v>
          </cell>
        </row>
        <row r="214">
          <cell r="BH214">
            <v>834</v>
          </cell>
        </row>
        <row r="215">
          <cell r="BH215">
            <v>762</v>
          </cell>
        </row>
        <row r="216">
          <cell r="BH216">
            <v>772</v>
          </cell>
        </row>
        <row r="217">
          <cell r="BH217">
            <v>626</v>
          </cell>
        </row>
        <row r="218">
          <cell r="BH218">
            <v>795</v>
          </cell>
        </row>
        <row r="219">
          <cell r="BH219">
            <v>788</v>
          </cell>
        </row>
        <row r="220">
          <cell r="BH220">
            <v>776</v>
          </cell>
        </row>
        <row r="221">
          <cell r="BH221">
            <v>792</v>
          </cell>
        </row>
        <row r="222">
          <cell r="BH222">
            <v>780</v>
          </cell>
        </row>
        <row r="223">
          <cell r="BH223">
            <v>798</v>
          </cell>
        </row>
        <row r="224">
          <cell r="BH224">
            <v>158</v>
          </cell>
        </row>
        <row r="225">
          <cell r="BH225">
            <v>804</v>
          </cell>
        </row>
        <row r="226">
          <cell r="BH226">
            <v>800</v>
          </cell>
        </row>
        <row r="227">
          <cell r="BH227">
            <v>840</v>
          </cell>
        </row>
        <row r="228">
          <cell r="BH228">
            <v>858</v>
          </cell>
        </row>
        <row r="229">
          <cell r="BH229">
            <v>860</v>
          </cell>
        </row>
        <row r="230">
          <cell r="BH230">
            <v>336</v>
          </cell>
        </row>
        <row r="231">
          <cell r="BH231">
            <v>670</v>
          </cell>
        </row>
        <row r="232">
          <cell r="BH232">
            <v>862</v>
          </cell>
        </row>
        <row r="233">
          <cell r="BH233">
            <v>92</v>
          </cell>
        </row>
        <row r="234">
          <cell r="BH234">
            <v>850</v>
          </cell>
        </row>
        <row r="235">
          <cell r="BH235">
            <v>704</v>
          </cell>
        </row>
        <row r="236">
          <cell r="BH236">
            <v>548</v>
          </cell>
        </row>
        <row r="237">
          <cell r="BH237">
            <v>876</v>
          </cell>
        </row>
        <row r="238">
          <cell r="BH238">
            <v>882</v>
          </cell>
        </row>
        <row r="239">
          <cell r="BH239">
            <v>887</v>
          </cell>
        </row>
        <row r="240">
          <cell r="BH240">
            <v>175</v>
          </cell>
        </row>
        <row r="241">
          <cell r="BH241">
            <v>710</v>
          </cell>
        </row>
        <row r="242">
          <cell r="BH242">
            <v>999</v>
          </cell>
        </row>
      </sheetData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sal"/>
      <sheetName val="Baterias de El Salv."/>
      <sheetName val="Xerox"/>
      <sheetName val="Consolidado de Act. Fijo"/>
      <sheetName val="Clasif_Act."/>
      <sheetName val="Giro_Emp."/>
      <sheetName val="2006"/>
    </sheetNames>
    <sheetDataSet>
      <sheetData sheetId="0">
        <row r="18">
          <cell r="D18">
            <v>47</v>
          </cell>
        </row>
        <row r="19">
          <cell r="D19">
            <v>46</v>
          </cell>
        </row>
        <row r="20">
          <cell r="D20">
            <v>45</v>
          </cell>
        </row>
        <row r="21">
          <cell r="D21">
            <v>44</v>
          </cell>
        </row>
        <row r="22">
          <cell r="D22">
            <v>43</v>
          </cell>
        </row>
        <row r="23">
          <cell r="D23">
            <v>42</v>
          </cell>
        </row>
        <row r="24">
          <cell r="D24">
            <v>41</v>
          </cell>
        </row>
        <row r="25">
          <cell r="D25">
            <v>40</v>
          </cell>
        </row>
        <row r="26">
          <cell r="D26">
            <v>39</v>
          </cell>
        </row>
        <row r="27">
          <cell r="D27">
            <v>38</v>
          </cell>
        </row>
        <row r="28">
          <cell r="D28">
            <v>37</v>
          </cell>
        </row>
        <row r="29">
          <cell r="D29">
            <v>36</v>
          </cell>
        </row>
        <row r="30">
          <cell r="D30">
            <v>35</v>
          </cell>
        </row>
        <row r="31">
          <cell r="D31">
            <v>34</v>
          </cell>
        </row>
        <row r="32">
          <cell r="D32">
            <v>33</v>
          </cell>
        </row>
        <row r="33">
          <cell r="D33">
            <v>32</v>
          </cell>
        </row>
        <row r="34">
          <cell r="D34">
            <v>31</v>
          </cell>
        </row>
        <row r="35">
          <cell r="D35">
            <v>30</v>
          </cell>
        </row>
        <row r="36">
          <cell r="D36">
            <v>29</v>
          </cell>
        </row>
        <row r="37">
          <cell r="D37">
            <v>28</v>
          </cell>
        </row>
        <row r="38">
          <cell r="D38">
            <v>27</v>
          </cell>
        </row>
        <row r="39">
          <cell r="D39">
            <v>26</v>
          </cell>
        </row>
        <row r="40">
          <cell r="D40">
            <v>25</v>
          </cell>
        </row>
        <row r="41">
          <cell r="D41">
            <v>24</v>
          </cell>
        </row>
        <row r="42">
          <cell r="D42">
            <v>23</v>
          </cell>
        </row>
        <row r="43">
          <cell r="D43">
            <v>22</v>
          </cell>
        </row>
        <row r="44">
          <cell r="D44">
            <v>21</v>
          </cell>
        </row>
        <row r="45">
          <cell r="D45">
            <v>20</v>
          </cell>
        </row>
        <row r="46">
          <cell r="D46">
            <v>19</v>
          </cell>
        </row>
        <row r="47">
          <cell r="D47">
            <v>18</v>
          </cell>
        </row>
        <row r="48">
          <cell r="D48">
            <v>17</v>
          </cell>
        </row>
        <row r="49">
          <cell r="D49">
            <v>16</v>
          </cell>
        </row>
        <row r="50">
          <cell r="D50">
            <v>15</v>
          </cell>
        </row>
        <row r="51">
          <cell r="D51">
            <v>14</v>
          </cell>
        </row>
        <row r="52">
          <cell r="D52">
            <v>13</v>
          </cell>
        </row>
        <row r="53">
          <cell r="D53" t="e">
            <v>#VALUE!</v>
          </cell>
        </row>
        <row r="54">
          <cell r="D54" t="e">
            <v>#VALUE!</v>
          </cell>
        </row>
        <row r="55">
          <cell r="D55" t="e">
            <v>#VALUE!</v>
          </cell>
        </row>
        <row r="56">
          <cell r="D56" t="e">
            <v>#VALUE!</v>
          </cell>
        </row>
        <row r="57">
          <cell r="D57" t="e">
            <v>#VALUE!</v>
          </cell>
        </row>
        <row r="58">
          <cell r="D58" t="e">
            <v>#VALUE!</v>
          </cell>
        </row>
        <row r="59">
          <cell r="D59" t="e">
            <v>#VALUE!</v>
          </cell>
        </row>
        <row r="60">
          <cell r="D60" t="e">
            <v>#VALUE!</v>
          </cell>
        </row>
        <row r="61">
          <cell r="D61" t="e">
            <v>#VALUE!</v>
          </cell>
        </row>
        <row r="62">
          <cell r="D62" t="e">
            <v>#VALUE!</v>
          </cell>
        </row>
        <row r="63">
          <cell r="D63" t="e">
            <v>#VALUE!</v>
          </cell>
        </row>
        <row r="64">
          <cell r="D64" t="e">
            <v>#VALUE!</v>
          </cell>
        </row>
        <row r="65">
          <cell r="D65" t="e">
            <v>#VALUE!</v>
          </cell>
        </row>
        <row r="66">
          <cell r="D66" t="e">
            <v>#VALUE!</v>
          </cell>
        </row>
        <row r="67">
          <cell r="D67" t="e">
            <v>#VALUE!</v>
          </cell>
        </row>
        <row r="68">
          <cell r="D68" t="e">
            <v>#VALUE!</v>
          </cell>
        </row>
        <row r="69">
          <cell r="D69" t="e">
            <v>#VALUE!</v>
          </cell>
        </row>
        <row r="70">
          <cell r="D70" t="e">
            <v>#VALUE!</v>
          </cell>
        </row>
        <row r="71">
          <cell r="D71" t="e">
            <v>#VALUE!</v>
          </cell>
        </row>
        <row r="72">
          <cell r="D72" t="e">
            <v>#VALUE!</v>
          </cell>
        </row>
        <row r="73">
          <cell r="D73" t="e">
            <v>#VALUE!</v>
          </cell>
        </row>
        <row r="74">
          <cell r="D74" t="e">
            <v>#VALUE!</v>
          </cell>
        </row>
        <row r="75">
          <cell r="D75" t="e">
            <v>#VALUE!</v>
          </cell>
        </row>
        <row r="76">
          <cell r="D76" t="e">
            <v>#VALUE!</v>
          </cell>
        </row>
        <row r="77">
          <cell r="D77" t="e">
            <v>#VALUE!</v>
          </cell>
        </row>
        <row r="78">
          <cell r="D78" t="e">
            <v>#VALUE!</v>
          </cell>
        </row>
        <row r="79">
          <cell r="D79" t="e">
            <v>#VALUE!</v>
          </cell>
        </row>
        <row r="80">
          <cell r="D80" t="e">
            <v>#VALUE!</v>
          </cell>
        </row>
        <row r="81">
          <cell r="D81" t="e">
            <v>#VALUE!</v>
          </cell>
        </row>
        <row r="82">
          <cell r="D82" t="e">
            <v>#VALUE!</v>
          </cell>
        </row>
        <row r="83">
          <cell r="D83" t="e">
            <v>#VALUE!</v>
          </cell>
        </row>
        <row r="84">
          <cell r="D84" t="e">
            <v>#VALUE!</v>
          </cell>
        </row>
        <row r="85">
          <cell r="D85" t="e">
            <v>#VALUE!</v>
          </cell>
        </row>
        <row r="86">
          <cell r="D86" t="e">
            <v>#VALUE!</v>
          </cell>
        </row>
        <row r="87">
          <cell r="D87" t="e">
            <v>#VALUE!</v>
          </cell>
        </row>
        <row r="88">
          <cell r="D88" t="e">
            <v>#VALUE!</v>
          </cell>
        </row>
        <row r="89">
          <cell r="D89" t="e">
            <v>#VALUE!</v>
          </cell>
        </row>
        <row r="90">
          <cell r="D90" t="e">
            <v>#VALUE!</v>
          </cell>
        </row>
        <row r="91">
          <cell r="D91" t="e">
            <v>#VALUE!</v>
          </cell>
        </row>
        <row r="92">
          <cell r="D92" t="e">
            <v>#VALUE!</v>
          </cell>
        </row>
        <row r="93">
          <cell r="D93" t="e">
            <v>#VALUE!</v>
          </cell>
        </row>
        <row r="94">
          <cell r="D94" t="e">
            <v>#VALUE!</v>
          </cell>
        </row>
        <row r="95">
          <cell r="D95" t="e">
            <v>#VALUE!</v>
          </cell>
        </row>
        <row r="96">
          <cell r="D96" t="e">
            <v>#VALUE!</v>
          </cell>
        </row>
        <row r="97">
          <cell r="D97" t="e">
            <v>#VALUE!</v>
          </cell>
        </row>
        <row r="98">
          <cell r="D98" t="e">
            <v>#VALUE!</v>
          </cell>
        </row>
        <row r="99">
          <cell r="D99" t="e">
            <v>#VALUE!</v>
          </cell>
        </row>
        <row r="100">
          <cell r="D100" t="e">
            <v>#VALUE!</v>
          </cell>
        </row>
        <row r="101">
          <cell r="D101" t="e">
            <v>#VALUE!</v>
          </cell>
        </row>
        <row r="102">
          <cell r="D102" t="e">
            <v>#VALUE!</v>
          </cell>
        </row>
        <row r="103">
          <cell r="D103" t="e">
            <v>#VALUE!</v>
          </cell>
        </row>
        <row r="104">
          <cell r="D104" t="e">
            <v>#VALUE!</v>
          </cell>
        </row>
        <row r="105">
          <cell r="D105" t="e">
            <v>#VALUE!</v>
          </cell>
        </row>
        <row r="106">
          <cell r="D106" t="e">
            <v>#VALUE!</v>
          </cell>
        </row>
        <row r="107">
          <cell r="D107" t="e">
            <v>#VALUE!</v>
          </cell>
        </row>
        <row r="108">
          <cell r="D108" t="e">
            <v>#VALUE!</v>
          </cell>
        </row>
        <row r="109">
          <cell r="D109" t="e">
            <v>#VALUE!</v>
          </cell>
        </row>
        <row r="110">
          <cell r="D110" t="e">
            <v>#VALUE!</v>
          </cell>
        </row>
        <row r="111">
          <cell r="D111" t="e">
            <v>#VALUE!</v>
          </cell>
        </row>
        <row r="112">
          <cell r="D112" t="e">
            <v>#VALUE!</v>
          </cell>
        </row>
        <row r="113">
          <cell r="D113" t="e">
            <v>#VALUE!</v>
          </cell>
        </row>
        <row r="114">
          <cell r="D114" t="e">
            <v>#VALUE!</v>
          </cell>
        </row>
        <row r="115">
          <cell r="D115" t="e">
            <v>#VALUE!</v>
          </cell>
        </row>
        <row r="116">
          <cell r="D116" t="e">
            <v>#VALUE!</v>
          </cell>
        </row>
        <row r="117">
          <cell r="D117" t="e">
            <v>#VALUE!</v>
          </cell>
        </row>
        <row r="118">
          <cell r="D118" t="e">
            <v>#VALUE!</v>
          </cell>
        </row>
        <row r="119">
          <cell r="D119" t="e">
            <v>#VALUE!</v>
          </cell>
        </row>
        <row r="120">
          <cell r="D120" t="e">
            <v>#VALUE!</v>
          </cell>
        </row>
        <row r="121">
          <cell r="D121" t="e">
            <v>#VALUE!</v>
          </cell>
        </row>
        <row r="122">
          <cell r="D122" t="e">
            <v>#VALUE!</v>
          </cell>
        </row>
        <row r="123">
          <cell r="D123" t="e">
            <v>#VALUE!</v>
          </cell>
        </row>
        <row r="124">
          <cell r="D124" t="e">
            <v>#VALUE!</v>
          </cell>
        </row>
        <row r="125">
          <cell r="D125" t="e">
            <v>#VALUE!</v>
          </cell>
        </row>
        <row r="126">
          <cell r="D126" t="e">
            <v>#VALUE!</v>
          </cell>
        </row>
        <row r="127">
          <cell r="D127" t="e">
            <v>#VALUE!</v>
          </cell>
        </row>
        <row r="128">
          <cell r="D128" t="e">
            <v>#VALUE!</v>
          </cell>
        </row>
        <row r="129">
          <cell r="D129" t="e">
            <v>#VALUE!</v>
          </cell>
        </row>
        <row r="130">
          <cell r="D130" t="e">
            <v>#VALUE!</v>
          </cell>
        </row>
        <row r="131">
          <cell r="D131" t="e">
            <v>#VALUE!</v>
          </cell>
        </row>
        <row r="132">
          <cell r="D132" t="e">
            <v>#VALUE!</v>
          </cell>
        </row>
        <row r="133">
          <cell r="D133" t="e">
            <v>#VALUE!</v>
          </cell>
        </row>
        <row r="134">
          <cell r="D134" t="e">
            <v>#VALUE!</v>
          </cell>
        </row>
        <row r="135">
          <cell r="D135" t="e">
            <v>#VALUE!</v>
          </cell>
        </row>
        <row r="136">
          <cell r="D136" t="e">
            <v>#VALUE!</v>
          </cell>
        </row>
        <row r="137">
          <cell r="D137" t="e">
            <v>#VALUE!</v>
          </cell>
        </row>
        <row r="138">
          <cell r="D138" t="e">
            <v>#VALUE!</v>
          </cell>
        </row>
        <row r="139">
          <cell r="D139" t="e">
            <v>#VALUE!</v>
          </cell>
        </row>
        <row r="140">
          <cell r="D140" t="e">
            <v>#VALUE!</v>
          </cell>
        </row>
        <row r="141">
          <cell r="D141" t="e">
            <v>#VALUE!</v>
          </cell>
        </row>
        <row r="142">
          <cell r="D142" t="e">
            <v>#VALUE!</v>
          </cell>
        </row>
        <row r="143">
          <cell r="D143" t="e">
            <v>#VALUE!</v>
          </cell>
        </row>
        <row r="144">
          <cell r="D144" t="e">
            <v>#VALUE!</v>
          </cell>
        </row>
        <row r="145">
          <cell r="D145" t="e">
            <v>#VALUE!</v>
          </cell>
        </row>
        <row r="146">
          <cell r="D146" t="e">
            <v>#VALUE!</v>
          </cell>
        </row>
        <row r="147">
          <cell r="D147" t="e">
            <v>#VALUE!</v>
          </cell>
        </row>
        <row r="148">
          <cell r="D148" t="e">
            <v>#VALUE!</v>
          </cell>
        </row>
        <row r="149">
          <cell r="D149" t="e">
            <v>#VALUE!</v>
          </cell>
        </row>
        <row r="150">
          <cell r="D150" t="e">
            <v>#VALUE!</v>
          </cell>
        </row>
        <row r="151">
          <cell r="D151" t="e">
            <v>#VALUE!</v>
          </cell>
        </row>
        <row r="152">
          <cell r="D152" t="e">
            <v>#VALUE!</v>
          </cell>
        </row>
        <row r="153">
          <cell r="D153" t="e">
            <v>#VALUE!</v>
          </cell>
        </row>
        <row r="154">
          <cell r="D154" t="e">
            <v>#VALUE!</v>
          </cell>
        </row>
        <row r="155">
          <cell r="D155" t="e">
            <v>#VALUE!</v>
          </cell>
        </row>
        <row r="156">
          <cell r="D156" t="e">
            <v>#VALUE!</v>
          </cell>
        </row>
        <row r="157">
          <cell r="D157" t="e">
            <v>#VALUE!</v>
          </cell>
        </row>
        <row r="158">
          <cell r="D158" t="e">
            <v>#VALUE!</v>
          </cell>
        </row>
        <row r="159">
          <cell r="D159" t="e">
            <v>#VALUE!</v>
          </cell>
        </row>
        <row r="160">
          <cell r="D160" t="e">
            <v>#VALUE!</v>
          </cell>
        </row>
        <row r="161">
          <cell r="D161" t="e">
            <v>#VALUE!</v>
          </cell>
        </row>
        <row r="162">
          <cell r="D162" t="e">
            <v>#VALUE!</v>
          </cell>
        </row>
        <row r="163">
          <cell r="D163" t="e">
            <v>#VALUE!</v>
          </cell>
        </row>
        <row r="164">
          <cell r="D164" t="e">
            <v>#VALUE!</v>
          </cell>
        </row>
        <row r="165">
          <cell r="D165" t="e">
            <v>#VALUE!</v>
          </cell>
        </row>
        <row r="166">
          <cell r="D166" t="e">
            <v>#VALUE!</v>
          </cell>
        </row>
        <row r="167">
          <cell r="D167" t="e">
            <v>#VALUE!</v>
          </cell>
        </row>
        <row r="168">
          <cell r="D168" t="e">
            <v>#VALUE!</v>
          </cell>
        </row>
        <row r="169">
          <cell r="D169" t="e">
            <v>#VALUE!</v>
          </cell>
        </row>
        <row r="170">
          <cell r="D170" t="e">
            <v>#VALUE!</v>
          </cell>
        </row>
        <row r="171">
          <cell r="D171" t="e">
            <v>#VALUE!</v>
          </cell>
        </row>
        <row r="172">
          <cell r="D172" t="e">
            <v>#VALUE!</v>
          </cell>
        </row>
        <row r="173">
          <cell r="D173" t="e">
            <v>#VALUE!</v>
          </cell>
        </row>
        <row r="174">
          <cell r="D174" t="e">
            <v>#VALUE!</v>
          </cell>
        </row>
        <row r="175">
          <cell r="D175" t="e">
            <v>#VALUE!</v>
          </cell>
        </row>
        <row r="176">
          <cell r="D176" t="e">
            <v>#VALUE!</v>
          </cell>
        </row>
        <row r="177">
          <cell r="D177" t="e">
            <v>#VALUE!</v>
          </cell>
        </row>
        <row r="178">
          <cell r="D178" t="e">
            <v>#VALUE!</v>
          </cell>
        </row>
        <row r="179">
          <cell r="D179" t="e">
            <v>#VALUE!</v>
          </cell>
        </row>
        <row r="180">
          <cell r="D180" t="e">
            <v>#VALUE!</v>
          </cell>
        </row>
        <row r="181">
          <cell r="D181" t="e">
            <v>#VALUE!</v>
          </cell>
        </row>
        <row r="182">
          <cell r="D182" t="e">
            <v>#VALUE!</v>
          </cell>
        </row>
        <row r="183">
          <cell r="D183" t="e">
            <v>#VALUE!</v>
          </cell>
        </row>
        <row r="184">
          <cell r="D184" t="e">
            <v>#VALUE!</v>
          </cell>
        </row>
        <row r="185">
          <cell r="D185" t="e">
            <v>#VALUE!</v>
          </cell>
        </row>
        <row r="186">
          <cell r="D186" t="e">
            <v>#VALUE!</v>
          </cell>
        </row>
        <row r="187">
          <cell r="D187" t="e">
            <v>#VALUE!</v>
          </cell>
        </row>
        <row r="188">
          <cell r="D188" t="e">
            <v>#VALUE!</v>
          </cell>
        </row>
        <row r="189">
          <cell r="D189" t="e">
            <v>#VALUE!</v>
          </cell>
        </row>
        <row r="190">
          <cell r="D190" t="e">
            <v>#VALUE!</v>
          </cell>
        </row>
        <row r="191">
          <cell r="D191" t="e">
            <v>#VALUE!</v>
          </cell>
        </row>
        <row r="192">
          <cell r="D192" t="e">
            <v>#VALUE!</v>
          </cell>
        </row>
        <row r="193">
          <cell r="D193" t="e">
            <v>#VALUE!</v>
          </cell>
        </row>
        <row r="194">
          <cell r="D194" t="e">
            <v>#VALUE!</v>
          </cell>
        </row>
        <row r="195">
          <cell r="D195" t="e">
            <v>#VALUE!</v>
          </cell>
        </row>
        <row r="196">
          <cell r="D196" t="e">
            <v>#VALUE!</v>
          </cell>
        </row>
        <row r="197">
          <cell r="D197" t="e">
            <v>#VALUE!</v>
          </cell>
        </row>
        <row r="198">
          <cell r="D198" t="e">
            <v>#VALUE!</v>
          </cell>
        </row>
        <row r="199">
          <cell r="D199" t="e">
            <v>#VALUE!</v>
          </cell>
        </row>
        <row r="200">
          <cell r="D200" t="e">
            <v>#VALUE!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Sicobi"/>
      <sheetName val="Sicobi Balance"/>
      <sheetName val="Sicobi Resul"/>
      <sheetName val="Edores "/>
      <sheetName val="Cuadfin1"/>
      <sheetName val="cuadfin2"/>
      <sheetName val="AcumulMF"/>
      <sheetName val="Presupuesto"/>
      <sheetName val="EfectoDev"/>
      <sheetName val="Año An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Parametros"/>
      <sheetName val="Template"/>
      <sheetName val="Plano"/>
      <sheetName val="Precio"/>
      <sheetName val="Template Original"/>
      <sheetName val="Hoja1"/>
      <sheetName val="Hoja4"/>
    </sheetNames>
    <sheetDataSet>
      <sheetData sheetId="0">
        <row r="4">
          <cell r="C4">
            <v>41639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ANA"/>
      <sheetName val="CUADRE CTAS"/>
      <sheetName val="BALANCE"/>
      <sheetName val="EDORES"/>
      <sheetName val="BALANCE (miles)"/>
      <sheetName val="EDORES (miles)"/>
      <sheetName val="CAMBIOS"/>
      <sheetName val="VARIACIONES"/>
      <sheetName val="INVERSIONES"/>
      <sheetName val="Consolidado"/>
      <sheetName val="Subsidiarias 1-10"/>
      <sheetName val="Subsidiarias 11-19"/>
      <sheetName val="Hoja2"/>
      <sheetName val="ajustes"/>
      <sheetName val="No.Ctas"/>
      <sheetName val="PERSON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tos Mensual"/>
      <sheetName val="Presupuesto Acumulado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58"/>
  <sheetViews>
    <sheetView showGridLines="0" zoomScale="106" zoomScaleNormal="100" workbookViewId="0">
      <selection sqref="A1:XFD1048576"/>
    </sheetView>
  </sheetViews>
  <sheetFormatPr baseColWidth="10" defaultColWidth="14.453125" defaultRowHeight="15" customHeight="1" x14ac:dyDescent="0.25"/>
  <cols>
    <col min="1" max="1" width="65.36328125" style="8" customWidth="1"/>
    <col min="2" max="2" width="9.6328125" style="8" customWidth="1"/>
    <col min="3" max="3" width="8.1796875" style="8" customWidth="1"/>
    <col min="4" max="4" width="3.1796875" style="8" customWidth="1"/>
    <col min="5" max="5" width="12" style="8" customWidth="1"/>
    <col min="6" max="6" width="2.54296875" style="8" customWidth="1"/>
    <col min="7" max="7" width="16.453125" style="102" bestFit="1" customWidth="1"/>
    <col min="8" max="8" width="55.453125" style="8" customWidth="1"/>
    <col min="9" max="10" width="11.54296875" style="8" customWidth="1"/>
    <col min="11" max="11" width="12" style="8" customWidth="1"/>
    <col min="12" max="12" width="11.54296875" style="8" customWidth="1"/>
    <col min="13" max="26" width="11.453125" style="8" customWidth="1"/>
    <col min="27" max="16384" width="14.453125" style="8"/>
  </cols>
  <sheetData>
    <row r="1" spans="1:26" ht="13.5" customHeight="1" x14ac:dyDescent="0.3">
      <c r="A1" s="1" t="s">
        <v>0</v>
      </c>
      <c r="B1" s="1"/>
      <c r="C1" s="2"/>
      <c r="D1" s="2"/>
      <c r="E1" s="3"/>
      <c r="F1" s="4"/>
      <c r="G1" s="5"/>
      <c r="H1" s="1"/>
      <c r="I1" s="1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3.5" customHeight="1" x14ac:dyDescent="0.3">
      <c r="A2" s="1" t="s">
        <v>1</v>
      </c>
      <c r="B2" s="1"/>
      <c r="C2" s="2"/>
      <c r="D2" s="2"/>
      <c r="E2" s="3"/>
      <c r="F2" s="4"/>
      <c r="G2" s="5"/>
      <c r="H2" s="1"/>
      <c r="I2" s="1"/>
      <c r="J2" s="9"/>
      <c r="K2" s="10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3">
      <c r="A3" s="7" t="s">
        <v>2</v>
      </c>
      <c r="B3" s="7"/>
      <c r="C3" s="2"/>
      <c r="D3" s="2"/>
      <c r="E3" s="3"/>
      <c r="F3" s="4"/>
      <c r="G3" s="5"/>
      <c r="H3" s="7"/>
      <c r="I3" s="1"/>
      <c r="J3" s="7"/>
      <c r="K3" s="11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3">
      <c r="A4" s="7"/>
      <c r="B4" s="7"/>
      <c r="C4" s="2"/>
      <c r="D4" s="2"/>
      <c r="E4" s="3"/>
      <c r="F4" s="4"/>
      <c r="G4" s="5"/>
      <c r="H4" s="11"/>
      <c r="I4" s="7"/>
      <c r="J4" s="12"/>
      <c r="K4" s="12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3">
      <c r="A5" s="13" t="s">
        <v>3</v>
      </c>
      <c r="B5" s="13"/>
      <c r="C5" s="14"/>
      <c r="D5" s="15"/>
      <c r="E5" s="3"/>
      <c r="F5" s="4"/>
      <c r="G5" s="5"/>
      <c r="H5" s="11"/>
      <c r="I5" s="16"/>
      <c r="J5" s="17"/>
      <c r="K5" s="1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22.5" customHeight="1" x14ac:dyDescent="0.25">
      <c r="A6" s="8" t="s">
        <v>4</v>
      </c>
      <c r="C6" s="14"/>
      <c r="D6" s="14"/>
      <c r="E6" s="3"/>
      <c r="F6" s="4"/>
      <c r="G6" s="5"/>
      <c r="H6" s="18"/>
      <c r="I6" s="19"/>
      <c r="J6" s="20"/>
      <c r="K6" s="21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3">
      <c r="A7" s="7" t="s">
        <v>5</v>
      </c>
      <c r="B7" s="7"/>
      <c r="C7" s="2"/>
      <c r="D7" s="2"/>
      <c r="E7" s="3"/>
      <c r="F7" s="4"/>
      <c r="G7" s="5"/>
      <c r="H7" s="22"/>
      <c r="I7" s="23"/>
      <c r="J7" s="24"/>
      <c r="K7" s="24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6.65" customHeight="1" thickBot="1" x14ac:dyDescent="0.3">
      <c r="A8" s="25"/>
      <c r="B8" s="25"/>
      <c r="C8" s="26"/>
      <c r="D8" s="26"/>
      <c r="E8" s="27"/>
      <c r="F8" s="28"/>
      <c r="G8" s="5"/>
      <c r="H8" s="22"/>
      <c r="I8" s="23"/>
      <c r="J8" s="29"/>
      <c r="K8" s="29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5">
      <c r="A9" s="7"/>
      <c r="B9" s="7"/>
      <c r="C9" s="7"/>
      <c r="D9" s="7"/>
      <c r="E9" s="7"/>
      <c r="F9" s="7"/>
      <c r="G9" s="5"/>
      <c r="H9" s="22"/>
      <c r="I9" s="30"/>
      <c r="J9" s="29"/>
      <c r="K9" s="29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3">
      <c r="A10" s="7"/>
      <c r="B10" s="7"/>
      <c r="C10" s="31"/>
      <c r="D10" s="7"/>
      <c r="E10" s="32">
        <v>2026</v>
      </c>
      <c r="F10" s="33"/>
      <c r="G10" s="34"/>
      <c r="H10" s="22"/>
      <c r="I10" s="22"/>
      <c r="J10" s="29"/>
      <c r="K10" s="29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5">
      <c r="A11" s="35" t="s">
        <v>6</v>
      </c>
      <c r="B11" s="35"/>
      <c r="D11" s="7"/>
      <c r="E11" s="36"/>
      <c r="F11" s="37"/>
      <c r="G11" s="38"/>
      <c r="H11" s="18"/>
      <c r="I11" s="22"/>
      <c r="J11" s="22"/>
      <c r="K11" s="22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" customHeight="1" x14ac:dyDescent="0.25">
      <c r="A12" s="39" t="s">
        <v>7</v>
      </c>
      <c r="B12" s="39"/>
      <c r="D12" s="7"/>
      <c r="E12" s="40">
        <v>582350.46218000003</v>
      </c>
      <c r="F12" s="41"/>
      <c r="G12" s="38"/>
      <c r="H12" s="22"/>
      <c r="I12" s="23"/>
      <c r="J12" s="29"/>
      <c r="K12" s="29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6" customHeight="1" x14ac:dyDescent="0.25">
      <c r="A13" s="39" t="s">
        <v>8</v>
      </c>
      <c r="B13" s="39"/>
      <c r="C13" s="42"/>
      <c r="D13" s="7"/>
      <c r="E13" s="43">
        <f>E15+E14</f>
        <v>468053.16260000004</v>
      </c>
      <c r="G13" s="38"/>
      <c r="H13" s="44"/>
      <c r="I13" s="22"/>
      <c r="J13" s="29"/>
      <c r="K13" s="29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6" customHeight="1" x14ac:dyDescent="0.25">
      <c r="A14" s="45" t="s">
        <v>9</v>
      </c>
      <c r="B14" s="45"/>
      <c r="C14" s="42"/>
      <c r="D14" s="7"/>
      <c r="E14" s="46">
        <v>298994.478</v>
      </c>
      <c r="G14" s="47"/>
      <c r="H14" s="44"/>
      <c r="I14" s="22"/>
      <c r="J14" s="29"/>
      <c r="K14" s="29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5">
      <c r="A15" s="48" t="s">
        <v>10</v>
      </c>
      <c r="B15" s="48"/>
      <c r="C15" s="42"/>
      <c r="E15" s="46">
        <v>169058.68460000001</v>
      </c>
      <c r="G15" s="49"/>
      <c r="H15" s="50"/>
      <c r="I15" s="51"/>
      <c r="J15" s="51"/>
      <c r="K15" s="51"/>
    </row>
    <row r="16" spans="1:26" ht="13.5" customHeight="1" x14ac:dyDescent="0.25">
      <c r="A16" s="48" t="s">
        <v>11</v>
      </c>
      <c r="B16" s="48"/>
      <c r="C16" s="42"/>
      <c r="E16" s="46">
        <v>9125.0186300000005</v>
      </c>
      <c r="G16" s="38"/>
      <c r="H16" s="50"/>
      <c r="I16" s="51"/>
      <c r="J16" s="51"/>
      <c r="K16" s="51"/>
    </row>
    <row r="17" spans="1:26" ht="21.75" customHeight="1" x14ac:dyDescent="0.25">
      <c r="A17" s="7" t="s">
        <v>12</v>
      </c>
      <c r="B17" s="7"/>
      <c r="C17" s="15"/>
      <c r="E17" s="52">
        <f>SUM(E18:E21)</f>
        <v>2733612.8788099997</v>
      </c>
      <c r="G17" s="38"/>
      <c r="H17" s="53"/>
      <c r="I17" s="54"/>
      <c r="J17" s="55"/>
      <c r="K17" s="55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2.5" x14ac:dyDescent="0.25">
      <c r="A18" s="56" t="s">
        <v>13</v>
      </c>
      <c r="B18" s="56"/>
      <c r="C18" s="42"/>
      <c r="D18" s="7"/>
      <c r="E18" s="36">
        <v>404870.35550999996</v>
      </c>
      <c r="F18" s="7"/>
      <c r="G18" s="47"/>
      <c r="H18" s="44"/>
      <c r="I18" s="22"/>
      <c r="J18" s="30"/>
      <c r="K18" s="30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3.5" customHeight="1" x14ac:dyDescent="0.25">
      <c r="A19" s="39" t="s">
        <v>14</v>
      </c>
      <c r="B19" s="39"/>
      <c r="C19" s="42"/>
      <c r="D19" s="7"/>
      <c r="E19" s="36">
        <v>2338666.0772199999</v>
      </c>
      <c r="F19" s="7"/>
      <c r="G19" s="47"/>
      <c r="H19" s="57"/>
      <c r="I19" s="22"/>
      <c r="J19" s="22"/>
      <c r="K19" s="22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3.5" customHeight="1" x14ac:dyDescent="0.25">
      <c r="A20" s="58" t="s">
        <v>15</v>
      </c>
      <c r="B20" s="58"/>
      <c r="C20" s="42"/>
      <c r="D20" s="7"/>
      <c r="E20" s="59">
        <v>53866.430930000002</v>
      </c>
      <c r="F20" s="7"/>
      <c r="G20" s="49"/>
      <c r="H20" s="57"/>
      <c r="I20" s="60"/>
      <c r="J20" s="60"/>
      <c r="K20" s="60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2" customHeight="1" x14ac:dyDescent="0.25">
      <c r="A21" s="58" t="s">
        <v>16</v>
      </c>
      <c r="B21" s="58"/>
      <c r="C21" s="61"/>
      <c r="D21" s="7"/>
      <c r="E21" s="62">
        <v>-63789.984850000001</v>
      </c>
      <c r="F21" s="7"/>
      <c r="G21" s="47"/>
      <c r="H21" s="44"/>
      <c r="I21" s="23"/>
      <c r="J21" s="24"/>
      <c r="K21" s="24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25.5" customHeight="1" x14ac:dyDescent="0.3">
      <c r="A22" s="56" t="s">
        <v>17</v>
      </c>
      <c r="B22" s="56"/>
      <c r="C22" s="15"/>
      <c r="D22" s="7"/>
      <c r="E22" s="63">
        <v>21026.848750948393</v>
      </c>
      <c r="F22" s="7"/>
      <c r="G22" s="47"/>
      <c r="H22" s="53"/>
      <c r="I22" s="64"/>
      <c r="J22" s="65"/>
      <c r="K22" s="65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3.5" customHeight="1" x14ac:dyDescent="0.25">
      <c r="A23" s="39" t="s">
        <v>18</v>
      </c>
      <c r="B23" s="39"/>
      <c r="C23" s="15"/>
      <c r="D23" s="7"/>
      <c r="E23" s="59">
        <v>62563.006530000028</v>
      </c>
      <c r="F23" s="7"/>
      <c r="G23" s="47"/>
      <c r="H23" s="22"/>
      <c r="I23" s="19"/>
      <c r="J23" s="29"/>
      <c r="K23" s="29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5">
      <c r="A24" s="58" t="s">
        <v>19</v>
      </c>
      <c r="B24" s="58"/>
      <c r="C24" s="61"/>
      <c r="D24" s="7"/>
      <c r="E24" s="59">
        <v>3381.7804300000003</v>
      </c>
      <c r="F24" s="7"/>
      <c r="G24" s="47"/>
      <c r="H24" s="22"/>
      <c r="I24" s="19"/>
      <c r="J24" s="29"/>
      <c r="K24" s="29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3.5" customHeight="1" x14ac:dyDescent="0.25">
      <c r="A25" s="45" t="s">
        <v>20</v>
      </c>
      <c r="B25" s="45"/>
      <c r="C25" s="15"/>
      <c r="E25" s="59">
        <v>6037.2758384101935</v>
      </c>
      <c r="G25" s="49"/>
      <c r="H25" s="66"/>
      <c r="I25" s="66"/>
      <c r="J25" s="67"/>
      <c r="K25" s="67"/>
    </row>
    <row r="26" spans="1:26" ht="13.5" customHeight="1" x14ac:dyDescent="0.25">
      <c r="A26" s="39" t="s">
        <v>21</v>
      </c>
      <c r="B26" s="39"/>
      <c r="C26" s="15"/>
      <c r="D26" s="7"/>
      <c r="E26" s="68">
        <v>4788.9380799999999</v>
      </c>
      <c r="F26" s="7"/>
      <c r="G26" s="38"/>
      <c r="H26" s="22"/>
      <c r="I26" s="22"/>
      <c r="J26" s="29"/>
      <c r="K26" s="29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" customHeight="1" thickBot="1" x14ac:dyDescent="0.35">
      <c r="A27" s="69" t="s">
        <v>22</v>
      </c>
      <c r="B27" s="69"/>
      <c r="C27" s="15"/>
      <c r="D27" s="7"/>
      <c r="E27" s="70">
        <f>SUM(E22:E26)+E17+E13+E12+E16</f>
        <v>3890939.3718493581</v>
      </c>
      <c r="F27" s="71"/>
      <c r="G27" s="47"/>
      <c r="H27" s="72"/>
      <c r="I27" s="72"/>
      <c r="J27" s="65"/>
      <c r="K27" s="65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3.5" customHeight="1" thickTop="1" x14ac:dyDescent="0.25">
      <c r="A28" s="39"/>
      <c r="B28" s="39"/>
      <c r="C28" s="42"/>
      <c r="D28" s="7"/>
      <c r="E28" s="36"/>
      <c r="F28" s="7"/>
      <c r="G28" s="73"/>
      <c r="H28" s="22"/>
      <c r="I28" s="22"/>
      <c r="J28" s="29"/>
      <c r="K28" s="29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3.5" customHeight="1" x14ac:dyDescent="0.25">
      <c r="A29" s="74" t="s">
        <v>23</v>
      </c>
      <c r="B29" s="74"/>
      <c r="C29" s="42"/>
      <c r="D29" s="7"/>
      <c r="E29" s="59"/>
      <c r="F29" s="7"/>
      <c r="G29" s="47"/>
      <c r="H29" s="22"/>
      <c r="I29" s="22"/>
      <c r="J29" s="29"/>
      <c r="K29" s="29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3.5" customHeight="1" x14ac:dyDescent="0.25">
      <c r="A30" s="45" t="s">
        <v>24</v>
      </c>
      <c r="B30" s="45"/>
      <c r="C30" s="42"/>
      <c r="E30" s="40">
        <f>SUM(E31:E34)</f>
        <v>3431844.8129900005</v>
      </c>
      <c r="G30" s="47"/>
      <c r="H30" s="66"/>
      <c r="I30" s="66"/>
      <c r="J30" s="67"/>
      <c r="K30" s="75"/>
    </row>
    <row r="31" spans="1:26" ht="13.5" customHeight="1" x14ac:dyDescent="0.35">
      <c r="A31" s="39" t="s">
        <v>25</v>
      </c>
      <c r="B31" s="39"/>
      <c r="C31" s="42"/>
      <c r="D31" s="7"/>
      <c r="E31" s="59">
        <v>2989522.5836600005</v>
      </c>
      <c r="F31" s="7"/>
      <c r="G31" s="76"/>
      <c r="H31" s="18"/>
      <c r="I31" s="77"/>
      <c r="J31" s="60"/>
      <c r="K31" s="60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3.5" customHeight="1" x14ac:dyDescent="0.25">
      <c r="A32" s="39" t="s">
        <v>26</v>
      </c>
      <c r="B32" s="39"/>
      <c r="C32" s="15"/>
      <c r="D32" s="7"/>
      <c r="E32" s="59">
        <v>0</v>
      </c>
      <c r="F32" s="7"/>
      <c r="G32" s="49"/>
      <c r="H32" s="22"/>
      <c r="I32" s="78"/>
      <c r="J32" s="29"/>
      <c r="K32" s="29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3.5" customHeight="1" x14ac:dyDescent="0.35">
      <c r="A33" s="7" t="s">
        <v>27</v>
      </c>
      <c r="B33" s="7"/>
      <c r="C33" s="15"/>
      <c r="D33" s="7"/>
      <c r="E33" s="59">
        <v>311829.40960000001</v>
      </c>
      <c r="F33" s="7"/>
      <c r="G33" s="79"/>
      <c r="H33" s="22"/>
      <c r="I33" s="22"/>
      <c r="J33" s="29"/>
      <c r="K33" s="30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2.5" x14ac:dyDescent="0.25">
      <c r="A34" s="80" t="s">
        <v>28</v>
      </c>
      <c r="B34" s="80"/>
      <c r="C34" s="15"/>
      <c r="E34" s="59">
        <v>130492.81973</v>
      </c>
      <c r="G34" s="47"/>
      <c r="H34" s="81"/>
      <c r="I34" s="81"/>
      <c r="J34" s="82"/>
      <c r="K34" s="82"/>
    </row>
    <row r="35" spans="1:26" ht="18" customHeight="1" x14ac:dyDescent="0.25">
      <c r="A35" s="56" t="s">
        <v>29</v>
      </c>
      <c r="B35" s="56"/>
      <c r="C35" s="15"/>
      <c r="D35" s="7"/>
      <c r="E35" s="63">
        <v>17140.32127</v>
      </c>
      <c r="F35" s="7"/>
      <c r="G35" s="49"/>
      <c r="H35" s="72"/>
      <c r="I35" s="72"/>
      <c r="J35" s="83"/>
      <c r="K35" s="55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2.5" x14ac:dyDescent="0.25">
      <c r="A36" s="39" t="s">
        <v>30</v>
      </c>
      <c r="B36" s="39"/>
      <c r="C36" s="15"/>
      <c r="D36" s="7"/>
      <c r="E36" s="63">
        <v>25942.921109999999</v>
      </c>
      <c r="F36" s="7"/>
      <c r="G36" s="47"/>
      <c r="H36" s="84"/>
      <c r="I36" s="85"/>
      <c r="J36" s="86"/>
      <c r="K36" s="8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4.15" customHeight="1" x14ac:dyDescent="0.25">
      <c r="A37" s="39" t="s">
        <v>31</v>
      </c>
      <c r="B37" s="39"/>
      <c r="C37" s="15"/>
      <c r="D37" s="7"/>
      <c r="E37" s="63">
        <v>12335.232860000002</v>
      </c>
      <c r="F37" s="7"/>
      <c r="G37" s="47"/>
      <c r="H37" s="84"/>
      <c r="I37" s="85"/>
      <c r="J37" s="88"/>
      <c r="K37" s="89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2.5" x14ac:dyDescent="0.25">
      <c r="A38" s="7" t="s">
        <v>32</v>
      </c>
      <c r="B38" s="7"/>
      <c r="C38" s="15"/>
      <c r="D38" s="7"/>
      <c r="E38" s="63">
        <v>17908.425439999999</v>
      </c>
      <c r="F38" s="7"/>
      <c r="G38" s="4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" customHeight="1" x14ac:dyDescent="0.3">
      <c r="A39" s="69" t="s">
        <v>33</v>
      </c>
      <c r="B39" s="69"/>
      <c r="C39" s="15"/>
      <c r="D39" s="7"/>
      <c r="E39" s="63">
        <f>SUM(E35:E38)+E30</f>
        <v>3505171.7136700004</v>
      </c>
      <c r="F39" s="7"/>
      <c r="G39" s="4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3.5" customHeight="1" x14ac:dyDescent="0.25">
      <c r="A40" s="90"/>
      <c r="B40" s="90"/>
      <c r="C40" s="15"/>
      <c r="D40" s="7"/>
      <c r="E40" s="59"/>
      <c r="F40" s="7"/>
      <c r="G40" s="4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3.5" customHeight="1" x14ac:dyDescent="0.25">
      <c r="A41" s="35" t="s">
        <v>34</v>
      </c>
      <c r="B41" s="35"/>
      <c r="C41" s="15"/>
      <c r="D41" s="7"/>
      <c r="E41" s="59"/>
      <c r="F41" s="7"/>
      <c r="G41" s="4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7.5" customHeight="1" x14ac:dyDescent="0.25">
      <c r="A42" s="56" t="s">
        <v>35</v>
      </c>
      <c r="B42" s="56"/>
      <c r="C42" s="15"/>
      <c r="D42" s="7"/>
      <c r="E42" s="59">
        <v>150000</v>
      </c>
      <c r="F42" s="7"/>
      <c r="G42" s="47"/>
      <c r="H42" s="7"/>
      <c r="I42" s="91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2.75" customHeight="1" x14ac:dyDescent="0.25">
      <c r="A43" s="39" t="s">
        <v>36</v>
      </c>
      <c r="B43" s="39"/>
      <c r="C43" s="15"/>
      <c r="D43" s="7"/>
      <c r="E43" s="62">
        <f>SUM(E44:E45)</f>
        <v>184127.72378</v>
      </c>
      <c r="F43" s="7"/>
      <c r="G43" s="92"/>
      <c r="H43" s="7"/>
      <c r="I43" s="91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2.75" customHeight="1" x14ac:dyDescent="0.25">
      <c r="A44" s="93" t="s">
        <v>37</v>
      </c>
      <c r="B44" s="93"/>
      <c r="C44" s="15"/>
      <c r="D44" s="7"/>
      <c r="E44" s="94">
        <v>146627.72378</v>
      </c>
      <c r="F44" s="7"/>
      <c r="G44" s="47"/>
      <c r="H44" s="7"/>
      <c r="I44" s="91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2.75" customHeight="1" x14ac:dyDescent="0.25">
      <c r="A45" s="93" t="s">
        <v>38</v>
      </c>
      <c r="B45" s="93"/>
      <c r="C45" s="95"/>
      <c r="E45" s="96">
        <v>37500</v>
      </c>
      <c r="G45" s="47"/>
      <c r="I45" s="97"/>
    </row>
    <row r="46" spans="1:26" ht="19.5" customHeight="1" x14ac:dyDescent="0.35">
      <c r="A46" s="7" t="s">
        <v>39</v>
      </c>
      <c r="B46" s="7"/>
      <c r="C46" s="95"/>
      <c r="D46" s="7"/>
      <c r="E46" s="62">
        <f>SUM(E47:E48)</f>
        <v>25649.749779349488</v>
      </c>
      <c r="G46" s="98"/>
      <c r="H46" s="7"/>
      <c r="I46" s="91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2" customHeight="1" x14ac:dyDescent="0.25">
      <c r="A47" s="8" t="s">
        <v>40</v>
      </c>
      <c r="C47" s="15"/>
      <c r="E47" s="59">
        <v>6416.4835693494861</v>
      </c>
      <c r="G47" s="49"/>
      <c r="I47" s="97"/>
    </row>
    <row r="48" spans="1:26" ht="12" customHeight="1" x14ac:dyDescent="0.25">
      <c r="A48" s="7" t="s">
        <v>41</v>
      </c>
      <c r="B48" s="7"/>
      <c r="C48" s="14"/>
      <c r="D48" s="7"/>
      <c r="E48" s="59">
        <v>19233.266210000002</v>
      </c>
      <c r="G48" s="47"/>
      <c r="H48" s="7"/>
      <c r="I48" s="91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8.649999999999999" customHeight="1" x14ac:dyDescent="0.25">
      <c r="A49" s="7" t="s">
        <v>42</v>
      </c>
      <c r="B49" s="7"/>
      <c r="C49" s="7"/>
      <c r="D49" s="7"/>
      <c r="E49" s="99">
        <f>SUM(E50)</f>
        <v>22105.363290000001</v>
      </c>
      <c r="G49" s="4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3" customHeight="1" x14ac:dyDescent="0.25">
      <c r="A50" s="7" t="s">
        <v>43</v>
      </c>
      <c r="B50" s="7"/>
      <c r="C50" s="14"/>
      <c r="D50" s="14"/>
      <c r="E50" s="63">
        <v>22105.363290000001</v>
      </c>
      <c r="F50" s="100"/>
      <c r="G50" s="49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9" customHeight="1" x14ac:dyDescent="0.25">
      <c r="A51" s="7" t="s">
        <v>44</v>
      </c>
      <c r="B51" s="7"/>
      <c r="C51" s="14"/>
      <c r="D51" s="14"/>
      <c r="E51" s="99">
        <f>SUM(E52)</f>
        <v>3884.8213300091006</v>
      </c>
      <c r="F51" s="101"/>
      <c r="G51" s="49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65" customHeight="1" x14ac:dyDescent="0.25">
      <c r="A52" s="7" t="s">
        <v>45</v>
      </c>
      <c r="B52" s="7"/>
      <c r="C52" s="14"/>
      <c r="D52" s="14"/>
      <c r="E52" s="68">
        <v>3884.8213300091006</v>
      </c>
      <c r="F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8.649999999999999" customHeight="1" x14ac:dyDescent="0.3">
      <c r="A53" s="1" t="s">
        <v>46</v>
      </c>
      <c r="B53" s="1"/>
      <c r="C53" s="14"/>
      <c r="D53" s="14"/>
      <c r="E53" s="103">
        <f>E42+E43+E46+E49+E51</f>
        <v>385767.65817935858</v>
      </c>
      <c r="F53" s="100"/>
      <c r="G53" s="104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8" customHeight="1" thickBot="1" x14ac:dyDescent="0.35">
      <c r="A54" s="1" t="s">
        <v>47</v>
      </c>
      <c r="B54" s="1"/>
      <c r="C54" s="14"/>
      <c r="D54" s="14"/>
      <c r="E54" s="70">
        <f>E39+E53</f>
        <v>3890939.371849359</v>
      </c>
      <c r="F54" s="100"/>
      <c r="G54" s="105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6" customHeight="1" thickTop="1" x14ac:dyDescent="0.3">
      <c r="A55" s="106"/>
      <c r="B55" s="106"/>
      <c r="C55" s="14"/>
      <c r="D55" s="14"/>
      <c r="E55" s="107">
        <f>+E27-E54</f>
        <v>0</v>
      </c>
      <c r="F55" s="4"/>
      <c r="G55" s="105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3" x14ac:dyDescent="0.3">
      <c r="A56" s="108"/>
      <c r="B56" s="108"/>
      <c r="C56" s="14"/>
      <c r="D56" s="14"/>
      <c r="E56" s="109"/>
      <c r="F56" s="4"/>
      <c r="G56" s="5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2" customHeight="1" x14ac:dyDescent="0.3">
      <c r="A57" s="110" t="s">
        <v>48</v>
      </c>
      <c r="B57" s="111" t="s">
        <v>49</v>
      </c>
      <c r="C57" s="111"/>
      <c r="D57" s="111"/>
      <c r="E57" s="111"/>
      <c r="F57" s="111"/>
      <c r="G57" s="5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2" customHeight="1" x14ac:dyDescent="0.3">
      <c r="A58" s="110" t="s">
        <v>50</v>
      </c>
      <c r="B58" s="110"/>
      <c r="C58" s="112" t="s">
        <v>51</v>
      </c>
      <c r="D58" s="112"/>
      <c r="E58" s="112"/>
      <c r="F58" s="112"/>
      <c r="G58" s="5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2" customHeight="1" x14ac:dyDescent="0.25">
      <c r="A59" s="7"/>
      <c r="B59" s="7"/>
      <c r="C59" s="7"/>
      <c r="D59" s="7"/>
      <c r="E59" s="3"/>
      <c r="F59" s="4"/>
      <c r="G59" s="5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2" customHeight="1" x14ac:dyDescent="0.25">
      <c r="A60" s="113"/>
      <c r="B60" s="113"/>
      <c r="C60" s="113"/>
      <c r="D60" s="7"/>
      <c r="E60" s="3"/>
      <c r="F60" s="4"/>
      <c r="G60" s="5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2" customHeight="1" x14ac:dyDescent="0.25">
      <c r="A61" s="7"/>
      <c r="B61" s="7"/>
      <c r="C61" s="7"/>
      <c r="D61" s="7"/>
      <c r="E61" s="3"/>
      <c r="F61" s="4"/>
      <c r="G61" s="5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2" customHeight="1" x14ac:dyDescent="0.25">
      <c r="A62" s="7"/>
      <c r="B62" s="7"/>
      <c r="C62" s="7"/>
      <c r="D62" s="7"/>
      <c r="E62" s="3"/>
      <c r="F62" s="4"/>
      <c r="G62" s="5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2" customHeight="1" x14ac:dyDescent="0.25">
      <c r="A63" s="7"/>
      <c r="B63" s="7"/>
      <c r="C63" s="7"/>
      <c r="D63" s="7"/>
      <c r="E63" s="3"/>
      <c r="F63" s="4"/>
      <c r="G63" s="5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2" customHeight="1" x14ac:dyDescent="0.25">
      <c r="A64" s="7"/>
      <c r="B64" s="7"/>
      <c r="C64" s="7"/>
      <c r="D64" s="7"/>
      <c r="E64" s="3"/>
      <c r="F64" s="4"/>
      <c r="G64" s="5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2" customHeight="1" x14ac:dyDescent="0.25">
      <c r="A65" s="7"/>
      <c r="B65" s="7"/>
      <c r="C65" s="7"/>
      <c r="D65" s="7"/>
      <c r="E65" s="3"/>
      <c r="F65" s="4"/>
      <c r="G65" s="5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2" customHeight="1" x14ac:dyDescent="0.25">
      <c r="A66" s="7"/>
      <c r="B66" s="7"/>
      <c r="C66" s="7"/>
      <c r="D66" s="7"/>
      <c r="E66" s="3"/>
      <c r="F66" s="4"/>
      <c r="G66" s="5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2" customHeight="1" x14ac:dyDescent="0.25">
      <c r="A67" s="7"/>
      <c r="B67" s="7"/>
      <c r="C67" s="7"/>
      <c r="D67" s="7"/>
      <c r="E67" s="3"/>
      <c r="F67" s="4"/>
      <c r="G67" s="5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2" customHeight="1" x14ac:dyDescent="0.25">
      <c r="A68" s="7"/>
      <c r="B68" s="7"/>
      <c r="C68" s="7"/>
      <c r="D68" s="7"/>
      <c r="E68" s="3"/>
      <c r="F68" s="4"/>
      <c r="G68" s="5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2" customHeight="1" x14ac:dyDescent="0.25">
      <c r="A69" s="7"/>
      <c r="B69" s="7"/>
      <c r="C69" s="7"/>
      <c r="D69" s="7"/>
      <c r="E69" s="3"/>
      <c r="F69" s="4"/>
      <c r="G69" s="5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2" customHeight="1" x14ac:dyDescent="0.25">
      <c r="A70" s="7"/>
      <c r="B70" s="7"/>
      <c r="C70" s="7"/>
      <c r="D70" s="7"/>
      <c r="E70" s="3"/>
      <c r="F70" s="4"/>
      <c r="G70" s="5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2" customHeight="1" x14ac:dyDescent="0.25">
      <c r="A71" s="7"/>
      <c r="B71" s="7"/>
      <c r="C71" s="7"/>
      <c r="D71" s="7"/>
      <c r="E71" s="3"/>
      <c r="F71" s="4"/>
      <c r="G71" s="5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2" customHeight="1" x14ac:dyDescent="0.25">
      <c r="A72" s="7"/>
      <c r="B72" s="7"/>
      <c r="C72" s="7"/>
      <c r="D72" s="7"/>
      <c r="E72" s="3"/>
      <c r="F72" s="4"/>
      <c r="G72" s="5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2" customHeight="1" x14ac:dyDescent="0.25">
      <c r="A73" s="7"/>
      <c r="B73" s="7"/>
      <c r="C73" s="7"/>
      <c r="D73" s="7"/>
      <c r="E73" s="3"/>
      <c r="F73" s="4"/>
      <c r="G73" s="5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2" customHeight="1" x14ac:dyDescent="0.25">
      <c r="A74" s="7"/>
      <c r="B74" s="7"/>
      <c r="C74" s="7"/>
      <c r="D74" s="7"/>
      <c r="E74" s="3"/>
      <c r="F74" s="4"/>
      <c r="G74" s="5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2" customHeight="1" x14ac:dyDescent="0.25">
      <c r="A75" s="7"/>
      <c r="B75" s="7"/>
      <c r="C75" s="7"/>
      <c r="D75" s="7"/>
      <c r="E75" s="3"/>
      <c r="F75" s="4"/>
      <c r="G75" s="5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2" customHeight="1" x14ac:dyDescent="0.25">
      <c r="A76" s="7"/>
      <c r="B76" s="7"/>
      <c r="C76" s="7"/>
      <c r="D76" s="7"/>
      <c r="E76" s="3"/>
      <c r="F76" s="4"/>
      <c r="G76" s="5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2" customHeight="1" x14ac:dyDescent="0.25">
      <c r="A77" s="7"/>
      <c r="B77" s="7"/>
      <c r="C77" s="7"/>
      <c r="D77" s="7"/>
      <c r="E77" s="3"/>
      <c r="F77" s="4"/>
      <c r="G77" s="5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2" customHeight="1" x14ac:dyDescent="0.25">
      <c r="A78" s="7"/>
      <c r="B78" s="7"/>
      <c r="C78" s="7"/>
      <c r="D78" s="7"/>
      <c r="E78" s="3"/>
      <c r="F78" s="4"/>
      <c r="G78" s="5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2" customHeight="1" x14ac:dyDescent="0.25">
      <c r="A79" s="7"/>
      <c r="B79" s="7"/>
      <c r="C79" s="7"/>
      <c r="D79" s="7"/>
      <c r="E79" s="3"/>
      <c r="F79" s="4"/>
      <c r="G79" s="5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2" customHeight="1" x14ac:dyDescent="0.25">
      <c r="A80" s="7"/>
      <c r="B80" s="7"/>
      <c r="C80" s="7"/>
      <c r="D80" s="7"/>
      <c r="E80" s="3"/>
      <c r="F80" s="4"/>
      <c r="G80" s="5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2" customHeight="1" x14ac:dyDescent="0.25">
      <c r="A81" s="7"/>
      <c r="B81" s="7"/>
      <c r="C81" s="7"/>
      <c r="D81" s="7"/>
      <c r="E81" s="3"/>
      <c r="F81" s="4"/>
      <c r="G81" s="5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2" customHeight="1" x14ac:dyDescent="0.25">
      <c r="A82" s="7"/>
      <c r="B82" s="7"/>
      <c r="C82" s="7"/>
      <c r="D82" s="7"/>
      <c r="E82" s="3"/>
      <c r="F82" s="4"/>
      <c r="G82" s="5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2" customHeight="1" x14ac:dyDescent="0.25">
      <c r="A83" s="7"/>
      <c r="B83" s="7"/>
      <c r="C83" s="7"/>
      <c r="D83" s="7"/>
      <c r="E83" s="3"/>
      <c r="F83" s="4"/>
      <c r="G83" s="5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2" customHeight="1" x14ac:dyDescent="0.25">
      <c r="A84" s="7"/>
      <c r="B84" s="7"/>
      <c r="C84" s="7"/>
      <c r="D84" s="7"/>
      <c r="E84" s="3"/>
      <c r="F84" s="4"/>
      <c r="G84" s="5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2" customHeight="1" x14ac:dyDescent="0.25">
      <c r="A85" s="7"/>
      <c r="B85" s="7"/>
      <c r="C85" s="7"/>
      <c r="D85" s="7"/>
      <c r="E85" s="3"/>
      <c r="F85" s="4"/>
      <c r="G85" s="5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2" customHeight="1" x14ac:dyDescent="0.25">
      <c r="A86" s="7"/>
      <c r="B86" s="7"/>
      <c r="C86" s="7"/>
      <c r="D86" s="7"/>
      <c r="E86" s="3"/>
      <c r="F86" s="4"/>
      <c r="G86" s="5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2" customHeight="1" x14ac:dyDescent="0.25">
      <c r="A87" s="7"/>
      <c r="B87" s="7"/>
      <c r="C87" s="7"/>
      <c r="D87" s="7"/>
      <c r="E87" s="3"/>
      <c r="F87" s="4"/>
      <c r="G87" s="5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2" customHeight="1" x14ac:dyDescent="0.25">
      <c r="A88" s="7"/>
      <c r="B88" s="7"/>
      <c r="C88" s="7"/>
      <c r="D88" s="7"/>
      <c r="E88" s="3"/>
      <c r="F88" s="4"/>
      <c r="G88" s="5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2" customHeight="1" x14ac:dyDescent="0.25">
      <c r="A89" s="7"/>
      <c r="B89" s="7"/>
      <c r="C89" s="7"/>
      <c r="D89" s="7"/>
      <c r="E89" s="3"/>
      <c r="F89" s="4"/>
      <c r="G89" s="5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2" customHeight="1" x14ac:dyDescent="0.25">
      <c r="A90" s="7"/>
      <c r="B90" s="7"/>
      <c r="C90" s="7"/>
      <c r="D90" s="7"/>
      <c r="E90" s="3"/>
      <c r="F90" s="4"/>
      <c r="G90" s="5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2" customHeight="1" x14ac:dyDescent="0.25">
      <c r="A91" s="7"/>
      <c r="B91" s="7"/>
      <c r="C91" s="7"/>
      <c r="D91" s="7"/>
      <c r="E91" s="3"/>
      <c r="F91" s="4"/>
      <c r="G91" s="5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2" customHeight="1" x14ac:dyDescent="0.25">
      <c r="A92" s="7"/>
      <c r="B92" s="7"/>
      <c r="C92" s="7"/>
      <c r="D92" s="7"/>
      <c r="E92" s="3"/>
      <c r="F92" s="4"/>
      <c r="G92" s="5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2" customHeight="1" x14ac:dyDescent="0.25">
      <c r="A93" s="7"/>
      <c r="B93" s="7"/>
      <c r="C93" s="7"/>
      <c r="D93" s="7"/>
      <c r="E93" s="3"/>
      <c r="F93" s="4"/>
      <c r="G93" s="5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2" customHeight="1" x14ac:dyDescent="0.25">
      <c r="A94" s="7"/>
      <c r="B94" s="7"/>
      <c r="C94" s="7"/>
      <c r="D94" s="7"/>
      <c r="E94" s="3"/>
      <c r="F94" s="4"/>
      <c r="G94" s="5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2" customHeight="1" x14ac:dyDescent="0.25">
      <c r="A95" s="7"/>
      <c r="B95" s="7"/>
      <c r="C95" s="7"/>
      <c r="D95" s="7"/>
      <c r="E95" s="3"/>
      <c r="F95" s="4"/>
      <c r="G95" s="5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2" customHeight="1" x14ac:dyDescent="0.25">
      <c r="A96" s="7"/>
      <c r="B96" s="7"/>
      <c r="C96" s="7"/>
      <c r="D96" s="7"/>
      <c r="E96" s="3"/>
      <c r="F96" s="4"/>
      <c r="G96" s="5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2" customHeight="1" x14ac:dyDescent="0.25">
      <c r="A97" s="7"/>
      <c r="B97" s="7"/>
      <c r="C97" s="7"/>
      <c r="D97" s="7"/>
      <c r="E97" s="3"/>
      <c r="F97" s="4"/>
      <c r="G97" s="5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2" customHeight="1" x14ac:dyDescent="0.25">
      <c r="A98" s="7"/>
      <c r="B98" s="7"/>
      <c r="C98" s="7"/>
      <c r="D98" s="7"/>
      <c r="E98" s="3"/>
      <c r="F98" s="4"/>
      <c r="G98" s="5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2" customHeight="1" x14ac:dyDescent="0.25">
      <c r="A99" s="7"/>
      <c r="B99" s="7"/>
      <c r="C99" s="7"/>
      <c r="D99" s="7"/>
      <c r="E99" s="3"/>
      <c r="F99" s="4"/>
      <c r="G99" s="5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2" customHeight="1" x14ac:dyDescent="0.25">
      <c r="A100" s="7"/>
      <c r="B100" s="7"/>
      <c r="C100" s="7"/>
      <c r="D100" s="7"/>
      <c r="E100" s="3"/>
      <c r="F100" s="4"/>
      <c r="G100" s="5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2" customHeight="1" x14ac:dyDescent="0.25">
      <c r="A101" s="7"/>
      <c r="B101" s="7"/>
      <c r="C101" s="7"/>
      <c r="D101" s="7"/>
      <c r="E101" s="3"/>
      <c r="F101" s="4"/>
      <c r="G101" s="5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2" customHeight="1" x14ac:dyDescent="0.25">
      <c r="A102" s="7"/>
      <c r="B102" s="7"/>
      <c r="C102" s="7"/>
      <c r="D102" s="7"/>
      <c r="E102" s="3"/>
      <c r="F102" s="4"/>
      <c r="G102" s="5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2" customHeight="1" x14ac:dyDescent="0.25">
      <c r="A103" s="7"/>
      <c r="B103" s="7"/>
      <c r="C103" s="7"/>
      <c r="D103" s="7"/>
      <c r="E103" s="3"/>
      <c r="F103" s="4"/>
      <c r="G103" s="5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2" customHeight="1" x14ac:dyDescent="0.25">
      <c r="A104" s="7"/>
      <c r="B104" s="7"/>
      <c r="C104" s="7"/>
      <c r="D104" s="7"/>
      <c r="E104" s="3"/>
      <c r="F104" s="4"/>
      <c r="G104" s="5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2" customHeight="1" x14ac:dyDescent="0.25">
      <c r="A105" s="7"/>
      <c r="B105" s="7"/>
      <c r="C105" s="7"/>
      <c r="D105" s="7"/>
      <c r="E105" s="3"/>
      <c r="F105" s="4"/>
      <c r="G105" s="5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2" customHeight="1" x14ac:dyDescent="0.25">
      <c r="A106" s="7"/>
      <c r="B106" s="7"/>
      <c r="C106" s="7"/>
      <c r="D106" s="7"/>
      <c r="E106" s="3"/>
      <c r="F106" s="4"/>
      <c r="G106" s="5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2" customHeight="1" x14ac:dyDescent="0.25">
      <c r="A107" s="7"/>
      <c r="B107" s="7"/>
      <c r="C107" s="7"/>
      <c r="D107" s="7"/>
      <c r="E107" s="3"/>
      <c r="F107" s="4"/>
      <c r="G107" s="5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2" customHeight="1" x14ac:dyDescent="0.25">
      <c r="A108" s="7"/>
      <c r="B108" s="7"/>
      <c r="C108" s="7"/>
      <c r="D108" s="7"/>
      <c r="E108" s="3"/>
      <c r="F108" s="4"/>
      <c r="G108" s="5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2" customHeight="1" x14ac:dyDescent="0.25">
      <c r="A109" s="7"/>
      <c r="B109" s="7"/>
      <c r="C109" s="7"/>
      <c r="D109" s="7"/>
      <c r="E109" s="3"/>
      <c r="F109" s="4"/>
      <c r="G109" s="5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2" customHeight="1" x14ac:dyDescent="0.25">
      <c r="A110" s="7"/>
      <c r="B110" s="7"/>
      <c r="C110" s="7"/>
      <c r="D110" s="7"/>
      <c r="E110" s="3"/>
      <c r="F110" s="4"/>
      <c r="G110" s="5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2" customHeight="1" x14ac:dyDescent="0.25">
      <c r="A111" s="7"/>
      <c r="B111" s="7"/>
      <c r="C111" s="7"/>
      <c r="D111" s="7"/>
      <c r="E111" s="3"/>
      <c r="F111" s="4"/>
      <c r="G111" s="5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2" customHeight="1" x14ac:dyDescent="0.25">
      <c r="A112" s="7"/>
      <c r="B112" s="7"/>
      <c r="C112" s="7"/>
      <c r="D112" s="7"/>
      <c r="E112" s="3"/>
      <c r="F112" s="4"/>
      <c r="G112" s="5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2" customHeight="1" x14ac:dyDescent="0.25">
      <c r="A113" s="7"/>
      <c r="B113" s="7"/>
      <c r="C113" s="7"/>
      <c r="D113" s="7"/>
      <c r="E113" s="3"/>
      <c r="F113" s="4"/>
      <c r="G113" s="5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2" customHeight="1" x14ac:dyDescent="0.25">
      <c r="A114" s="7"/>
      <c r="B114" s="7"/>
      <c r="C114" s="7"/>
      <c r="D114" s="7"/>
      <c r="E114" s="3"/>
      <c r="F114" s="4"/>
      <c r="G114" s="5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2" customHeight="1" x14ac:dyDescent="0.25">
      <c r="A115" s="7"/>
      <c r="B115" s="7"/>
      <c r="C115" s="7"/>
      <c r="D115" s="7"/>
      <c r="E115" s="3"/>
      <c r="F115" s="4"/>
      <c r="G115" s="5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2" customHeight="1" x14ac:dyDescent="0.25">
      <c r="A116" s="7"/>
      <c r="B116" s="7"/>
      <c r="C116" s="7"/>
      <c r="D116" s="7"/>
      <c r="E116" s="3"/>
      <c r="F116" s="4"/>
      <c r="G116" s="5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2" customHeight="1" x14ac:dyDescent="0.25">
      <c r="A117" s="7"/>
      <c r="B117" s="7"/>
      <c r="C117" s="7"/>
      <c r="D117" s="7"/>
      <c r="E117" s="3"/>
      <c r="F117" s="4"/>
      <c r="G117" s="5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2" customHeight="1" x14ac:dyDescent="0.25">
      <c r="A118" s="7"/>
      <c r="B118" s="7"/>
      <c r="C118" s="7"/>
      <c r="D118" s="7"/>
      <c r="E118" s="3"/>
      <c r="F118" s="4"/>
      <c r="G118" s="5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2" customHeight="1" x14ac:dyDescent="0.25">
      <c r="A119" s="7"/>
      <c r="B119" s="7"/>
      <c r="C119" s="7"/>
      <c r="D119" s="7"/>
      <c r="E119" s="3"/>
      <c r="F119" s="4"/>
      <c r="G119" s="5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2" customHeight="1" x14ac:dyDescent="0.25">
      <c r="A120" s="7"/>
      <c r="B120" s="7"/>
      <c r="C120" s="7"/>
      <c r="D120" s="7"/>
      <c r="E120" s="3"/>
      <c r="F120" s="4"/>
      <c r="G120" s="5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2" customHeight="1" x14ac:dyDescent="0.25">
      <c r="A121" s="7"/>
      <c r="B121" s="7"/>
      <c r="C121" s="7"/>
      <c r="D121" s="7"/>
      <c r="E121" s="3"/>
      <c r="F121" s="4"/>
      <c r="G121" s="5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2" customHeight="1" x14ac:dyDescent="0.25">
      <c r="A122" s="7"/>
      <c r="B122" s="7"/>
      <c r="C122" s="7"/>
      <c r="D122" s="7"/>
      <c r="E122" s="3"/>
      <c r="F122" s="4"/>
      <c r="G122" s="5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2" customHeight="1" x14ac:dyDescent="0.25">
      <c r="A123" s="7"/>
      <c r="B123" s="7"/>
      <c r="C123" s="7"/>
      <c r="D123" s="7"/>
      <c r="E123" s="3"/>
      <c r="F123" s="4"/>
      <c r="G123" s="5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2" customHeight="1" x14ac:dyDescent="0.25">
      <c r="A124" s="7"/>
      <c r="B124" s="7"/>
      <c r="C124" s="7"/>
      <c r="D124" s="7"/>
      <c r="E124" s="3"/>
      <c r="F124" s="4"/>
      <c r="G124" s="5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2" customHeight="1" x14ac:dyDescent="0.25">
      <c r="A125" s="7"/>
      <c r="B125" s="7"/>
      <c r="C125" s="7"/>
      <c r="D125" s="7"/>
      <c r="E125" s="3"/>
      <c r="F125" s="4"/>
      <c r="G125" s="5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2" customHeight="1" x14ac:dyDescent="0.25">
      <c r="A126" s="7"/>
      <c r="B126" s="7"/>
      <c r="C126" s="7"/>
      <c r="D126" s="7"/>
      <c r="E126" s="3"/>
      <c r="F126" s="4"/>
      <c r="G126" s="5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2" customHeight="1" x14ac:dyDescent="0.25">
      <c r="A127" s="7"/>
      <c r="B127" s="7"/>
      <c r="C127" s="7"/>
      <c r="D127" s="7"/>
      <c r="E127" s="3"/>
      <c r="F127" s="4"/>
      <c r="G127" s="5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2" customHeight="1" x14ac:dyDescent="0.25">
      <c r="A128" s="7"/>
      <c r="B128" s="7"/>
      <c r="C128" s="7"/>
      <c r="D128" s="7"/>
      <c r="E128" s="3"/>
      <c r="F128" s="4"/>
      <c r="G128" s="5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2" customHeight="1" x14ac:dyDescent="0.25">
      <c r="A129" s="7"/>
      <c r="B129" s="7"/>
      <c r="C129" s="7"/>
      <c r="D129" s="7"/>
      <c r="E129" s="3"/>
      <c r="F129" s="4"/>
      <c r="G129" s="5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2" customHeight="1" x14ac:dyDescent="0.25">
      <c r="A130" s="7"/>
      <c r="B130" s="7"/>
      <c r="C130" s="7"/>
      <c r="D130" s="7"/>
      <c r="E130" s="3"/>
      <c r="F130" s="4"/>
      <c r="G130" s="5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2" customHeight="1" x14ac:dyDescent="0.25">
      <c r="A131" s="7"/>
      <c r="B131" s="7"/>
      <c r="C131" s="7"/>
      <c r="D131" s="7"/>
      <c r="E131" s="3"/>
      <c r="F131" s="4"/>
      <c r="G131" s="5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2" customHeight="1" x14ac:dyDescent="0.25">
      <c r="A132" s="7"/>
      <c r="B132" s="7"/>
      <c r="C132" s="7"/>
      <c r="D132" s="7"/>
      <c r="E132" s="3"/>
      <c r="F132" s="4"/>
      <c r="G132" s="5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2" customHeight="1" x14ac:dyDescent="0.25">
      <c r="A133" s="7"/>
      <c r="B133" s="7"/>
      <c r="C133" s="7"/>
      <c r="D133" s="7"/>
      <c r="E133" s="3"/>
      <c r="F133" s="4"/>
      <c r="G133" s="5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2" customHeight="1" x14ac:dyDescent="0.25">
      <c r="A134" s="7"/>
      <c r="B134" s="7"/>
      <c r="C134" s="7"/>
      <c r="D134" s="7"/>
      <c r="E134" s="3"/>
      <c r="F134" s="4"/>
      <c r="G134" s="5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2" customHeight="1" x14ac:dyDescent="0.25">
      <c r="A135" s="7"/>
      <c r="B135" s="7"/>
      <c r="C135" s="7"/>
      <c r="D135" s="7"/>
      <c r="E135" s="3"/>
      <c r="F135" s="4"/>
      <c r="G135" s="5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2" customHeight="1" x14ac:dyDescent="0.25">
      <c r="A136" s="7"/>
      <c r="B136" s="7"/>
      <c r="C136" s="7"/>
      <c r="D136" s="7"/>
      <c r="E136" s="3"/>
      <c r="F136" s="4"/>
      <c r="G136" s="5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2" customHeight="1" x14ac:dyDescent="0.25">
      <c r="A137" s="7"/>
      <c r="B137" s="7"/>
      <c r="C137" s="7"/>
      <c r="D137" s="7"/>
      <c r="E137" s="3"/>
      <c r="F137" s="4"/>
      <c r="G137" s="5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2" customHeight="1" x14ac:dyDescent="0.25">
      <c r="A138" s="7"/>
      <c r="B138" s="7"/>
      <c r="C138" s="7"/>
      <c r="D138" s="7"/>
      <c r="E138" s="3"/>
      <c r="F138" s="4"/>
      <c r="G138" s="5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2" customHeight="1" x14ac:dyDescent="0.25">
      <c r="A139" s="7"/>
      <c r="B139" s="7"/>
      <c r="C139" s="7"/>
      <c r="D139" s="7"/>
      <c r="E139" s="3"/>
      <c r="F139" s="4"/>
      <c r="G139" s="5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2" customHeight="1" x14ac:dyDescent="0.25">
      <c r="A140" s="7"/>
      <c r="B140" s="7"/>
      <c r="C140" s="7"/>
      <c r="D140" s="7"/>
      <c r="E140" s="3"/>
      <c r="F140" s="4"/>
      <c r="G140" s="5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2" customHeight="1" x14ac:dyDescent="0.25">
      <c r="A141" s="7"/>
      <c r="B141" s="7"/>
      <c r="C141" s="7"/>
      <c r="D141" s="7"/>
      <c r="E141" s="3"/>
      <c r="F141" s="4"/>
      <c r="G141" s="5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2" customHeight="1" x14ac:dyDescent="0.25">
      <c r="A142" s="7"/>
      <c r="B142" s="7"/>
      <c r="C142" s="7"/>
      <c r="D142" s="7"/>
      <c r="E142" s="3"/>
      <c r="F142" s="4"/>
      <c r="G142" s="5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2" customHeight="1" x14ac:dyDescent="0.25">
      <c r="A143" s="7"/>
      <c r="B143" s="7"/>
      <c r="C143" s="7"/>
      <c r="D143" s="7"/>
      <c r="E143" s="3"/>
      <c r="F143" s="4"/>
      <c r="G143" s="5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2" customHeight="1" x14ac:dyDescent="0.25">
      <c r="A144" s="7"/>
      <c r="B144" s="7"/>
      <c r="C144" s="7"/>
      <c r="D144" s="7"/>
      <c r="E144" s="3"/>
      <c r="F144" s="4"/>
      <c r="G144" s="5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2" customHeight="1" x14ac:dyDescent="0.25">
      <c r="A145" s="7"/>
      <c r="B145" s="7"/>
      <c r="C145" s="7"/>
      <c r="D145" s="7"/>
      <c r="E145" s="3"/>
      <c r="F145" s="4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2" customHeight="1" x14ac:dyDescent="0.25">
      <c r="A146" s="7"/>
      <c r="B146" s="7"/>
      <c r="C146" s="7"/>
      <c r="D146" s="7"/>
      <c r="E146" s="3"/>
      <c r="F146" s="4"/>
      <c r="G146" s="5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2" customHeight="1" x14ac:dyDescent="0.25">
      <c r="A147" s="7"/>
      <c r="B147" s="7"/>
      <c r="C147" s="7"/>
      <c r="D147" s="7"/>
      <c r="E147" s="3"/>
      <c r="F147" s="4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2" customHeight="1" x14ac:dyDescent="0.25">
      <c r="A148" s="7"/>
      <c r="B148" s="7"/>
      <c r="C148" s="7"/>
      <c r="D148" s="7"/>
      <c r="E148" s="3"/>
      <c r="F148" s="4"/>
      <c r="G148" s="5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2" customHeight="1" x14ac:dyDescent="0.25">
      <c r="A149" s="7"/>
      <c r="B149" s="7"/>
      <c r="C149" s="7"/>
      <c r="D149" s="7"/>
      <c r="E149" s="3"/>
      <c r="F149" s="4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2" customHeight="1" x14ac:dyDescent="0.25">
      <c r="A150" s="7"/>
      <c r="B150" s="7"/>
      <c r="C150" s="7"/>
      <c r="D150" s="7"/>
      <c r="E150" s="3"/>
      <c r="F150" s="4"/>
      <c r="G150" s="5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2" customHeight="1" x14ac:dyDescent="0.25">
      <c r="A151" s="7"/>
      <c r="B151" s="7"/>
      <c r="C151" s="7"/>
      <c r="D151" s="7"/>
      <c r="E151" s="3"/>
      <c r="F151" s="4"/>
      <c r="G151" s="5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2" customHeight="1" x14ac:dyDescent="0.25">
      <c r="A152" s="7"/>
      <c r="B152" s="7"/>
      <c r="C152" s="7"/>
      <c r="D152" s="7"/>
      <c r="E152" s="3"/>
      <c r="F152" s="4"/>
      <c r="G152" s="5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2" customHeight="1" x14ac:dyDescent="0.25">
      <c r="A153" s="7"/>
      <c r="B153" s="7"/>
      <c r="C153" s="7"/>
      <c r="D153" s="7"/>
      <c r="E153" s="3"/>
      <c r="F153" s="4"/>
      <c r="G153" s="5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2" customHeight="1" x14ac:dyDescent="0.25">
      <c r="A154" s="7"/>
      <c r="B154" s="7"/>
      <c r="C154" s="7"/>
      <c r="D154" s="7"/>
      <c r="E154" s="3"/>
      <c r="F154" s="4"/>
      <c r="G154" s="5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2" customHeight="1" x14ac:dyDescent="0.25">
      <c r="A155" s="7"/>
      <c r="B155" s="7"/>
      <c r="C155" s="7"/>
      <c r="D155" s="7"/>
      <c r="E155" s="3"/>
      <c r="F155" s="4"/>
      <c r="G155" s="5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2" customHeight="1" x14ac:dyDescent="0.25">
      <c r="A156" s="7"/>
      <c r="B156" s="7"/>
      <c r="C156" s="7"/>
      <c r="D156" s="7"/>
      <c r="E156" s="3"/>
      <c r="F156" s="4"/>
      <c r="G156" s="5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2" customHeight="1" x14ac:dyDescent="0.25">
      <c r="A157" s="7"/>
      <c r="B157" s="7"/>
      <c r="C157" s="7"/>
      <c r="D157" s="7"/>
      <c r="E157" s="3"/>
      <c r="F157" s="4"/>
      <c r="G157" s="5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2" customHeight="1" x14ac:dyDescent="0.25">
      <c r="A158" s="7"/>
      <c r="B158" s="7"/>
      <c r="C158" s="7"/>
      <c r="D158" s="7"/>
      <c r="E158" s="3"/>
      <c r="F158" s="4"/>
      <c r="G158" s="5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2" customHeight="1" x14ac:dyDescent="0.25">
      <c r="A159" s="7"/>
      <c r="B159" s="7"/>
      <c r="C159" s="7"/>
      <c r="D159" s="7"/>
      <c r="E159" s="3"/>
      <c r="F159" s="4"/>
      <c r="G159" s="5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2" customHeight="1" x14ac:dyDescent="0.25">
      <c r="A160" s="7"/>
      <c r="B160" s="7"/>
      <c r="C160" s="7"/>
      <c r="D160" s="7"/>
      <c r="E160" s="3"/>
      <c r="F160" s="4"/>
      <c r="G160" s="5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2" customHeight="1" x14ac:dyDescent="0.25">
      <c r="A161" s="7"/>
      <c r="B161" s="7"/>
      <c r="C161" s="7"/>
      <c r="D161" s="7"/>
      <c r="E161" s="3"/>
      <c r="F161" s="4"/>
      <c r="G161" s="5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2" customHeight="1" x14ac:dyDescent="0.25">
      <c r="A162" s="7"/>
      <c r="B162" s="7"/>
      <c r="C162" s="7"/>
      <c r="D162" s="7"/>
      <c r="E162" s="3"/>
      <c r="F162" s="4"/>
      <c r="G162" s="5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2" customHeight="1" x14ac:dyDescent="0.25">
      <c r="A163" s="7"/>
      <c r="B163" s="7"/>
      <c r="C163" s="7"/>
      <c r="D163" s="7"/>
      <c r="E163" s="3"/>
      <c r="F163" s="4"/>
      <c r="G163" s="5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2" customHeight="1" x14ac:dyDescent="0.25">
      <c r="A164" s="7"/>
      <c r="B164" s="7"/>
      <c r="C164" s="7"/>
      <c r="D164" s="7"/>
      <c r="E164" s="3"/>
      <c r="F164" s="4"/>
      <c r="G164" s="5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2" customHeight="1" x14ac:dyDescent="0.25">
      <c r="A165" s="7"/>
      <c r="B165" s="7"/>
      <c r="C165" s="7"/>
      <c r="D165" s="7"/>
      <c r="E165" s="3"/>
      <c r="F165" s="4"/>
      <c r="G165" s="5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2" customHeight="1" x14ac:dyDescent="0.25">
      <c r="A166" s="7"/>
      <c r="B166" s="7"/>
      <c r="C166" s="7"/>
      <c r="D166" s="7"/>
      <c r="E166" s="3"/>
      <c r="F166" s="4"/>
      <c r="G166" s="5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2" customHeight="1" x14ac:dyDescent="0.25">
      <c r="A167" s="7"/>
      <c r="B167" s="7"/>
      <c r="C167" s="7"/>
      <c r="D167" s="7"/>
      <c r="E167" s="3"/>
      <c r="F167" s="4"/>
      <c r="G167" s="5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2" customHeight="1" x14ac:dyDescent="0.25">
      <c r="A168" s="7"/>
      <c r="B168" s="7"/>
      <c r="C168" s="7"/>
      <c r="D168" s="7"/>
      <c r="E168" s="3"/>
      <c r="F168" s="4"/>
      <c r="G168" s="5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2" customHeight="1" x14ac:dyDescent="0.25">
      <c r="A169" s="7"/>
      <c r="B169" s="7"/>
      <c r="C169" s="7"/>
      <c r="D169" s="7"/>
      <c r="E169" s="3"/>
      <c r="F169" s="4"/>
      <c r="G169" s="5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2" customHeight="1" x14ac:dyDescent="0.25">
      <c r="A170" s="7"/>
      <c r="B170" s="7"/>
      <c r="C170" s="7"/>
      <c r="D170" s="7"/>
      <c r="E170" s="3"/>
      <c r="F170" s="4"/>
      <c r="G170" s="5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2" customHeight="1" x14ac:dyDescent="0.25">
      <c r="A171" s="7"/>
      <c r="B171" s="7"/>
      <c r="C171" s="7"/>
      <c r="D171" s="7"/>
      <c r="E171" s="3"/>
      <c r="F171" s="4"/>
      <c r="G171" s="5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2" customHeight="1" x14ac:dyDescent="0.25">
      <c r="A172" s="7"/>
      <c r="B172" s="7"/>
      <c r="C172" s="7"/>
      <c r="D172" s="7"/>
      <c r="E172" s="3"/>
      <c r="F172" s="4"/>
      <c r="G172" s="5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2" customHeight="1" x14ac:dyDescent="0.25">
      <c r="A173" s="7"/>
      <c r="B173" s="7"/>
      <c r="C173" s="7"/>
      <c r="D173" s="7"/>
      <c r="E173" s="3"/>
      <c r="F173" s="4"/>
      <c r="G173" s="5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2" customHeight="1" x14ac:dyDescent="0.25">
      <c r="A174" s="7"/>
      <c r="B174" s="7"/>
      <c r="C174" s="7"/>
      <c r="D174" s="7"/>
      <c r="E174" s="3"/>
      <c r="F174" s="4"/>
      <c r="G174" s="5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2" customHeight="1" x14ac:dyDescent="0.25">
      <c r="A175" s="7"/>
      <c r="B175" s="7"/>
      <c r="C175" s="7"/>
      <c r="D175" s="7"/>
      <c r="E175" s="3"/>
      <c r="F175" s="4"/>
      <c r="G175" s="5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2" customHeight="1" x14ac:dyDescent="0.25">
      <c r="A176" s="7"/>
      <c r="B176" s="7"/>
      <c r="C176" s="7"/>
      <c r="D176" s="7"/>
      <c r="E176" s="3"/>
      <c r="F176" s="4"/>
      <c r="G176" s="5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2" customHeight="1" x14ac:dyDescent="0.25">
      <c r="A177" s="7"/>
      <c r="B177" s="7"/>
      <c r="C177" s="7"/>
      <c r="D177" s="7"/>
      <c r="E177" s="3"/>
      <c r="F177" s="4"/>
      <c r="G177" s="5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2" customHeight="1" x14ac:dyDescent="0.25">
      <c r="A178" s="7"/>
      <c r="B178" s="7"/>
      <c r="C178" s="7"/>
      <c r="D178" s="7"/>
      <c r="E178" s="3"/>
      <c r="F178" s="4"/>
      <c r="G178" s="5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2" customHeight="1" x14ac:dyDescent="0.25">
      <c r="A179" s="7"/>
      <c r="B179" s="7"/>
      <c r="C179" s="7"/>
      <c r="D179" s="7"/>
      <c r="E179" s="3"/>
      <c r="F179" s="4"/>
      <c r="G179" s="5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2" customHeight="1" x14ac:dyDescent="0.25">
      <c r="A180" s="7"/>
      <c r="B180" s="7"/>
      <c r="C180" s="7"/>
      <c r="D180" s="7"/>
      <c r="E180" s="3"/>
      <c r="F180" s="4"/>
      <c r="G180" s="5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2" customHeight="1" x14ac:dyDescent="0.25">
      <c r="A181" s="7"/>
      <c r="B181" s="7"/>
      <c r="C181" s="7"/>
      <c r="D181" s="7"/>
      <c r="E181" s="3"/>
      <c r="F181" s="4"/>
      <c r="G181" s="5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2" customHeight="1" x14ac:dyDescent="0.25">
      <c r="A182" s="7"/>
      <c r="B182" s="7"/>
      <c r="C182" s="7"/>
      <c r="D182" s="7"/>
      <c r="E182" s="3"/>
      <c r="F182" s="4"/>
      <c r="G182" s="5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2" customHeight="1" x14ac:dyDescent="0.25">
      <c r="A183" s="7"/>
      <c r="B183" s="7"/>
      <c r="C183" s="7"/>
      <c r="D183" s="7"/>
      <c r="E183" s="3"/>
      <c r="F183" s="4"/>
      <c r="G183" s="5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2" customHeight="1" x14ac:dyDescent="0.25">
      <c r="A184" s="7"/>
      <c r="B184" s="7"/>
      <c r="C184" s="7"/>
      <c r="D184" s="7"/>
      <c r="E184" s="3"/>
      <c r="F184" s="4"/>
      <c r="G184" s="5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2" customHeight="1" x14ac:dyDescent="0.25">
      <c r="A185" s="7"/>
      <c r="B185" s="7"/>
      <c r="C185" s="7"/>
      <c r="D185" s="7"/>
      <c r="E185" s="3"/>
      <c r="F185" s="4"/>
      <c r="G185" s="5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2" customHeight="1" x14ac:dyDescent="0.25">
      <c r="A186" s="7"/>
      <c r="B186" s="7"/>
      <c r="C186" s="7"/>
      <c r="D186" s="7"/>
      <c r="E186" s="3"/>
      <c r="F186" s="4"/>
      <c r="G186" s="5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2" customHeight="1" x14ac:dyDescent="0.25">
      <c r="A187" s="7"/>
      <c r="B187" s="7"/>
      <c r="C187" s="7"/>
      <c r="D187" s="7"/>
      <c r="E187" s="3"/>
      <c r="F187" s="4"/>
      <c r="G187" s="5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2" customHeight="1" x14ac:dyDescent="0.25">
      <c r="A188" s="7"/>
      <c r="B188" s="7"/>
      <c r="C188" s="7"/>
      <c r="D188" s="7"/>
      <c r="E188" s="3"/>
      <c r="F188" s="4"/>
      <c r="G188" s="5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2" customHeight="1" x14ac:dyDescent="0.25">
      <c r="A189" s="7"/>
      <c r="B189" s="7"/>
      <c r="C189" s="7"/>
      <c r="D189" s="7"/>
      <c r="E189" s="3"/>
      <c r="F189" s="4"/>
      <c r="G189" s="5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2" customHeight="1" x14ac:dyDescent="0.25">
      <c r="A190" s="7"/>
      <c r="B190" s="7"/>
      <c r="C190" s="7"/>
      <c r="D190" s="7"/>
      <c r="E190" s="3"/>
      <c r="F190" s="4"/>
      <c r="G190" s="5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2" customHeight="1" x14ac:dyDescent="0.25">
      <c r="A191" s="7"/>
      <c r="B191" s="7"/>
      <c r="C191" s="7"/>
      <c r="D191" s="7"/>
      <c r="E191" s="3"/>
      <c r="F191" s="4"/>
      <c r="G191" s="5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2" customHeight="1" x14ac:dyDescent="0.25">
      <c r="A192" s="7"/>
      <c r="B192" s="7"/>
      <c r="C192" s="7"/>
      <c r="D192" s="7"/>
      <c r="E192" s="3"/>
      <c r="F192" s="4"/>
      <c r="G192" s="5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2" customHeight="1" x14ac:dyDescent="0.25">
      <c r="A193" s="7"/>
      <c r="B193" s="7"/>
      <c r="C193" s="7"/>
      <c r="D193" s="7"/>
      <c r="E193" s="3"/>
      <c r="F193" s="4"/>
      <c r="G193" s="5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2" customHeight="1" x14ac:dyDescent="0.25">
      <c r="A194" s="7"/>
      <c r="B194" s="7"/>
      <c r="C194" s="7"/>
      <c r="D194" s="7"/>
      <c r="E194" s="3"/>
      <c r="F194" s="4"/>
      <c r="G194" s="5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2" customHeight="1" x14ac:dyDescent="0.25">
      <c r="A195" s="7"/>
      <c r="B195" s="7"/>
      <c r="C195" s="7"/>
      <c r="D195" s="7"/>
      <c r="E195" s="3"/>
      <c r="F195" s="4"/>
      <c r="G195" s="5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2" customHeight="1" x14ac:dyDescent="0.25">
      <c r="A196" s="7"/>
      <c r="B196" s="7"/>
      <c r="C196" s="7"/>
      <c r="D196" s="7"/>
      <c r="E196" s="3"/>
      <c r="F196" s="4"/>
      <c r="G196" s="5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2" customHeight="1" x14ac:dyDescent="0.25">
      <c r="A197" s="7"/>
      <c r="B197" s="7"/>
      <c r="C197" s="7"/>
      <c r="D197" s="7"/>
      <c r="E197" s="3"/>
      <c r="F197" s="4"/>
      <c r="G197" s="5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2" customHeight="1" x14ac:dyDescent="0.25">
      <c r="A198" s="7"/>
      <c r="B198" s="7"/>
      <c r="C198" s="7"/>
      <c r="D198" s="7"/>
      <c r="E198" s="3"/>
      <c r="F198" s="4"/>
      <c r="G198" s="5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2" customHeight="1" x14ac:dyDescent="0.25">
      <c r="A199" s="7"/>
      <c r="B199" s="7"/>
      <c r="C199" s="7"/>
      <c r="D199" s="7"/>
      <c r="E199" s="3"/>
      <c r="F199" s="4"/>
      <c r="G199" s="5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2" customHeight="1" x14ac:dyDescent="0.25">
      <c r="A200" s="7"/>
      <c r="B200" s="7"/>
      <c r="C200" s="7"/>
      <c r="D200" s="7"/>
      <c r="E200" s="3"/>
      <c r="F200" s="4"/>
      <c r="G200" s="5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2" customHeight="1" x14ac:dyDescent="0.25">
      <c r="A201" s="7"/>
      <c r="B201" s="7"/>
      <c r="C201" s="7"/>
      <c r="D201" s="7"/>
      <c r="E201" s="3"/>
      <c r="F201" s="4"/>
      <c r="G201" s="5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2" customHeight="1" x14ac:dyDescent="0.25">
      <c r="A202" s="7"/>
      <c r="B202" s="7"/>
      <c r="C202" s="7"/>
      <c r="D202" s="7"/>
      <c r="E202" s="3"/>
      <c r="F202" s="4"/>
      <c r="G202" s="5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2" customHeight="1" x14ac:dyDescent="0.25">
      <c r="A203" s="7"/>
      <c r="B203" s="7"/>
      <c r="C203" s="7"/>
      <c r="D203" s="7"/>
      <c r="E203" s="3"/>
      <c r="F203" s="4"/>
      <c r="G203" s="5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2" customHeight="1" x14ac:dyDescent="0.25">
      <c r="A204" s="7"/>
      <c r="B204" s="7"/>
      <c r="C204" s="7"/>
      <c r="D204" s="7"/>
      <c r="E204" s="3"/>
      <c r="F204" s="4"/>
      <c r="G204" s="5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2" customHeight="1" x14ac:dyDescent="0.25">
      <c r="A205" s="7"/>
      <c r="B205" s="7"/>
      <c r="C205" s="7"/>
      <c r="D205" s="7"/>
      <c r="E205" s="3"/>
      <c r="F205" s="4"/>
      <c r="G205" s="5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2" customHeight="1" x14ac:dyDescent="0.25">
      <c r="A206" s="7"/>
      <c r="B206" s="7"/>
      <c r="C206" s="7"/>
      <c r="D206" s="7"/>
      <c r="E206" s="3"/>
      <c r="F206" s="4"/>
      <c r="G206" s="5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2" customHeight="1" x14ac:dyDescent="0.25">
      <c r="A207" s="7"/>
      <c r="B207" s="7"/>
      <c r="C207" s="7"/>
      <c r="D207" s="7"/>
      <c r="E207" s="3"/>
      <c r="F207" s="4"/>
      <c r="G207" s="5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2" customHeight="1" x14ac:dyDescent="0.25">
      <c r="A208" s="7"/>
      <c r="B208" s="7"/>
      <c r="C208" s="7"/>
      <c r="D208" s="7"/>
      <c r="E208" s="3"/>
      <c r="F208" s="4"/>
      <c r="G208" s="5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2" customHeight="1" x14ac:dyDescent="0.25">
      <c r="A209" s="7"/>
      <c r="B209" s="7"/>
      <c r="C209" s="7"/>
      <c r="D209" s="7"/>
      <c r="E209" s="3"/>
      <c r="F209" s="4"/>
      <c r="G209" s="5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2" customHeight="1" x14ac:dyDescent="0.25">
      <c r="A210" s="7"/>
      <c r="B210" s="7"/>
      <c r="C210" s="7"/>
      <c r="D210" s="7"/>
      <c r="E210" s="3"/>
      <c r="F210" s="4"/>
      <c r="G210" s="5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2" customHeight="1" x14ac:dyDescent="0.25">
      <c r="A211" s="7"/>
      <c r="B211" s="7"/>
      <c r="C211" s="7"/>
      <c r="D211" s="7"/>
      <c r="E211" s="3"/>
      <c r="F211" s="4"/>
      <c r="G211" s="5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2" customHeight="1" x14ac:dyDescent="0.25">
      <c r="A212" s="7"/>
      <c r="B212" s="7"/>
      <c r="C212" s="7"/>
      <c r="D212" s="7"/>
      <c r="E212" s="3"/>
      <c r="F212" s="4"/>
      <c r="G212" s="5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2" customHeight="1" x14ac:dyDescent="0.25">
      <c r="A213" s="7"/>
      <c r="B213" s="7"/>
      <c r="C213" s="7"/>
      <c r="D213" s="7"/>
      <c r="E213" s="3"/>
      <c r="F213" s="4"/>
      <c r="G213" s="5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2" customHeight="1" x14ac:dyDescent="0.25">
      <c r="A214" s="7"/>
      <c r="B214" s="7"/>
      <c r="C214" s="7"/>
      <c r="D214" s="7"/>
      <c r="E214" s="3"/>
      <c r="F214" s="4"/>
      <c r="G214" s="5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2" customHeight="1" x14ac:dyDescent="0.25">
      <c r="A215" s="7"/>
      <c r="B215" s="7"/>
      <c r="C215" s="7"/>
      <c r="D215" s="7"/>
      <c r="E215" s="3"/>
      <c r="F215" s="4"/>
      <c r="G215" s="5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2" customHeight="1" x14ac:dyDescent="0.25">
      <c r="A216" s="7"/>
      <c r="B216" s="7"/>
      <c r="C216" s="7"/>
      <c r="D216" s="7"/>
      <c r="E216" s="3"/>
      <c r="F216" s="4"/>
      <c r="G216" s="5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2" customHeight="1" x14ac:dyDescent="0.25">
      <c r="A217" s="7"/>
      <c r="B217" s="7"/>
      <c r="C217" s="7"/>
      <c r="D217" s="7"/>
      <c r="E217" s="3"/>
      <c r="F217" s="4"/>
      <c r="G217" s="5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2" customHeight="1" x14ac:dyDescent="0.25">
      <c r="A218" s="7"/>
      <c r="B218" s="7"/>
      <c r="C218" s="7"/>
      <c r="D218" s="7"/>
      <c r="E218" s="3"/>
      <c r="F218" s="4"/>
      <c r="G218" s="5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2" customHeight="1" x14ac:dyDescent="0.25">
      <c r="A219" s="7"/>
      <c r="B219" s="7"/>
      <c r="C219" s="7"/>
      <c r="D219" s="7"/>
      <c r="E219" s="3"/>
      <c r="F219" s="4"/>
      <c r="G219" s="5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2" customHeight="1" x14ac:dyDescent="0.25">
      <c r="A220" s="7"/>
      <c r="B220" s="7"/>
      <c r="C220" s="7"/>
      <c r="D220" s="7"/>
      <c r="E220" s="3"/>
      <c r="F220" s="4"/>
      <c r="G220" s="5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2" customHeight="1" x14ac:dyDescent="0.25">
      <c r="A221" s="7"/>
      <c r="B221" s="7"/>
      <c r="C221" s="7"/>
      <c r="D221" s="7"/>
      <c r="E221" s="3"/>
      <c r="F221" s="4"/>
      <c r="G221" s="5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5">
      <c r="A222" s="7"/>
      <c r="B222" s="7"/>
      <c r="C222" s="7"/>
      <c r="D222" s="7"/>
      <c r="E222" s="7"/>
      <c r="F222" s="7"/>
      <c r="G222" s="5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5">
      <c r="A223" s="7"/>
      <c r="B223" s="7"/>
      <c r="C223" s="7"/>
      <c r="D223" s="7"/>
      <c r="E223" s="7"/>
      <c r="F223" s="7"/>
      <c r="G223" s="5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5">
      <c r="A224" s="7"/>
      <c r="B224" s="7"/>
      <c r="C224" s="7"/>
      <c r="D224" s="7"/>
      <c r="E224" s="7"/>
      <c r="F224" s="7"/>
      <c r="G224" s="5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5">
      <c r="A225" s="7"/>
      <c r="B225" s="7"/>
      <c r="C225" s="7"/>
      <c r="D225" s="7"/>
      <c r="E225" s="7"/>
      <c r="F225" s="7"/>
      <c r="G225" s="5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5">
      <c r="A226" s="7"/>
      <c r="B226" s="7"/>
      <c r="C226" s="7"/>
      <c r="D226" s="7"/>
      <c r="E226" s="7"/>
      <c r="F226" s="7"/>
      <c r="G226" s="5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5">
      <c r="A227" s="7"/>
      <c r="B227" s="7"/>
      <c r="C227" s="7"/>
      <c r="D227" s="7"/>
      <c r="E227" s="7"/>
      <c r="F227" s="7"/>
      <c r="G227" s="5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5">
      <c r="A228" s="7"/>
      <c r="B228" s="7"/>
      <c r="C228" s="7"/>
      <c r="D228" s="7"/>
      <c r="E228" s="7"/>
      <c r="F228" s="7"/>
      <c r="G228" s="5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5">
      <c r="A229" s="7"/>
      <c r="B229" s="7"/>
      <c r="C229" s="7"/>
      <c r="D229" s="7"/>
      <c r="E229" s="7"/>
      <c r="F229" s="7"/>
      <c r="G229" s="5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5">
      <c r="A230" s="7"/>
      <c r="B230" s="7"/>
      <c r="C230" s="7"/>
      <c r="D230" s="7"/>
      <c r="E230" s="7"/>
      <c r="F230" s="7"/>
      <c r="G230" s="5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5">
      <c r="A231" s="7"/>
      <c r="B231" s="7"/>
      <c r="C231" s="7"/>
      <c r="D231" s="7"/>
      <c r="E231" s="7"/>
      <c r="F231" s="7"/>
      <c r="G231" s="5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5">
      <c r="A232" s="7"/>
      <c r="B232" s="7"/>
      <c r="C232" s="7"/>
      <c r="D232" s="7"/>
      <c r="E232" s="7"/>
      <c r="F232" s="7"/>
      <c r="G232" s="5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5">
      <c r="A233" s="7"/>
      <c r="B233" s="7"/>
      <c r="C233" s="7"/>
      <c r="D233" s="7"/>
      <c r="E233" s="7"/>
      <c r="F233" s="7"/>
      <c r="G233" s="5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5">
      <c r="A234" s="7"/>
      <c r="B234" s="7"/>
      <c r="C234" s="7"/>
      <c r="D234" s="7"/>
      <c r="E234" s="7"/>
      <c r="F234" s="7"/>
      <c r="G234" s="5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5">
      <c r="A235" s="7"/>
      <c r="B235" s="7"/>
      <c r="C235" s="7"/>
      <c r="D235" s="7"/>
      <c r="E235" s="7"/>
      <c r="F235" s="7"/>
      <c r="G235" s="5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5">
      <c r="A236" s="7"/>
      <c r="B236" s="7"/>
      <c r="C236" s="7"/>
      <c r="D236" s="7"/>
      <c r="E236" s="7"/>
      <c r="F236" s="7"/>
      <c r="G236" s="5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5">
      <c r="A237" s="7"/>
      <c r="B237" s="7"/>
      <c r="C237" s="7"/>
      <c r="D237" s="7"/>
      <c r="E237" s="7"/>
      <c r="F237" s="7"/>
      <c r="G237" s="5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5">
      <c r="A238" s="7"/>
      <c r="B238" s="7"/>
      <c r="C238" s="7"/>
      <c r="D238" s="7"/>
      <c r="E238" s="7"/>
      <c r="F238" s="7"/>
      <c r="G238" s="5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5">
      <c r="A239" s="7"/>
      <c r="B239" s="7"/>
      <c r="C239" s="7"/>
      <c r="D239" s="7"/>
      <c r="E239" s="7"/>
      <c r="F239" s="7"/>
      <c r="G239" s="5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5">
      <c r="A240" s="7"/>
      <c r="B240" s="7"/>
      <c r="C240" s="7"/>
      <c r="D240" s="7"/>
      <c r="E240" s="7"/>
      <c r="F240" s="7"/>
      <c r="G240" s="5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5">
      <c r="A241" s="7"/>
      <c r="B241" s="7"/>
      <c r="C241" s="7"/>
      <c r="D241" s="7"/>
      <c r="E241" s="7"/>
      <c r="F241" s="7"/>
      <c r="G241" s="5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5">
      <c r="A242" s="7"/>
      <c r="B242" s="7"/>
      <c r="C242" s="7"/>
      <c r="D242" s="7"/>
      <c r="E242" s="7"/>
      <c r="F242" s="7"/>
      <c r="G242" s="5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5">
      <c r="A243" s="7"/>
      <c r="B243" s="7"/>
      <c r="C243" s="7"/>
      <c r="D243" s="7"/>
      <c r="E243" s="7"/>
      <c r="F243" s="7"/>
      <c r="G243" s="5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5">
      <c r="A244" s="7"/>
      <c r="B244" s="7"/>
      <c r="C244" s="7"/>
      <c r="D244" s="7"/>
      <c r="E244" s="7"/>
      <c r="F244" s="7"/>
      <c r="G244" s="5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5">
      <c r="A245" s="7"/>
      <c r="B245" s="7"/>
      <c r="C245" s="7"/>
      <c r="D245" s="7"/>
      <c r="E245" s="7"/>
      <c r="F245" s="7"/>
      <c r="G245" s="5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5">
      <c r="A246" s="7"/>
      <c r="B246" s="7"/>
      <c r="C246" s="7"/>
      <c r="D246" s="7"/>
      <c r="E246" s="7"/>
      <c r="F246" s="7"/>
      <c r="G246" s="5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5">
      <c r="A247" s="7"/>
      <c r="B247" s="7"/>
      <c r="C247" s="7"/>
      <c r="D247" s="7"/>
      <c r="E247" s="7"/>
      <c r="F247" s="7"/>
      <c r="G247" s="5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5">
      <c r="A248" s="7"/>
      <c r="B248" s="7"/>
      <c r="C248" s="7"/>
      <c r="D248" s="7"/>
      <c r="E248" s="7"/>
      <c r="F248" s="7"/>
      <c r="G248" s="5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5">
      <c r="A249" s="7"/>
      <c r="B249" s="7"/>
      <c r="C249" s="7"/>
      <c r="D249" s="7"/>
      <c r="E249" s="7"/>
      <c r="F249" s="7"/>
      <c r="G249" s="5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5">
      <c r="A250" s="7"/>
      <c r="B250" s="7"/>
      <c r="C250" s="7"/>
      <c r="D250" s="7"/>
      <c r="E250" s="7"/>
      <c r="F250" s="7"/>
      <c r="G250" s="5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5">
      <c r="A251" s="7"/>
      <c r="B251" s="7"/>
      <c r="C251" s="7"/>
      <c r="D251" s="7"/>
      <c r="E251" s="7"/>
      <c r="F251" s="7"/>
      <c r="G251" s="5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5">
      <c r="A252" s="7"/>
      <c r="B252" s="7"/>
      <c r="C252" s="7"/>
      <c r="D252" s="7"/>
      <c r="E252" s="7"/>
      <c r="F252" s="7"/>
      <c r="G252" s="5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5">
      <c r="A253" s="7"/>
      <c r="B253" s="7"/>
      <c r="C253" s="7"/>
      <c r="D253" s="7"/>
      <c r="E253" s="7"/>
      <c r="F253" s="7"/>
      <c r="G253" s="5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5">
      <c r="A254" s="7"/>
      <c r="B254" s="7"/>
      <c r="C254" s="7"/>
      <c r="D254" s="7"/>
      <c r="E254" s="7"/>
      <c r="F254" s="7"/>
      <c r="G254" s="5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5">
      <c r="A255" s="7"/>
      <c r="B255" s="7"/>
      <c r="C255" s="7"/>
      <c r="D255" s="7"/>
      <c r="E255" s="7"/>
      <c r="F255" s="7"/>
      <c r="G255" s="5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5">
      <c r="A256" s="7"/>
      <c r="B256" s="7"/>
      <c r="C256" s="7"/>
      <c r="D256" s="7"/>
      <c r="E256" s="7"/>
      <c r="F256" s="7"/>
      <c r="G256" s="5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5">
      <c r="A257" s="7"/>
      <c r="B257" s="7"/>
      <c r="C257" s="7"/>
      <c r="D257" s="7"/>
      <c r="E257" s="7"/>
      <c r="F257" s="7"/>
      <c r="G257" s="5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5">
      <c r="A258" s="7"/>
      <c r="B258" s="7"/>
      <c r="C258" s="7"/>
      <c r="D258" s="7"/>
      <c r="E258" s="7"/>
      <c r="F258" s="7"/>
      <c r="G258" s="5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5">
      <c r="A259" s="7"/>
      <c r="B259" s="7"/>
      <c r="C259" s="7"/>
      <c r="D259" s="7"/>
      <c r="E259" s="7"/>
      <c r="F259" s="7"/>
      <c r="G259" s="5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5">
      <c r="A260" s="7"/>
      <c r="B260" s="7"/>
      <c r="C260" s="7"/>
      <c r="D260" s="7"/>
      <c r="E260" s="7"/>
      <c r="F260" s="7"/>
      <c r="G260" s="5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5">
      <c r="A261" s="7"/>
      <c r="B261" s="7"/>
      <c r="C261" s="7"/>
      <c r="D261" s="7"/>
      <c r="E261" s="7"/>
      <c r="F261" s="7"/>
      <c r="G261" s="5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5">
      <c r="A262" s="7"/>
      <c r="B262" s="7"/>
      <c r="C262" s="7"/>
      <c r="D262" s="7"/>
      <c r="E262" s="7"/>
      <c r="F262" s="7"/>
      <c r="G262" s="5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5">
      <c r="A263" s="7"/>
      <c r="B263" s="7"/>
      <c r="C263" s="7"/>
      <c r="D263" s="7"/>
      <c r="E263" s="7"/>
      <c r="F263" s="7"/>
      <c r="G263" s="5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5">
      <c r="A264" s="7"/>
      <c r="B264" s="7"/>
      <c r="C264" s="7"/>
      <c r="D264" s="7"/>
      <c r="E264" s="7"/>
      <c r="F264" s="7"/>
      <c r="G264" s="5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5">
      <c r="A265" s="7"/>
      <c r="B265" s="7"/>
      <c r="C265" s="7"/>
      <c r="D265" s="7"/>
      <c r="E265" s="7"/>
      <c r="F265" s="7"/>
      <c r="G265" s="5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5">
      <c r="A266" s="7"/>
      <c r="B266" s="7"/>
      <c r="C266" s="7"/>
      <c r="D266" s="7"/>
      <c r="E266" s="7"/>
      <c r="F266" s="7"/>
      <c r="G266" s="5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5">
      <c r="A267" s="7"/>
      <c r="B267" s="7"/>
      <c r="C267" s="7"/>
      <c r="D267" s="7"/>
      <c r="E267" s="7"/>
      <c r="F267" s="7"/>
      <c r="G267" s="5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5">
      <c r="A268" s="7"/>
      <c r="B268" s="7"/>
      <c r="C268" s="7"/>
      <c r="D268" s="7"/>
      <c r="E268" s="7"/>
      <c r="F268" s="7"/>
      <c r="G268" s="5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5">
      <c r="A269" s="7"/>
      <c r="B269" s="7"/>
      <c r="C269" s="7"/>
      <c r="D269" s="7"/>
      <c r="E269" s="7"/>
      <c r="F269" s="7"/>
      <c r="G269" s="5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5">
      <c r="A270" s="7"/>
      <c r="B270" s="7"/>
      <c r="C270" s="7"/>
      <c r="D270" s="7"/>
      <c r="E270" s="7"/>
      <c r="F270" s="7"/>
      <c r="G270" s="5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5">
      <c r="A271" s="7"/>
      <c r="B271" s="7"/>
      <c r="C271" s="7"/>
      <c r="D271" s="7"/>
      <c r="E271" s="7"/>
      <c r="F271" s="7"/>
      <c r="G271" s="5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5">
      <c r="A272" s="7"/>
      <c r="B272" s="7"/>
      <c r="C272" s="7"/>
      <c r="D272" s="7"/>
      <c r="E272" s="7"/>
      <c r="F272" s="7"/>
      <c r="G272" s="5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5">
      <c r="A273" s="7"/>
      <c r="B273" s="7"/>
      <c r="C273" s="7"/>
      <c r="D273" s="7"/>
      <c r="E273" s="7"/>
      <c r="F273" s="7"/>
      <c r="G273" s="5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5">
      <c r="A274" s="7"/>
      <c r="B274" s="7"/>
      <c r="C274" s="7"/>
      <c r="D274" s="7"/>
      <c r="E274" s="7"/>
      <c r="F274" s="7"/>
      <c r="G274" s="5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5">
      <c r="A275" s="7"/>
      <c r="B275" s="7"/>
      <c r="C275" s="7"/>
      <c r="D275" s="7"/>
      <c r="E275" s="7"/>
      <c r="F275" s="7"/>
      <c r="G275" s="5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5">
      <c r="A276" s="7"/>
      <c r="B276" s="7"/>
      <c r="C276" s="7"/>
      <c r="D276" s="7"/>
      <c r="E276" s="7"/>
      <c r="F276" s="7"/>
      <c r="G276" s="5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5">
      <c r="A277" s="7"/>
      <c r="B277" s="7"/>
      <c r="C277" s="7"/>
      <c r="D277" s="7"/>
      <c r="E277" s="7"/>
      <c r="F277" s="7"/>
      <c r="G277" s="5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5">
      <c r="A278" s="7"/>
      <c r="B278" s="7"/>
      <c r="C278" s="7"/>
      <c r="D278" s="7"/>
      <c r="E278" s="7"/>
      <c r="F278" s="7"/>
      <c r="G278" s="5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5">
      <c r="A279" s="7"/>
      <c r="B279" s="7"/>
      <c r="C279" s="7"/>
      <c r="D279" s="7"/>
      <c r="E279" s="7"/>
      <c r="F279" s="7"/>
      <c r="G279" s="5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5">
      <c r="A280" s="7"/>
      <c r="B280" s="7"/>
      <c r="C280" s="7"/>
      <c r="D280" s="7"/>
      <c r="E280" s="7"/>
      <c r="F280" s="7"/>
      <c r="G280" s="5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5">
      <c r="A281" s="7"/>
      <c r="B281" s="7"/>
      <c r="C281" s="7"/>
      <c r="D281" s="7"/>
      <c r="E281" s="7"/>
      <c r="F281" s="7"/>
      <c r="G281" s="5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5">
      <c r="A282" s="7"/>
      <c r="B282" s="7"/>
      <c r="C282" s="7"/>
      <c r="D282" s="7"/>
      <c r="E282" s="7"/>
      <c r="F282" s="7"/>
      <c r="G282" s="5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5">
      <c r="A283" s="7"/>
      <c r="B283" s="7"/>
      <c r="C283" s="7"/>
      <c r="D283" s="7"/>
      <c r="E283" s="7"/>
      <c r="F283" s="7"/>
      <c r="G283" s="5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5">
      <c r="A284" s="7"/>
      <c r="B284" s="7"/>
      <c r="C284" s="7"/>
      <c r="D284" s="7"/>
      <c r="E284" s="7"/>
      <c r="F284" s="7"/>
      <c r="G284" s="5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5">
      <c r="A285" s="7"/>
      <c r="B285" s="7"/>
      <c r="C285" s="7"/>
      <c r="D285" s="7"/>
      <c r="E285" s="7"/>
      <c r="F285" s="7"/>
      <c r="G285" s="5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5">
      <c r="A286" s="7"/>
      <c r="B286" s="7"/>
      <c r="C286" s="7"/>
      <c r="D286" s="7"/>
      <c r="E286" s="7"/>
      <c r="F286" s="7"/>
      <c r="G286" s="5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5">
      <c r="A287" s="7"/>
      <c r="B287" s="7"/>
      <c r="C287" s="7"/>
      <c r="D287" s="7"/>
      <c r="E287" s="7"/>
      <c r="F287" s="7"/>
      <c r="G287" s="5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5">
      <c r="A288" s="7"/>
      <c r="B288" s="7"/>
      <c r="C288" s="7"/>
      <c r="D288" s="7"/>
      <c r="E288" s="7"/>
      <c r="F288" s="7"/>
      <c r="G288" s="5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5">
      <c r="A289" s="7"/>
      <c r="B289" s="7"/>
      <c r="C289" s="7"/>
      <c r="D289" s="7"/>
      <c r="E289" s="7"/>
      <c r="F289" s="7"/>
      <c r="G289" s="5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5">
      <c r="A290" s="7"/>
      <c r="B290" s="7"/>
      <c r="C290" s="7"/>
      <c r="D290" s="7"/>
      <c r="E290" s="7"/>
      <c r="F290" s="7"/>
      <c r="G290" s="5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5">
      <c r="A291" s="7"/>
      <c r="B291" s="7"/>
      <c r="C291" s="7"/>
      <c r="D291" s="7"/>
      <c r="E291" s="7"/>
      <c r="F291" s="7"/>
      <c r="G291" s="5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5">
      <c r="A292" s="7"/>
      <c r="B292" s="7"/>
      <c r="C292" s="7"/>
      <c r="D292" s="7"/>
      <c r="E292" s="7"/>
      <c r="F292" s="7"/>
      <c r="G292" s="5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5">
      <c r="A293" s="7"/>
      <c r="B293" s="7"/>
      <c r="C293" s="7"/>
      <c r="D293" s="7"/>
      <c r="E293" s="7"/>
      <c r="F293" s="7"/>
      <c r="G293" s="5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5">
      <c r="A294" s="7"/>
      <c r="B294" s="7"/>
      <c r="C294" s="7"/>
      <c r="D294" s="7"/>
      <c r="E294" s="7"/>
      <c r="F294" s="7"/>
      <c r="G294" s="5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5">
      <c r="A295" s="7"/>
      <c r="B295" s="7"/>
      <c r="C295" s="7"/>
      <c r="D295" s="7"/>
      <c r="E295" s="7"/>
      <c r="F295" s="7"/>
      <c r="G295" s="5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5">
      <c r="A296" s="7"/>
      <c r="B296" s="7"/>
      <c r="C296" s="7"/>
      <c r="D296" s="7"/>
      <c r="E296" s="7"/>
      <c r="F296" s="7"/>
      <c r="G296" s="5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5">
      <c r="A297" s="7"/>
      <c r="B297" s="7"/>
      <c r="C297" s="7"/>
      <c r="D297" s="7"/>
      <c r="E297" s="7"/>
      <c r="F297" s="7"/>
      <c r="G297" s="5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5">
      <c r="A298" s="7"/>
      <c r="B298" s="7"/>
      <c r="C298" s="7"/>
      <c r="D298" s="7"/>
      <c r="E298" s="7"/>
      <c r="F298" s="7"/>
      <c r="G298" s="5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5">
      <c r="A299" s="7"/>
      <c r="B299" s="7"/>
      <c r="C299" s="7"/>
      <c r="D299" s="7"/>
      <c r="E299" s="7"/>
      <c r="F299" s="7"/>
      <c r="G299" s="5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5">
      <c r="A300" s="7"/>
      <c r="B300" s="7"/>
      <c r="C300" s="7"/>
      <c r="D300" s="7"/>
      <c r="E300" s="7"/>
      <c r="F300" s="7"/>
      <c r="G300" s="5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5">
      <c r="A301" s="7"/>
      <c r="B301" s="7"/>
      <c r="C301" s="7"/>
      <c r="D301" s="7"/>
      <c r="E301" s="7"/>
      <c r="F301" s="7"/>
      <c r="G301" s="5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5">
      <c r="A302" s="7"/>
      <c r="B302" s="7"/>
      <c r="C302" s="7"/>
      <c r="D302" s="7"/>
      <c r="E302" s="7"/>
      <c r="F302" s="7"/>
      <c r="G302" s="5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5">
      <c r="A303" s="7"/>
      <c r="B303" s="7"/>
      <c r="C303" s="7"/>
      <c r="D303" s="7"/>
      <c r="E303" s="7"/>
      <c r="F303" s="7"/>
      <c r="G303" s="5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5">
      <c r="A304" s="7"/>
      <c r="B304" s="7"/>
      <c r="C304" s="7"/>
      <c r="D304" s="7"/>
      <c r="E304" s="7"/>
      <c r="F304" s="7"/>
      <c r="G304" s="5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5">
      <c r="A305" s="7"/>
      <c r="B305" s="7"/>
      <c r="C305" s="7"/>
      <c r="D305" s="7"/>
      <c r="E305" s="7"/>
      <c r="F305" s="7"/>
      <c r="G305" s="5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5">
      <c r="A306" s="7"/>
      <c r="B306" s="7"/>
      <c r="C306" s="7"/>
      <c r="D306" s="7"/>
      <c r="E306" s="7"/>
      <c r="F306" s="7"/>
      <c r="G306" s="5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5">
      <c r="A307" s="7"/>
      <c r="B307" s="7"/>
      <c r="C307" s="7"/>
      <c r="D307" s="7"/>
      <c r="E307" s="7"/>
      <c r="F307" s="7"/>
      <c r="G307" s="5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5">
      <c r="A308" s="7"/>
      <c r="B308" s="7"/>
      <c r="C308" s="7"/>
      <c r="D308" s="7"/>
      <c r="E308" s="7"/>
      <c r="F308" s="7"/>
      <c r="G308" s="5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5">
      <c r="A309" s="7"/>
      <c r="B309" s="7"/>
      <c r="C309" s="7"/>
      <c r="D309" s="7"/>
      <c r="E309" s="7"/>
      <c r="F309" s="7"/>
      <c r="G309" s="5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5">
      <c r="A310" s="7"/>
      <c r="B310" s="7"/>
      <c r="C310" s="7"/>
      <c r="D310" s="7"/>
      <c r="E310" s="7"/>
      <c r="F310" s="7"/>
      <c r="G310" s="5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5">
      <c r="A311" s="7"/>
      <c r="B311" s="7"/>
      <c r="C311" s="7"/>
      <c r="D311" s="7"/>
      <c r="E311" s="7"/>
      <c r="F311" s="7"/>
      <c r="G311" s="5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5">
      <c r="A312" s="7"/>
      <c r="B312" s="7"/>
      <c r="C312" s="7"/>
      <c r="D312" s="7"/>
      <c r="E312" s="7"/>
      <c r="F312" s="7"/>
      <c r="G312" s="5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5">
      <c r="A313" s="7"/>
      <c r="B313" s="7"/>
      <c r="C313" s="7"/>
      <c r="D313" s="7"/>
      <c r="E313" s="7"/>
      <c r="F313" s="7"/>
      <c r="G313" s="5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5">
      <c r="A314" s="7"/>
      <c r="B314" s="7"/>
      <c r="C314" s="7"/>
      <c r="D314" s="7"/>
      <c r="E314" s="7"/>
      <c r="F314" s="7"/>
      <c r="G314" s="5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5">
      <c r="A315" s="7"/>
      <c r="B315" s="7"/>
      <c r="C315" s="7"/>
      <c r="D315" s="7"/>
      <c r="E315" s="7"/>
      <c r="F315" s="7"/>
      <c r="G315" s="5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5">
      <c r="A316" s="7"/>
      <c r="B316" s="7"/>
      <c r="C316" s="7"/>
      <c r="D316" s="7"/>
      <c r="E316" s="7"/>
      <c r="F316" s="7"/>
      <c r="G316" s="5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5">
      <c r="A317" s="7"/>
      <c r="B317" s="7"/>
      <c r="C317" s="7"/>
      <c r="D317" s="7"/>
      <c r="E317" s="7"/>
      <c r="F317" s="7"/>
      <c r="G317" s="5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5">
      <c r="A318" s="7"/>
      <c r="B318" s="7"/>
      <c r="C318" s="7"/>
      <c r="D318" s="7"/>
      <c r="E318" s="7"/>
      <c r="F318" s="7"/>
      <c r="G318" s="5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5">
      <c r="A319" s="7"/>
      <c r="B319" s="7"/>
      <c r="C319" s="7"/>
      <c r="D319" s="7"/>
      <c r="E319" s="7"/>
      <c r="F319" s="7"/>
      <c r="G319" s="5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5">
      <c r="A320" s="7"/>
      <c r="B320" s="7"/>
      <c r="C320" s="7"/>
      <c r="D320" s="7"/>
      <c r="E320" s="7"/>
      <c r="F320" s="7"/>
      <c r="G320" s="5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5">
      <c r="A321" s="7"/>
      <c r="B321" s="7"/>
      <c r="C321" s="7"/>
      <c r="D321" s="7"/>
      <c r="E321" s="7"/>
      <c r="F321" s="7"/>
      <c r="G321" s="5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5">
      <c r="A322" s="7"/>
      <c r="B322" s="7"/>
      <c r="C322" s="7"/>
      <c r="D322" s="7"/>
      <c r="E322" s="7"/>
      <c r="F322" s="7"/>
      <c r="G322" s="5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5">
      <c r="A323" s="7"/>
      <c r="B323" s="7"/>
      <c r="C323" s="7"/>
      <c r="D323" s="7"/>
      <c r="E323" s="7"/>
      <c r="F323" s="7"/>
      <c r="G323" s="5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5">
      <c r="A324" s="7"/>
      <c r="B324" s="7"/>
      <c r="C324" s="7"/>
      <c r="D324" s="7"/>
      <c r="E324" s="7"/>
      <c r="F324" s="7"/>
      <c r="G324" s="5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5">
      <c r="A325" s="7"/>
      <c r="B325" s="7"/>
      <c r="C325" s="7"/>
      <c r="D325" s="7"/>
      <c r="E325" s="7"/>
      <c r="F325" s="7"/>
      <c r="G325" s="5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5">
      <c r="A326" s="7"/>
      <c r="B326" s="7"/>
      <c r="C326" s="7"/>
      <c r="D326" s="7"/>
      <c r="E326" s="7"/>
      <c r="F326" s="7"/>
      <c r="G326" s="5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5">
      <c r="A327" s="7"/>
      <c r="B327" s="7"/>
      <c r="C327" s="7"/>
      <c r="D327" s="7"/>
      <c r="E327" s="7"/>
      <c r="F327" s="7"/>
      <c r="G327" s="5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5">
      <c r="A328" s="7"/>
      <c r="B328" s="7"/>
      <c r="C328" s="7"/>
      <c r="D328" s="7"/>
      <c r="E328" s="7"/>
      <c r="F328" s="7"/>
      <c r="G328" s="5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5">
      <c r="A329" s="7"/>
      <c r="B329" s="7"/>
      <c r="C329" s="7"/>
      <c r="D329" s="7"/>
      <c r="E329" s="7"/>
      <c r="F329" s="7"/>
      <c r="G329" s="5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5">
      <c r="A330" s="7"/>
      <c r="B330" s="7"/>
      <c r="C330" s="7"/>
      <c r="D330" s="7"/>
      <c r="E330" s="7"/>
      <c r="F330" s="7"/>
      <c r="G330" s="5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5">
      <c r="A331" s="7"/>
      <c r="B331" s="7"/>
      <c r="C331" s="7"/>
      <c r="D331" s="7"/>
      <c r="E331" s="7"/>
      <c r="F331" s="7"/>
      <c r="G331" s="5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5">
      <c r="A332" s="7"/>
      <c r="B332" s="7"/>
      <c r="C332" s="7"/>
      <c r="D332" s="7"/>
      <c r="E332" s="7"/>
      <c r="F332" s="7"/>
      <c r="G332" s="5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5">
      <c r="A333" s="7"/>
      <c r="B333" s="7"/>
      <c r="C333" s="7"/>
      <c r="D333" s="7"/>
      <c r="E333" s="7"/>
      <c r="F333" s="7"/>
      <c r="G333" s="5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5">
      <c r="A334" s="7"/>
      <c r="B334" s="7"/>
      <c r="C334" s="7"/>
      <c r="D334" s="7"/>
      <c r="E334" s="7"/>
      <c r="F334" s="7"/>
      <c r="G334" s="5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5">
      <c r="A335" s="7"/>
      <c r="B335" s="7"/>
      <c r="C335" s="7"/>
      <c r="D335" s="7"/>
      <c r="E335" s="7"/>
      <c r="F335" s="7"/>
      <c r="G335" s="5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5">
      <c r="A336" s="7"/>
      <c r="B336" s="7"/>
      <c r="C336" s="7"/>
      <c r="D336" s="7"/>
      <c r="E336" s="7"/>
      <c r="F336" s="7"/>
      <c r="G336" s="5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5">
      <c r="A337" s="7"/>
      <c r="B337" s="7"/>
      <c r="C337" s="7"/>
      <c r="D337" s="7"/>
      <c r="E337" s="7"/>
      <c r="F337" s="7"/>
      <c r="G337" s="5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5">
      <c r="A338" s="7"/>
      <c r="B338" s="7"/>
      <c r="C338" s="7"/>
      <c r="D338" s="7"/>
      <c r="E338" s="7"/>
      <c r="F338" s="7"/>
      <c r="G338" s="5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5">
      <c r="A339" s="7"/>
      <c r="B339" s="7"/>
      <c r="C339" s="7"/>
      <c r="D339" s="7"/>
      <c r="E339" s="7"/>
      <c r="F339" s="7"/>
      <c r="G339" s="5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5">
      <c r="A340" s="7"/>
      <c r="B340" s="7"/>
      <c r="C340" s="7"/>
      <c r="D340" s="7"/>
      <c r="E340" s="7"/>
      <c r="F340" s="7"/>
      <c r="G340" s="5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5">
      <c r="A341" s="7"/>
      <c r="B341" s="7"/>
      <c r="C341" s="7"/>
      <c r="D341" s="7"/>
      <c r="E341" s="7"/>
      <c r="F341" s="7"/>
      <c r="G341" s="5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5">
      <c r="A342" s="7"/>
      <c r="B342" s="7"/>
      <c r="C342" s="7"/>
      <c r="D342" s="7"/>
      <c r="E342" s="7"/>
      <c r="F342" s="7"/>
      <c r="G342" s="5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5">
      <c r="A343" s="7"/>
      <c r="B343" s="7"/>
      <c r="C343" s="7"/>
      <c r="D343" s="7"/>
      <c r="E343" s="7"/>
      <c r="F343" s="7"/>
      <c r="G343" s="5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5">
      <c r="A344" s="7"/>
      <c r="B344" s="7"/>
      <c r="C344" s="7"/>
      <c r="D344" s="7"/>
      <c r="E344" s="7"/>
      <c r="F344" s="7"/>
      <c r="G344" s="5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5">
      <c r="A345" s="7"/>
      <c r="B345" s="7"/>
      <c r="C345" s="7"/>
      <c r="D345" s="7"/>
      <c r="E345" s="7"/>
      <c r="F345" s="7"/>
      <c r="G345" s="5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5">
      <c r="A346" s="7"/>
      <c r="B346" s="7"/>
      <c r="C346" s="7"/>
      <c r="D346" s="7"/>
      <c r="E346" s="7"/>
      <c r="F346" s="7"/>
      <c r="G346" s="5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5">
      <c r="A347" s="7"/>
      <c r="B347" s="7"/>
      <c r="C347" s="7"/>
      <c r="D347" s="7"/>
      <c r="E347" s="7"/>
      <c r="F347" s="7"/>
      <c r="G347" s="5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5">
      <c r="A348" s="7"/>
      <c r="B348" s="7"/>
      <c r="C348" s="7"/>
      <c r="D348" s="7"/>
      <c r="E348" s="7"/>
      <c r="F348" s="7"/>
      <c r="G348" s="5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5">
      <c r="A349" s="7"/>
      <c r="B349" s="7"/>
      <c r="C349" s="7"/>
      <c r="D349" s="7"/>
      <c r="E349" s="7"/>
      <c r="F349" s="7"/>
      <c r="G349" s="5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5">
      <c r="A350" s="7"/>
      <c r="B350" s="7"/>
      <c r="C350" s="7"/>
      <c r="D350" s="7"/>
      <c r="E350" s="7"/>
      <c r="F350" s="7"/>
      <c r="G350" s="5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5">
      <c r="A351" s="7"/>
      <c r="B351" s="7"/>
      <c r="C351" s="7"/>
      <c r="D351" s="7"/>
      <c r="E351" s="7"/>
      <c r="F351" s="7"/>
      <c r="G351" s="5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5">
      <c r="A352" s="7"/>
      <c r="B352" s="7"/>
      <c r="C352" s="7"/>
      <c r="D352" s="7"/>
      <c r="E352" s="7"/>
      <c r="F352" s="7"/>
      <c r="G352" s="5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5">
      <c r="A353" s="7"/>
      <c r="B353" s="7"/>
      <c r="C353" s="7"/>
      <c r="D353" s="7"/>
      <c r="E353" s="7"/>
      <c r="F353" s="7"/>
      <c r="G353" s="5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5">
      <c r="A354" s="7"/>
      <c r="B354" s="7"/>
      <c r="C354" s="7"/>
      <c r="D354" s="7"/>
      <c r="E354" s="7"/>
      <c r="F354" s="7"/>
      <c r="G354" s="5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5">
      <c r="A355" s="7"/>
      <c r="B355" s="7"/>
      <c r="C355" s="7"/>
      <c r="D355" s="7"/>
      <c r="E355" s="7"/>
      <c r="F355" s="7"/>
      <c r="G355" s="5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5">
      <c r="A356" s="7"/>
      <c r="B356" s="7"/>
      <c r="C356" s="7"/>
      <c r="D356" s="7"/>
      <c r="E356" s="7"/>
      <c r="F356" s="7"/>
      <c r="G356" s="5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5">
      <c r="A357" s="7"/>
      <c r="B357" s="7"/>
      <c r="C357" s="7"/>
      <c r="D357" s="7"/>
      <c r="E357" s="7"/>
      <c r="F357" s="7"/>
      <c r="G357" s="5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5">
      <c r="A358" s="7"/>
      <c r="B358" s="7"/>
      <c r="C358" s="7"/>
      <c r="D358" s="7"/>
      <c r="E358" s="7"/>
      <c r="F358" s="7"/>
      <c r="G358" s="5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5">
      <c r="A359" s="7"/>
      <c r="B359" s="7"/>
      <c r="C359" s="7"/>
      <c r="D359" s="7"/>
      <c r="E359" s="7"/>
      <c r="F359" s="7"/>
      <c r="G359" s="5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5">
      <c r="A360" s="7"/>
      <c r="B360" s="7"/>
      <c r="C360" s="7"/>
      <c r="D360" s="7"/>
      <c r="E360" s="7"/>
      <c r="F360" s="7"/>
      <c r="G360" s="5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5">
      <c r="A361" s="7"/>
      <c r="B361" s="7"/>
      <c r="C361" s="7"/>
      <c r="D361" s="7"/>
      <c r="E361" s="7"/>
      <c r="F361" s="7"/>
      <c r="G361" s="5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5">
      <c r="A362" s="7"/>
      <c r="B362" s="7"/>
      <c r="C362" s="7"/>
      <c r="D362" s="7"/>
      <c r="E362" s="7"/>
      <c r="F362" s="7"/>
      <c r="G362" s="5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5">
      <c r="A363" s="7"/>
      <c r="B363" s="7"/>
      <c r="C363" s="7"/>
      <c r="D363" s="7"/>
      <c r="E363" s="7"/>
      <c r="F363" s="7"/>
      <c r="G363" s="5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5">
      <c r="A364" s="7"/>
      <c r="B364" s="7"/>
      <c r="C364" s="7"/>
      <c r="D364" s="7"/>
      <c r="E364" s="7"/>
      <c r="F364" s="7"/>
      <c r="G364" s="5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5">
      <c r="A365" s="7"/>
      <c r="B365" s="7"/>
      <c r="C365" s="7"/>
      <c r="D365" s="7"/>
      <c r="E365" s="7"/>
      <c r="F365" s="7"/>
      <c r="G365" s="5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5">
      <c r="A366" s="7"/>
      <c r="B366" s="7"/>
      <c r="C366" s="7"/>
      <c r="D366" s="7"/>
      <c r="E366" s="7"/>
      <c r="F366" s="7"/>
      <c r="G366" s="5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5">
      <c r="A367" s="7"/>
      <c r="B367" s="7"/>
      <c r="C367" s="7"/>
      <c r="D367" s="7"/>
      <c r="E367" s="7"/>
      <c r="F367" s="7"/>
      <c r="G367" s="5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5">
      <c r="A368" s="7"/>
      <c r="B368" s="7"/>
      <c r="C368" s="7"/>
      <c r="D368" s="7"/>
      <c r="E368" s="7"/>
      <c r="F368" s="7"/>
      <c r="G368" s="5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5">
      <c r="A369" s="7"/>
      <c r="B369" s="7"/>
      <c r="C369" s="7"/>
      <c r="D369" s="7"/>
      <c r="E369" s="7"/>
      <c r="F369" s="7"/>
      <c r="G369" s="5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5">
      <c r="A370" s="7"/>
      <c r="B370" s="7"/>
      <c r="C370" s="7"/>
      <c r="D370" s="7"/>
      <c r="E370" s="7"/>
      <c r="F370" s="7"/>
      <c r="G370" s="5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5">
      <c r="A371" s="7"/>
      <c r="B371" s="7"/>
      <c r="C371" s="7"/>
      <c r="D371" s="7"/>
      <c r="E371" s="7"/>
      <c r="F371" s="7"/>
      <c r="G371" s="5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5">
      <c r="A372" s="7"/>
      <c r="B372" s="7"/>
      <c r="C372" s="7"/>
      <c r="D372" s="7"/>
      <c r="E372" s="7"/>
      <c r="F372" s="7"/>
      <c r="G372" s="5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5">
      <c r="A373" s="7"/>
      <c r="B373" s="7"/>
      <c r="C373" s="7"/>
      <c r="D373" s="7"/>
      <c r="E373" s="7"/>
      <c r="F373" s="7"/>
      <c r="G373" s="5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5">
      <c r="A374" s="7"/>
      <c r="B374" s="7"/>
      <c r="C374" s="7"/>
      <c r="D374" s="7"/>
      <c r="E374" s="7"/>
      <c r="F374" s="7"/>
      <c r="G374" s="5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5">
      <c r="A375" s="7"/>
      <c r="B375" s="7"/>
      <c r="C375" s="7"/>
      <c r="D375" s="7"/>
      <c r="E375" s="7"/>
      <c r="F375" s="7"/>
      <c r="G375" s="5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5">
      <c r="A376" s="7"/>
      <c r="B376" s="7"/>
      <c r="C376" s="7"/>
      <c r="D376" s="7"/>
      <c r="E376" s="7"/>
      <c r="F376" s="7"/>
      <c r="G376" s="5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5">
      <c r="A377" s="7"/>
      <c r="B377" s="7"/>
      <c r="C377" s="7"/>
      <c r="D377" s="7"/>
      <c r="E377" s="7"/>
      <c r="F377" s="7"/>
      <c r="G377" s="5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5">
      <c r="A378" s="7"/>
      <c r="B378" s="7"/>
      <c r="C378" s="7"/>
      <c r="D378" s="7"/>
      <c r="E378" s="7"/>
      <c r="F378" s="7"/>
      <c r="G378" s="5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5">
      <c r="A379" s="7"/>
      <c r="B379" s="7"/>
      <c r="C379" s="7"/>
      <c r="D379" s="7"/>
      <c r="E379" s="7"/>
      <c r="F379" s="7"/>
      <c r="G379" s="5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5">
      <c r="A380" s="7"/>
      <c r="B380" s="7"/>
      <c r="C380" s="7"/>
      <c r="D380" s="7"/>
      <c r="E380" s="7"/>
      <c r="F380" s="7"/>
      <c r="G380" s="5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5">
      <c r="A381" s="7"/>
      <c r="B381" s="7"/>
      <c r="C381" s="7"/>
      <c r="D381" s="7"/>
      <c r="E381" s="7"/>
      <c r="F381" s="7"/>
      <c r="G381" s="5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5">
      <c r="A382" s="7"/>
      <c r="B382" s="7"/>
      <c r="C382" s="7"/>
      <c r="D382" s="7"/>
      <c r="E382" s="7"/>
      <c r="F382" s="7"/>
      <c r="G382" s="5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5">
      <c r="A383" s="7"/>
      <c r="B383" s="7"/>
      <c r="C383" s="7"/>
      <c r="D383" s="7"/>
      <c r="E383" s="7"/>
      <c r="F383" s="7"/>
      <c r="G383" s="5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5">
      <c r="A384" s="7"/>
      <c r="B384" s="7"/>
      <c r="C384" s="7"/>
      <c r="D384" s="7"/>
      <c r="E384" s="7"/>
      <c r="F384" s="7"/>
      <c r="G384" s="5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5">
      <c r="A385" s="7"/>
      <c r="B385" s="7"/>
      <c r="C385" s="7"/>
      <c r="D385" s="7"/>
      <c r="E385" s="7"/>
      <c r="F385" s="7"/>
      <c r="G385" s="5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5">
      <c r="A386" s="7"/>
      <c r="B386" s="7"/>
      <c r="C386" s="7"/>
      <c r="D386" s="7"/>
      <c r="E386" s="7"/>
      <c r="F386" s="7"/>
      <c r="G386" s="5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5">
      <c r="A387" s="7"/>
      <c r="B387" s="7"/>
      <c r="C387" s="7"/>
      <c r="D387" s="7"/>
      <c r="E387" s="7"/>
      <c r="F387" s="7"/>
      <c r="G387" s="5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5">
      <c r="A388" s="7"/>
      <c r="B388" s="7"/>
      <c r="C388" s="7"/>
      <c r="D388" s="7"/>
      <c r="E388" s="7"/>
      <c r="F388" s="7"/>
      <c r="G388" s="5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5">
      <c r="A389" s="7"/>
      <c r="B389" s="7"/>
      <c r="C389" s="7"/>
      <c r="D389" s="7"/>
      <c r="E389" s="7"/>
      <c r="F389" s="7"/>
      <c r="G389" s="5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5">
      <c r="A390" s="7"/>
      <c r="B390" s="7"/>
      <c r="C390" s="7"/>
      <c r="D390" s="7"/>
      <c r="E390" s="7"/>
      <c r="F390" s="7"/>
      <c r="G390" s="5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5">
      <c r="A391" s="7"/>
      <c r="B391" s="7"/>
      <c r="C391" s="7"/>
      <c r="D391" s="7"/>
      <c r="E391" s="7"/>
      <c r="F391" s="7"/>
      <c r="G391" s="5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5">
      <c r="A392" s="7"/>
      <c r="B392" s="7"/>
      <c r="C392" s="7"/>
      <c r="D392" s="7"/>
      <c r="E392" s="7"/>
      <c r="F392" s="7"/>
      <c r="G392" s="5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5">
      <c r="A393" s="7"/>
      <c r="B393" s="7"/>
      <c r="C393" s="7"/>
      <c r="D393" s="7"/>
      <c r="E393" s="7"/>
      <c r="F393" s="7"/>
      <c r="G393" s="5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5">
      <c r="A394" s="7"/>
      <c r="B394" s="7"/>
      <c r="C394" s="7"/>
      <c r="D394" s="7"/>
      <c r="E394" s="7"/>
      <c r="F394" s="7"/>
      <c r="G394" s="5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5">
      <c r="A395" s="7"/>
      <c r="B395" s="7"/>
      <c r="C395" s="7"/>
      <c r="D395" s="7"/>
      <c r="E395" s="7"/>
      <c r="F395" s="7"/>
      <c r="G395" s="5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5">
      <c r="A396" s="7"/>
      <c r="B396" s="7"/>
      <c r="C396" s="7"/>
      <c r="D396" s="7"/>
      <c r="E396" s="7"/>
      <c r="F396" s="7"/>
      <c r="G396" s="5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5">
      <c r="A397" s="7"/>
      <c r="B397" s="7"/>
      <c r="C397" s="7"/>
      <c r="D397" s="7"/>
      <c r="E397" s="7"/>
      <c r="F397" s="7"/>
      <c r="G397" s="5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5">
      <c r="A398" s="7"/>
      <c r="B398" s="7"/>
      <c r="C398" s="7"/>
      <c r="D398" s="7"/>
      <c r="E398" s="7"/>
      <c r="F398" s="7"/>
      <c r="G398" s="5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5">
      <c r="A399" s="7"/>
      <c r="B399" s="7"/>
      <c r="C399" s="7"/>
      <c r="D399" s="7"/>
      <c r="E399" s="7"/>
      <c r="F399" s="7"/>
      <c r="G399" s="5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5">
      <c r="A400" s="7"/>
      <c r="B400" s="7"/>
      <c r="C400" s="7"/>
      <c r="D400" s="7"/>
      <c r="E400" s="7"/>
      <c r="F400" s="7"/>
      <c r="G400" s="5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5">
      <c r="A401" s="7"/>
      <c r="B401" s="7"/>
      <c r="C401" s="7"/>
      <c r="D401" s="7"/>
      <c r="E401" s="7"/>
      <c r="F401" s="7"/>
      <c r="G401" s="5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5">
      <c r="A402" s="7"/>
      <c r="B402" s="7"/>
      <c r="C402" s="7"/>
      <c r="D402" s="7"/>
      <c r="E402" s="7"/>
      <c r="F402" s="7"/>
      <c r="G402" s="5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5">
      <c r="A403" s="7"/>
      <c r="B403" s="7"/>
      <c r="C403" s="7"/>
      <c r="D403" s="7"/>
      <c r="E403" s="7"/>
      <c r="F403" s="7"/>
      <c r="G403" s="5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5">
      <c r="A404" s="7"/>
      <c r="B404" s="7"/>
      <c r="C404" s="7"/>
      <c r="D404" s="7"/>
      <c r="E404" s="7"/>
      <c r="F404" s="7"/>
      <c r="G404" s="5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5">
      <c r="A405" s="7"/>
      <c r="B405" s="7"/>
      <c r="C405" s="7"/>
      <c r="D405" s="7"/>
      <c r="E405" s="7"/>
      <c r="F405" s="7"/>
      <c r="G405" s="5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5">
      <c r="A406" s="7"/>
      <c r="B406" s="7"/>
      <c r="C406" s="7"/>
      <c r="D406" s="7"/>
      <c r="E406" s="7"/>
      <c r="F406" s="7"/>
      <c r="G406" s="5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5">
      <c r="A407" s="7"/>
      <c r="B407" s="7"/>
      <c r="C407" s="7"/>
      <c r="D407" s="7"/>
      <c r="E407" s="7"/>
      <c r="F407" s="7"/>
      <c r="G407" s="5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5">
      <c r="A408" s="7"/>
      <c r="B408" s="7"/>
      <c r="C408" s="7"/>
      <c r="D408" s="7"/>
      <c r="E408" s="7"/>
      <c r="F408" s="7"/>
      <c r="G408" s="5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5">
      <c r="A409" s="7"/>
      <c r="B409" s="7"/>
      <c r="C409" s="7"/>
      <c r="D409" s="7"/>
      <c r="E409" s="7"/>
      <c r="F409" s="7"/>
      <c r="G409" s="5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5">
      <c r="A410" s="7"/>
      <c r="B410" s="7"/>
      <c r="C410" s="7"/>
      <c r="D410" s="7"/>
      <c r="E410" s="7"/>
      <c r="F410" s="7"/>
      <c r="G410" s="5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5">
      <c r="A411" s="7"/>
      <c r="B411" s="7"/>
      <c r="C411" s="7"/>
      <c r="D411" s="7"/>
      <c r="E411" s="7"/>
      <c r="F411" s="7"/>
      <c r="G411" s="5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5">
      <c r="A412" s="7"/>
      <c r="B412" s="7"/>
      <c r="C412" s="7"/>
      <c r="D412" s="7"/>
      <c r="E412" s="7"/>
      <c r="F412" s="7"/>
      <c r="G412" s="5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5">
      <c r="A413" s="7"/>
      <c r="B413" s="7"/>
      <c r="C413" s="7"/>
      <c r="D413" s="7"/>
      <c r="E413" s="7"/>
      <c r="F413" s="7"/>
      <c r="G413" s="5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5">
      <c r="A414" s="7"/>
      <c r="B414" s="7"/>
      <c r="C414" s="7"/>
      <c r="D414" s="7"/>
      <c r="E414" s="7"/>
      <c r="F414" s="7"/>
      <c r="G414" s="5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5">
      <c r="A415" s="7"/>
      <c r="B415" s="7"/>
      <c r="C415" s="7"/>
      <c r="D415" s="7"/>
      <c r="E415" s="7"/>
      <c r="F415" s="7"/>
      <c r="G415" s="5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5">
      <c r="A416" s="7"/>
      <c r="B416" s="7"/>
      <c r="C416" s="7"/>
      <c r="D416" s="7"/>
      <c r="E416" s="7"/>
      <c r="F416" s="7"/>
      <c r="G416" s="5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5">
      <c r="A417" s="7"/>
      <c r="B417" s="7"/>
      <c r="C417" s="7"/>
      <c r="D417" s="7"/>
      <c r="E417" s="7"/>
      <c r="F417" s="7"/>
      <c r="G417" s="5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5">
      <c r="A418" s="7"/>
      <c r="B418" s="7"/>
      <c r="C418" s="7"/>
      <c r="D418" s="7"/>
      <c r="E418" s="7"/>
      <c r="F418" s="7"/>
      <c r="G418" s="5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5">
      <c r="A419" s="7"/>
      <c r="B419" s="7"/>
      <c r="C419" s="7"/>
      <c r="D419" s="7"/>
      <c r="E419" s="7"/>
      <c r="F419" s="7"/>
      <c r="G419" s="5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5">
      <c r="A420" s="7"/>
      <c r="B420" s="7"/>
      <c r="C420" s="7"/>
      <c r="D420" s="7"/>
      <c r="E420" s="7"/>
      <c r="F420" s="7"/>
      <c r="G420" s="5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5">
      <c r="A421" s="7"/>
      <c r="B421" s="7"/>
      <c r="C421" s="7"/>
      <c r="D421" s="7"/>
      <c r="E421" s="7"/>
      <c r="F421" s="7"/>
      <c r="G421" s="5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5">
      <c r="A422" s="7"/>
      <c r="B422" s="7"/>
      <c r="C422" s="7"/>
      <c r="D422" s="7"/>
      <c r="E422" s="7"/>
      <c r="F422" s="7"/>
      <c r="G422" s="5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5">
      <c r="A423" s="7"/>
      <c r="B423" s="7"/>
      <c r="C423" s="7"/>
      <c r="D423" s="7"/>
      <c r="E423" s="7"/>
      <c r="F423" s="7"/>
      <c r="G423" s="5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5">
      <c r="A424" s="7"/>
      <c r="B424" s="7"/>
      <c r="C424" s="7"/>
      <c r="D424" s="7"/>
      <c r="E424" s="7"/>
      <c r="F424" s="7"/>
      <c r="G424" s="5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5">
      <c r="A425" s="7"/>
      <c r="B425" s="7"/>
      <c r="C425" s="7"/>
      <c r="D425" s="7"/>
      <c r="E425" s="7"/>
      <c r="F425" s="7"/>
      <c r="G425" s="5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5">
      <c r="A426" s="7"/>
      <c r="B426" s="7"/>
      <c r="C426" s="7"/>
      <c r="D426" s="7"/>
      <c r="E426" s="7"/>
      <c r="F426" s="7"/>
      <c r="G426" s="5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5">
      <c r="A427" s="7"/>
      <c r="B427" s="7"/>
      <c r="C427" s="7"/>
      <c r="D427" s="7"/>
      <c r="E427" s="7"/>
      <c r="F427" s="7"/>
      <c r="G427" s="5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5">
      <c r="A428" s="7"/>
      <c r="B428" s="7"/>
      <c r="C428" s="7"/>
      <c r="D428" s="7"/>
      <c r="E428" s="7"/>
      <c r="F428" s="7"/>
      <c r="G428" s="5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5">
      <c r="A429" s="7"/>
      <c r="B429" s="7"/>
      <c r="C429" s="7"/>
      <c r="D429" s="7"/>
      <c r="E429" s="7"/>
      <c r="F429" s="7"/>
      <c r="G429" s="5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5">
      <c r="A430" s="7"/>
      <c r="B430" s="7"/>
      <c r="C430" s="7"/>
      <c r="D430" s="7"/>
      <c r="E430" s="7"/>
      <c r="F430" s="7"/>
      <c r="G430" s="5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5">
      <c r="A431" s="7"/>
      <c r="B431" s="7"/>
      <c r="C431" s="7"/>
      <c r="D431" s="7"/>
      <c r="E431" s="7"/>
      <c r="F431" s="7"/>
      <c r="G431" s="5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5">
      <c r="A432" s="7"/>
      <c r="B432" s="7"/>
      <c r="C432" s="7"/>
      <c r="D432" s="7"/>
      <c r="E432" s="7"/>
      <c r="F432" s="7"/>
      <c r="G432" s="5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5">
      <c r="A433" s="7"/>
      <c r="B433" s="7"/>
      <c r="C433" s="7"/>
      <c r="D433" s="7"/>
      <c r="E433" s="7"/>
      <c r="F433" s="7"/>
      <c r="G433" s="5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5">
      <c r="A434" s="7"/>
      <c r="B434" s="7"/>
      <c r="C434" s="7"/>
      <c r="D434" s="7"/>
      <c r="E434" s="7"/>
      <c r="F434" s="7"/>
      <c r="G434" s="5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5">
      <c r="A435" s="7"/>
      <c r="B435" s="7"/>
      <c r="C435" s="7"/>
      <c r="D435" s="7"/>
      <c r="E435" s="7"/>
      <c r="F435" s="7"/>
      <c r="G435" s="5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5">
      <c r="A436" s="7"/>
      <c r="B436" s="7"/>
      <c r="C436" s="7"/>
      <c r="D436" s="7"/>
      <c r="E436" s="7"/>
      <c r="F436" s="7"/>
      <c r="G436" s="5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5">
      <c r="A437" s="7"/>
      <c r="B437" s="7"/>
      <c r="C437" s="7"/>
      <c r="D437" s="7"/>
      <c r="E437" s="7"/>
      <c r="F437" s="7"/>
      <c r="G437" s="5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5">
      <c r="A438" s="7"/>
      <c r="B438" s="7"/>
      <c r="C438" s="7"/>
      <c r="D438" s="7"/>
      <c r="E438" s="7"/>
      <c r="F438" s="7"/>
      <c r="G438" s="5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5">
      <c r="A439" s="7"/>
      <c r="B439" s="7"/>
      <c r="C439" s="7"/>
      <c r="D439" s="7"/>
      <c r="E439" s="7"/>
      <c r="F439" s="7"/>
      <c r="G439" s="5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5">
      <c r="A440" s="7"/>
      <c r="B440" s="7"/>
      <c r="C440" s="7"/>
      <c r="D440" s="7"/>
      <c r="E440" s="7"/>
      <c r="F440" s="7"/>
      <c r="G440" s="5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5">
      <c r="A441" s="7"/>
      <c r="B441" s="7"/>
      <c r="C441" s="7"/>
      <c r="D441" s="7"/>
      <c r="E441" s="7"/>
      <c r="F441" s="7"/>
      <c r="G441" s="5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5">
      <c r="A442" s="7"/>
      <c r="B442" s="7"/>
      <c r="C442" s="7"/>
      <c r="D442" s="7"/>
      <c r="E442" s="7"/>
      <c r="F442" s="7"/>
      <c r="G442" s="5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5">
      <c r="A443" s="7"/>
      <c r="B443" s="7"/>
      <c r="C443" s="7"/>
      <c r="D443" s="7"/>
      <c r="E443" s="7"/>
      <c r="F443" s="7"/>
      <c r="G443" s="5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5">
      <c r="A444" s="7"/>
      <c r="B444" s="7"/>
      <c r="C444" s="7"/>
      <c r="D444" s="7"/>
      <c r="E444" s="7"/>
      <c r="F444" s="7"/>
      <c r="G444" s="5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5">
      <c r="A445" s="7"/>
      <c r="B445" s="7"/>
      <c r="C445" s="7"/>
      <c r="D445" s="7"/>
      <c r="E445" s="7"/>
      <c r="F445" s="7"/>
      <c r="G445" s="5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5">
      <c r="A446" s="7"/>
      <c r="B446" s="7"/>
      <c r="C446" s="7"/>
      <c r="D446" s="7"/>
      <c r="E446" s="7"/>
      <c r="F446" s="7"/>
      <c r="G446" s="5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5">
      <c r="A447" s="7"/>
      <c r="B447" s="7"/>
      <c r="C447" s="7"/>
      <c r="D447" s="7"/>
      <c r="E447" s="7"/>
      <c r="F447" s="7"/>
      <c r="G447" s="5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5">
      <c r="A448" s="7"/>
      <c r="B448" s="7"/>
      <c r="C448" s="7"/>
      <c r="D448" s="7"/>
      <c r="E448" s="7"/>
      <c r="F448" s="7"/>
      <c r="G448" s="5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5">
      <c r="A449" s="7"/>
      <c r="B449" s="7"/>
      <c r="C449" s="7"/>
      <c r="D449" s="7"/>
      <c r="E449" s="7"/>
      <c r="F449" s="7"/>
      <c r="G449" s="5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5">
      <c r="A450" s="7"/>
      <c r="B450" s="7"/>
      <c r="C450" s="7"/>
      <c r="D450" s="7"/>
      <c r="E450" s="7"/>
      <c r="F450" s="7"/>
      <c r="G450" s="5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5">
      <c r="A451" s="7"/>
      <c r="B451" s="7"/>
      <c r="C451" s="7"/>
      <c r="D451" s="7"/>
      <c r="E451" s="7"/>
      <c r="F451" s="7"/>
      <c r="G451" s="5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5">
      <c r="A452" s="7"/>
      <c r="B452" s="7"/>
      <c r="C452" s="7"/>
      <c r="D452" s="7"/>
      <c r="E452" s="7"/>
      <c r="F452" s="7"/>
      <c r="G452" s="5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5">
      <c r="A453" s="7"/>
      <c r="B453" s="7"/>
      <c r="C453" s="7"/>
      <c r="D453" s="7"/>
      <c r="E453" s="7"/>
      <c r="F453" s="7"/>
      <c r="G453" s="5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5">
      <c r="A454" s="7"/>
      <c r="B454" s="7"/>
      <c r="C454" s="7"/>
      <c r="D454" s="7"/>
      <c r="E454" s="7"/>
      <c r="F454" s="7"/>
      <c r="G454" s="5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5">
      <c r="A455" s="7"/>
      <c r="B455" s="7"/>
      <c r="C455" s="7"/>
      <c r="D455" s="7"/>
      <c r="E455" s="7"/>
      <c r="F455" s="7"/>
      <c r="G455" s="5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5">
      <c r="A456" s="7"/>
      <c r="B456" s="7"/>
      <c r="C456" s="7"/>
      <c r="D456" s="7"/>
      <c r="E456" s="7"/>
      <c r="F456" s="7"/>
      <c r="G456" s="5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5">
      <c r="A457" s="7"/>
      <c r="B457" s="7"/>
      <c r="C457" s="7"/>
      <c r="D457" s="7"/>
      <c r="E457" s="7"/>
      <c r="F457" s="7"/>
      <c r="G457" s="5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5">
      <c r="A458" s="7"/>
      <c r="B458" s="7"/>
      <c r="C458" s="7"/>
      <c r="D458" s="7"/>
      <c r="E458" s="7"/>
      <c r="F458" s="7"/>
      <c r="G458" s="5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5">
      <c r="A459" s="7"/>
      <c r="B459" s="7"/>
      <c r="C459" s="7"/>
      <c r="D459" s="7"/>
      <c r="E459" s="7"/>
      <c r="F459" s="7"/>
      <c r="G459" s="5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5">
      <c r="A460" s="7"/>
      <c r="B460" s="7"/>
      <c r="C460" s="7"/>
      <c r="D460" s="7"/>
      <c r="E460" s="7"/>
      <c r="F460" s="7"/>
      <c r="G460" s="5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5">
      <c r="A461" s="7"/>
      <c r="B461" s="7"/>
      <c r="C461" s="7"/>
      <c r="D461" s="7"/>
      <c r="E461" s="7"/>
      <c r="F461" s="7"/>
      <c r="G461" s="5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5">
      <c r="A462" s="7"/>
      <c r="B462" s="7"/>
      <c r="C462" s="7"/>
      <c r="D462" s="7"/>
      <c r="E462" s="7"/>
      <c r="F462" s="7"/>
      <c r="G462" s="5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5">
      <c r="A463" s="7"/>
      <c r="B463" s="7"/>
      <c r="C463" s="7"/>
      <c r="D463" s="7"/>
      <c r="E463" s="7"/>
      <c r="F463" s="7"/>
      <c r="G463" s="5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5">
      <c r="A464" s="7"/>
      <c r="B464" s="7"/>
      <c r="C464" s="7"/>
      <c r="D464" s="7"/>
      <c r="E464" s="7"/>
      <c r="F464" s="7"/>
      <c r="G464" s="5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5">
      <c r="A465" s="7"/>
      <c r="B465" s="7"/>
      <c r="C465" s="7"/>
      <c r="D465" s="7"/>
      <c r="E465" s="7"/>
      <c r="F465" s="7"/>
      <c r="G465" s="5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5">
      <c r="A466" s="7"/>
      <c r="B466" s="7"/>
      <c r="C466" s="7"/>
      <c r="D466" s="7"/>
      <c r="E466" s="7"/>
      <c r="F466" s="7"/>
      <c r="G466" s="5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5">
      <c r="A467" s="7"/>
      <c r="B467" s="7"/>
      <c r="C467" s="7"/>
      <c r="D467" s="7"/>
      <c r="E467" s="7"/>
      <c r="F467" s="7"/>
      <c r="G467" s="5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5">
      <c r="A468" s="7"/>
      <c r="B468" s="7"/>
      <c r="C468" s="7"/>
      <c r="D468" s="7"/>
      <c r="E468" s="7"/>
      <c r="F468" s="7"/>
      <c r="G468" s="5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5">
      <c r="A469" s="7"/>
      <c r="B469" s="7"/>
      <c r="C469" s="7"/>
      <c r="D469" s="7"/>
      <c r="E469" s="7"/>
      <c r="F469" s="7"/>
      <c r="G469" s="5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5">
      <c r="A470" s="7"/>
      <c r="B470" s="7"/>
      <c r="C470" s="7"/>
      <c r="D470" s="7"/>
      <c r="E470" s="7"/>
      <c r="F470" s="7"/>
      <c r="G470" s="5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5">
      <c r="A471" s="7"/>
      <c r="B471" s="7"/>
      <c r="C471" s="7"/>
      <c r="D471" s="7"/>
      <c r="E471" s="7"/>
      <c r="F471" s="7"/>
      <c r="G471" s="5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5">
      <c r="A472" s="7"/>
      <c r="B472" s="7"/>
      <c r="C472" s="7"/>
      <c r="D472" s="7"/>
      <c r="E472" s="7"/>
      <c r="F472" s="7"/>
      <c r="G472" s="5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5">
      <c r="A473" s="7"/>
      <c r="B473" s="7"/>
      <c r="C473" s="7"/>
      <c r="D473" s="7"/>
      <c r="E473" s="7"/>
      <c r="F473" s="7"/>
      <c r="G473" s="5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5">
      <c r="A474" s="7"/>
      <c r="B474" s="7"/>
      <c r="C474" s="7"/>
      <c r="D474" s="7"/>
      <c r="E474" s="7"/>
      <c r="F474" s="7"/>
      <c r="G474" s="5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5">
      <c r="A475" s="7"/>
      <c r="B475" s="7"/>
      <c r="C475" s="7"/>
      <c r="D475" s="7"/>
      <c r="E475" s="7"/>
      <c r="F475" s="7"/>
      <c r="G475" s="5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5">
      <c r="A476" s="7"/>
      <c r="B476" s="7"/>
      <c r="C476" s="7"/>
      <c r="D476" s="7"/>
      <c r="E476" s="7"/>
      <c r="F476" s="7"/>
      <c r="G476" s="5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5">
      <c r="A477" s="7"/>
      <c r="B477" s="7"/>
      <c r="C477" s="7"/>
      <c r="D477" s="7"/>
      <c r="E477" s="7"/>
      <c r="F477" s="7"/>
      <c r="G477" s="5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5">
      <c r="A478" s="7"/>
      <c r="B478" s="7"/>
      <c r="C478" s="7"/>
      <c r="D478" s="7"/>
      <c r="E478" s="7"/>
      <c r="F478" s="7"/>
      <c r="G478" s="5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5">
      <c r="A479" s="7"/>
      <c r="B479" s="7"/>
      <c r="C479" s="7"/>
      <c r="D479" s="7"/>
      <c r="E479" s="7"/>
      <c r="F479" s="7"/>
      <c r="G479" s="5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5">
      <c r="A480" s="7"/>
      <c r="B480" s="7"/>
      <c r="C480" s="7"/>
      <c r="D480" s="7"/>
      <c r="E480" s="7"/>
      <c r="F480" s="7"/>
      <c r="G480" s="5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5">
      <c r="A481" s="7"/>
      <c r="B481" s="7"/>
      <c r="C481" s="7"/>
      <c r="D481" s="7"/>
      <c r="E481" s="7"/>
      <c r="F481" s="7"/>
      <c r="G481" s="5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5">
      <c r="A482" s="7"/>
      <c r="B482" s="7"/>
      <c r="C482" s="7"/>
      <c r="D482" s="7"/>
      <c r="E482" s="7"/>
      <c r="F482" s="7"/>
      <c r="G482" s="5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5">
      <c r="A483" s="7"/>
      <c r="B483" s="7"/>
      <c r="C483" s="7"/>
      <c r="D483" s="7"/>
      <c r="E483" s="7"/>
      <c r="F483" s="7"/>
      <c r="G483" s="5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5">
      <c r="A484" s="7"/>
      <c r="B484" s="7"/>
      <c r="C484" s="7"/>
      <c r="D484" s="7"/>
      <c r="E484" s="7"/>
      <c r="F484" s="7"/>
      <c r="G484" s="5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5">
      <c r="A485" s="7"/>
      <c r="B485" s="7"/>
      <c r="C485" s="7"/>
      <c r="D485" s="7"/>
      <c r="E485" s="7"/>
      <c r="F485" s="7"/>
      <c r="G485" s="5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5">
      <c r="A486" s="7"/>
      <c r="B486" s="7"/>
      <c r="C486" s="7"/>
      <c r="D486" s="7"/>
      <c r="E486" s="7"/>
      <c r="F486" s="7"/>
      <c r="G486" s="5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5">
      <c r="A487" s="7"/>
      <c r="B487" s="7"/>
      <c r="C487" s="7"/>
      <c r="D487" s="7"/>
      <c r="E487" s="7"/>
      <c r="F487" s="7"/>
      <c r="G487" s="5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5">
      <c r="A488" s="7"/>
      <c r="B488" s="7"/>
      <c r="C488" s="7"/>
      <c r="D488" s="7"/>
      <c r="E488" s="7"/>
      <c r="F488" s="7"/>
      <c r="G488" s="5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5">
      <c r="A489" s="7"/>
      <c r="B489" s="7"/>
      <c r="C489" s="7"/>
      <c r="D489" s="7"/>
      <c r="E489" s="7"/>
      <c r="F489" s="7"/>
      <c r="G489" s="5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5">
      <c r="A490" s="7"/>
      <c r="B490" s="7"/>
      <c r="C490" s="7"/>
      <c r="D490" s="7"/>
      <c r="E490" s="7"/>
      <c r="F490" s="7"/>
      <c r="G490" s="5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5">
      <c r="A491" s="7"/>
      <c r="B491" s="7"/>
      <c r="C491" s="7"/>
      <c r="D491" s="7"/>
      <c r="E491" s="7"/>
      <c r="F491" s="7"/>
      <c r="G491" s="5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5">
      <c r="A492" s="7"/>
      <c r="B492" s="7"/>
      <c r="C492" s="7"/>
      <c r="D492" s="7"/>
      <c r="E492" s="7"/>
      <c r="F492" s="7"/>
      <c r="G492" s="5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5">
      <c r="A493" s="7"/>
      <c r="B493" s="7"/>
      <c r="C493" s="7"/>
      <c r="D493" s="7"/>
      <c r="E493" s="7"/>
      <c r="F493" s="7"/>
      <c r="G493" s="5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5">
      <c r="A494" s="7"/>
      <c r="B494" s="7"/>
      <c r="C494" s="7"/>
      <c r="D494" s="7"/>
      <c r="E494" s="7"/>
      <c r="F494" s="7"/>
      <c r="G494" s="5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5">
      <c r="A495" s="7"/>
      <c r="B495" s="7"/>
      <c r="C495" s="7"/>
      <c r="D495" s="7"/>
      <c r="E495" s="7"/>
      <c r="F495" s="7"/>
      <c r="G495" s="5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5">
      <c r="A496" s="7"/>
      <c r="B496" s="7"/>
      <c r="C496" s="7"/>
      <c r="D496" s="7"/>
      <c r="E496" s="7"/>
      <c r="F496" s="7"/>
      <c r="G496" s="5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5">
      <c r="A497" s="7"/>
      <c r="B497" s="7"/>
      <c r="C497" s="7"/>
      <c r="D497" s="7"/>
      <c r="E497" s="7"/>
      <c r="F497" s="7"/>
      <c r="G497" s="5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5">
      <c r="A498" s="7"/>
      <c r="B498" s="7"/>
      <c r="C498" s="7"/>
      <c r="D498" s="7"/>
      <c r="E498" s="7"/>
      <c r="F498" s="7"/>
      <c r="G498" s="5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5">
      <c r="A499" s="7"/>
      <c r="B499" s="7"/>
      <c r="C499" s="7"/>
      <c r="D499" s="7"/>
      <c r="E499" s="7"/>
      <c r="F499" s="7"/>
      <c r="G499" s="5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5">
      <c r="A500" s="7"/>
      <c r="B500" s="7"/>
      <c r="C500" s="7"/>
      <c r="D500" s="7"/>
      <c r="E500" s="7"/>
      <c r="F500" s="7"/>
      <c r="G500" s="5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5">
      <c r="A501" s="7"/>
      <c r="B501" s="7"/>
      <c r="C501" s="7"/>
      <c r="D501" s="7"/>
      <c r="E501" s="7"/>
      <c r="F501" s="7"/>
      <c r="G501" s="5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5">
      <c r="A502" s="7"/>
      <c r="B502" s="7"/>
      <c r="C502" s="7"/>
      <c r="D502" s="7"/>
      <c r="E502" s="7"/>
      <c r="F502" s="7"/>
      <c r="G502" s="5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5">
      <c r="A503" s="7"/>
      <c r="B503" s="7"/>
      <c r="C503" s="7"/>
      <c r="D503" s="7"/>
      <c r="E503" s="7"/>
      <c r="F503" s="7"/>
      <c r="G503" s="5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5">
      <c r="A504" s="7"/>
      <c r="B504" s="7"/>
      <c r="C504" s="7"/>
      <c r="D504" s="7"/>
      <c r="E504" s="7"/>
      <c r="F504" s="7"/>
      <c r="G504" s="5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5">
      <c r="A505" s="7"/>
      <c r="B505" s="7"/>
      <c r="C505" s="7"/>
      <c r="D505" s="7"/>
      <c r="E505" s="7"/>
      <c r="F505" s="7"/>
      <c r="G505" s="5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5">
      <c r="A506" s="7"/>
      <c r="B506" s="7"/>
      <c r="C506" s="7"/>
      <c r="D506" s="7"/>
      <c r="E506" s="7"/>
      <c r="F506" s="7"/>
      <c r="G506" s="5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5">
      <c r="A507" s="7"/>
      <c r="B507" s="7"/>
      <c r="C507" s="7"/>
      <c r="D507" s="7"/>
      <c r="E507" s="7"/>
      <c r="F507" s="7"/>
      <c r="G507" s="5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5">
      <c r="A508" s="7"/>
      <c r="B508" s="7"/>
      <c r="C508" s="7"/>
      <c r="D508" s="7"/>
      <c r="E508" s="7"/>
      <c r="F508" s="7"/>
      <c r="G508" s="5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5">
      <c r="A509" s="7"/>
      <c r="B509" s="7"/>
      <c r="C509" s="7"/>
      <c r="D509" s="7"/>
      <c r="E509" s="7"/>
      <c r="F509" s="7"/>
      <c r="G509" s="5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5">
      <c r="A510" s="7"/>
      <c r="B510" s="7"/>
      <c r="C510" s="7"/>
      <c r="D510" s="7"/>
      <c r="E510" s="7"/>
      <c r="F510" s="7"/>
      <c r="G510" s="5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5">
      <c r="A511" s="7"/>
      <c r="B511" s="7"/>
      <c r="C511" s="7"/>
      <c r="D511" s="7"/>
      <c r="E511" s="7"/>
      <c r="F511" s="7"/>
      <c r="G511" s="5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5">
      <c r="A512" s="7"/>
      <c r="B512" s="7"/>
      <c r="C512" s="7"/>
      <c r="D512" s="7"/>
      <c r="E512" s="7"/>
      <c r="F512" s="7"/>
      <c r="G512" s="5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5">
      <c r="A513" s="7"/>
      <c r="B513" s="7"/>
      <c r="C513" s="7"/>
      <c r="D513" s="7"/>
      <c r="E513" s="7"/>
      <c r="F513" s="7"/>
      <c r="G513" s="5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5">
      <c r="A514" s="7"/>
      <c r="B514" s="7"/>
      <c r="C514" s="7"/>
      <c r="D514" s="7"/>
      <c r="E514" s="7"/>
      <c r="F514" s="7"/>
      <c r="G514" s="5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5">
      <c r="A515" s="7"/>
      <c r="B515" s="7"/>
      <c r="C515" s="7"/>
      <c r="D515" s="7"/>
      <c r="E515" s="7"/>
      <c r="F515" s="7"/>
      <c r="G515" s="5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5">
      <c r="A516" s="7"/>
      <c r="B516" s="7"/>
      <c r="C516" s="7"/>
      <c r="D516" s="7"/>
      <c r="E516" s="7"/>
      <c r="F516" s="7"/>
      <c r="G516" s="5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5">
      <c r="A517" s="7"/>
      <c r="B517" s="7"/>
      <c r="C517" s="7"/>
      <c r="D517" s="7"/>
      <c r="E517" s="7"/>
      <c r="F517" s="7"/>
      <c r="G517" s="5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5">
      <c r="A518" s="7"/>
      <c r="B518" s="7"/>
      <c r="C518" s="7"/>
      <c r="D518" s="7"/>
      <c r="E518" s="7"/>
      <c r="F518" s="7"/>
      <c r="G518" s="5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5">
      <c r="A519" s="7"/>
      <c r="B519" s="7"/>
      <c r="C519" s="7"/>
      <c r="D519" s="7"/>
      <c r="E519" s="7"/>
      <c r="F519" s="7"/>
      <c r="G519" s="5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5">
      <c r="A520" s="7"/>
      <c r="B520" s="7"/>
      <c r="C520" s="7"/>
      <c r="D520" s="7"/>
      <c r="E520" s="7"/>
      <c r="F520" s="7"/>
      <c r="G520" s="5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5">
      <c r="A521" s="7"/>
      <c r="B521" s="7"/>
      <c r="C521" s="7"/>
      <c r="D521" s="7"/>
      <c r="E521" s="7"/>
      <c r="F521" s="7"/>
      <c r="G521" s="5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5">
      <c r="A522" s="7"/>
      <c r="B522" s="7"/>
      <c r="C522" s="7"/>
      <c r="D522" s="7"/>
      <c r="E522" s="7"/>
      <c r="F522" s="7"/>
      <c r="G522" s="5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5">
      <c r="A523" s="7"/>
      <c r="B523" s="7"/>
      <c r="C523" s="7"/>
      <c r="D523" s="7"/>
      <c r="E523" s="7"/>
      <c r="F523" s="7"/>
      <c r="G523" s="5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5">
      <c r="A524" s="7"/>
      <c r="B524" s="7"/>
      <c r="C524" s="7"/>
      <c r="D524" s="7"/>
      <c r="E524" s="7"/>
      <c r="F524" s="7"/>
      <c r="G524" s="5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5">
      <c r="A525" s="7"/>
      <c r="B525" s="7"/>
      <c r="C525" s="7"/>
      <c r="D525" s="7"/>
      <c r="E525" s="7"/>
      <c r="F525" s="7"/>
      <c r="G525" s="5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5">
      <c r="A526" s="7"/>
      <c r="B526" s="7"/>
      <c r="C526" s="7"/>
      <c r="D526" s="7"/>
      <c r="E526" s="7"/>
      <c r="F526" s="7"/>
      <c r="G526" s="5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5">
      <c r="A527" s="7"/>
      <c r="B527" s="7"/>
      <c r="C527" s="7"/>
      <c r="D527" s="7"/>
      <c r="E527" s="7"/>
      <c r="F527" s="7"/>
      <c r="G527" s="5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5">
      <c r="A528" s="7"/>
      <c r="B528" s="7"/>
      <c r="C528" s="7"/>
      <c r="D528" s="7"/>
      <c r="E528" s="7"/>
      <c r="F528" s="7"/>
      <c r="G528" s="5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5">
      <c r="A529" s="7"/>
      <c r="B529" s="7"/>
      <c r="C529" s="7"/>
      <c r="D529" s="7"/>
      <c r="E529" s="7"/>
      <c r="F529" s="7"/>
      <c r="G529" s="5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5">
      <c r="A530" s="7"/>
      <c r="B530" s="7"/>
      <c r="C530" s="7"/>
      <c r="D530" s="7"/>
      <c r="E530" s="7"/>
      <c r="F530" s="7"/>
      <c r="G530" s="5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5">
      <c r="A531" s="7"/>
      <c r="B531" s="7"/>
      <c r="C531" s="7"/>
      <c r="D531" s="7"/>
      <c r="E531" s="7"/>
      <c r="F531" s="7"/>
      <c r="G531" s="5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5">
      <c r="A532" s="7"/>
      <c r="B532" s="7"/>
      <c r="C532" s="7"/>
      <c r="D532" s="7"/>
      <c r="E532" s="7"/>
      <c r="F532" s="7"/>
      <c r="G532" s="5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5">
      <c r="A533" s="7"/>
      <c r="B533" s="7"/>
      <c r="C533" s="7"/>
      <c r="D533" s="7"/>
      <c r="E533" s="7"/>
      <c r="F533" s="7"/>
      <c r="G533" s="5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5">
      <c r="A534" s="7"/>
      <c r="B534" s="7"/>
      <c r="C534" s="7"/>
      <c r="D534" s="7"/>
      <c r="E534" s="7"/>
      <c r="F534" s="7"/>
      <c r="G534" s="5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5">
      <c r="A535" s="7"/>
      <c r="B535" s="7"/>
      <c r="C535" s="7"/>
      <c r="D535" s="7"/>
      <c r="E535" s="7"/>
      <c r="F535" s="7"/>
      <c r="G535" s="5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5">
      <c r="A536" s="7"/>
      <c r="B536" s="7"/>
      <c r="C536" s="7"/>
      <c r="D536" s="7"/>
      <c r="E536" s="7"/>
      <c r="F536" s="7"/>
      <c r="G536" s="5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5">
      <c r="A537" s="7"/>
      <c r="B537" s="7"/>
      <c r="C537" s="7"/>
      <c r="D537" s="7"/>
      <c r="E537" s="7"/>
      <c r="F537" s="7"/>
      <c r="G537" s="5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5">
      <c r="A538" s="7"/>
      <c r="B538" s="7"/>
      <c r="C538" s="7"/>
      <c r="D538" s="7"/>
      <c r="E538" s="7"/>
      <c r="F538" s="7"/>
      <c r="G538" s="5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5">
      <c r="A539" s="7"/>
      <c r="B539" s="7"/>
      <c r="C539" s="7"/>
      <c r="D539" s="7"/>
      <c r="E539" s="7"/>
      <c r="F539" s="7"/>
      <c r="G539" s="5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5">
      <c r="A540" s="7"/>
      <c r="B540" s="7"/>
      <c r="C540" s="7"/>
      <c r="D540" s="7"/>
      <c r="E540" s="7"/>
      <c r="F540" s="7"/>
      <c r="G540" s="5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5">
      <c r="A541" s="7"/>
      <c r="B541" s="7"/>
      <c r="C541" s="7"/>
      <c r="D541" s="7"/>
      <c r="E541" s="7"/>
      <c r="F541" s="7"/>
      <c r="G541" s="5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5">
      <c r="A542" s="7"/>
      <c r="B542" s="7"/>
      <c r="C542" s="7"/>
      <c r="D542" s="7"/>
      <c r="E542" s="7"/>
      <c r="F542" s="7"/>
      <c r="G542" s="5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5">
      <c r="A543" s="7"/>
      <c r="B543" s="7"/>
      <c r="C543" s="7"/>
      <c r="D543" s="7"/>
      <c r="E543" s="7"/>
      <c r="F543" s="7"/>
      <c r="G543" s="5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5">
      <c r="A544" s="7"/>
      <c r="B544" s="7"/>
      <c r="C544" s="7"/>
      <c r="D544" s="7"/>
      <c r="E544" s="7"/>
      <c r="F544" s="7"/>
      <c r="G544" s="5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5">
      <c r="A545" s="7"/>
      <c r="B545" s="7"/>
      <c r="C545" s="7"/>
      <c r="D545" s="7"/>
      <c r="E545" s="7"/>
      <c r="F545" s="7"/>
      <c r="G545" s="5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5">
      <c r="A546" s="7"/>
      <c r="B546" s="7"/>
      <c r="C546" s="7"/>
      <c r="D546" s="7"/>
      <c r="E546" s="7"/>
      <c r="F546" s="7"/>
      <c r="G546" s="5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5">
      <c r="A547" s="7"/>
      <c r="B547" s="7"/>
      <c r="C547" s="7"/>
      <c r="D547" s="7"/>
      <c r="E547" s="7"/>
      <c r="F547" s="7"/>
      <c r="G547" s="5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5">
      <c r="A548" s="7"/>
      <c r="B548" s="7"/>
      <c r="C548" s="7"/>
      <c r="D548" s="7"/>
      <c r="E548" s="7"/>
      <c r="F548" s="7"/>
      <c r="G548" s="5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5">
      <c r="A549" s="7"/>
      <c r="B549" s="7"/>
      <c r="C549" s="7"/>
      <c r="D549" s="7"/>
      <c r="E549" s="7"/>
      <c r="F549" s="7"/>
      <c r="G549" s="5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5">
      <c r="A550" s="7"/>
      <c r="B550" s="7"/>
      <c r="C550" s="7"/>
      <c r="D550" s="7"/>
      <c r="E550" s="7"/>
      <c r="F550" s="7"/>
      <c r="G550" s="5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5">
      <c r="A551" s="7"/>
      <c r="B551" s="7"/>
      <c r="C551" s="7"/>
      <c r="D551" s="7"/>
      <c r="E551" s="7"/>
      <c r="F551" s="7"/>
      <c r="G551" s="5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5">
      <c r="A552" s="7"/>
      <c r="B552" s="7"/>
      <c r="C552" s="7"/>
      <c r="D552" s="7"/>
      <c r="E552" s="7"/>
      <c r="F552" s="7"/>
      <c r="G552" s="5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5">
      <c r="A553" s="7"/>
      <c r="B553" s="7"/>
      <c r="C553" s="7"/>
      <c r="D553" s="7"/>
      <c r="E553" s="7"/>
      <c r="F553" s="7"/>
      <c r="G553" s="5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5">
      <c r="A554" s="7"/>
      <c r="B554" s="7"/>
      <c r="C554" s="7"/>
      <c r="D554" s="7"/>
      <c r="E554" s="7"/>
      <c r="F554" s="7"/>
      <c r="G554" s="5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5">
      <c r="A555" s="7"/>
      <c r="B555" s="7"/>
      <c r="C555" s="7"/>
      <c r="D555" s="7"/>
      <c r="E555" s="7"/>
      <c r="F555" s="7"/>
      <c r="G555" s="5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5">
      <c r="A556" s="7"/>
      <c r="B556" s="7"/>
      <c r="C556" s="7"/>
      <c r="D556" s="7"/>
      <c r="E556" s="7"/>
      <c r="F556" s="7"/>
      <c r="G556" s="5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5">
      <c r="A557" s="7"/>
      <c r="B557" s="7"/>
      <c r="C557" s="7"/>
      <c r="D557" s="7"/>
      <c r="E557" s="7"/>
      <c r="F557" s="7"/>
      <c r="G557" s="5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5">
      <c r="A558" s="7"/>
      <c r="B558" s="7"/>
      <c r="C558" s="7"/>
      <c r="D558" s="7"/>
      <c r="E558" s="7"/>
      <c r="F558" s="7"/>
      <c r="G558" s="5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5">
      <c r="A559" s="7"/>
      <c r="B559" s="7"/>
      <c r="C559" s="7"/>
      <c r="D559" s="7"/>
      <c r="E559" s="7"/>
      <c r="F559" s="7"/>
      <c r="G559" s="5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5">
      <c r="A560" s="7"/>
      <c r="B560" s="7"/>
      <c r="C560" s="7"/>
      <c r="D560" s="7"/>
      <c r="E560" s="7"/>
      <c r="F560" s="7"/>
      <c r="G560" s="5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5">
      <c r="A561" s="7"/>
      <c r="B561" s="7"/>
      <c r="C561" s="7"/>
      <c r="D561" s="7"/>
      <c r="E561" s="7"/>
      <c r="F561" s="7"/>
      <c r="G561" s="5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5">
      <c r="A562" s="7"/>
      <c r="B562" s="7"/>
      <c r="C562" s="7"/>
      <c r="D562" s="7"/>
      <c r="E562" s="7"/>
      <c r="F562" s="7"/>
      <c r="G562" s="5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5">
      <c r="A563" s="7"/>
      <c r="B563" s="7"/>
      <c r="C563" s="7"/>
      <c r="D563" s="7"/>
      <c r="E563" s="7"/>
      <c r="F563" s="7"/>
      <c r="G563" s="5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5">
      <c r="A564" s="7"/>
      <c r="B564" s="7"/>
      <c r="C564" s="7"/>
      <c r="D564" s="7"/>
      <c r="E564" s="7"/>
      <c r="F564" s="7"/>
      <c r="G564" s="5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5">
      <c r="A565" s="7"/>
      <c r="B565" s="7"/>
      <c r="C565" s="7"/>
      <c r="D565" s="7"/>
      <c r="E565" s="7"/>
      <c r="F565" s="7"/>
      <c r="G565" s="5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5">
      <c r="A566" s="7"/>
      <c r="B566" s="7"/>
      <c r="C566" s="7"/>
      <c r="D566" s="7"/>
      <c r="E566" s="7"/>
      <c r="F566" s="7"/>
      <c r="G566" s="5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5">
      <c r="A567" s="7"/>
      <c r="B567" s="7"/>
      <c r="C567" s="7"/>
      <c r="D567" s="7"/>
      <c r="E567" s="7"/>
      <c r="F567" s="7"/>
      <c r="G567" s="5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5">
      <c r="A568" s="7"/>
      <c r="B568" s="7"/>
      <c r="C568" s="7"/>
      <c r="D568" s="7"/>
      <c r="E568" s="7"/>
      <c r="F568" s="7"/>
      <c r="G568" s="5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5">
      <c r="A569" s="7"/>
      <c r="B569" s="7"/>
      <c r="C569" s="7"/>
      <c r="D569" s="7"/>
      <c r="E569" s="7"/>
      <c r="F569" s="7"/>
      <c r="G569" s="5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5">
      <c r="A570" s="7"/>
      <c r="B570" s="7"/>
      <c r="C570" s="7"/>
      <c r="D570" s="7"/>
      <c r="E570" s="7"/>
      <c r="F570" s="7"/>
      <c r="G570" s="5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5">
      <c r="A571" s="7"/>
      <c r="B571" s="7"/>
      <c r="C571" s="7"/>
      <c r="D571" s="7"/>
      <c r="E571" s="7"/>
      <c r="F571" s="7"/>
      <c r="G571" s="5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5">
      <c r="A572" s="7"/>
      <c r="B572" s="7"/>
      <c r="C572" s="7"/>
      <c r="D572" s="7"/>
      <c r="E572" s="7"/>
      <c r="F572" s="7"/>
      <c r="G572" s="5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5">
      <c r="A573" s="7"/>
      <c r="B573" s="7"/>
      <c r="C573" s="7"/>
      <c r="D573" s="7"/>
      <c r="E573" s="7"/>
      <c r="F573" s="7"/>
      <c r="G573" s="5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5">
      <c r="A574" s="7"/>
      <c r="B574" s="7"/>
      <c r="C574" s="7"/>
      <c r="D574" s="7"/>
      <c r="E574" s="7"/>
      <c r="F574" s="7"/>
      <c r="G574" s="5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5">
      <c r="A575" s="7"/>
      <c r="B575" s="7"/>
      <c r="C575" s="7"/>
      <c r="D575" s="7"/>
      <c r="E575" s="7"/>
      <c r="F575" s="7"/>
      <c r="G575" s="5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5">
      <c r="A576" s="7"/>
      <c r="B576" s="7"/>
      <c r="C576" s="7"/>
      <c r="D576" s="7"/>
      <c r="E576" s="7"/>
      <c r="F576" s="7"/>
      <c r="G576" s="5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5">
      <c r="A577" s="7"/>
      <c r="B577" s="7"/>
      <c r="C577" s="7"/>
      <c r="D577" s="7"/>
      <c r="E577" s="7"/>
      <c r="F577" s="7"/>
      <c r="G577" s="5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5">
      <c r="A578" s="7"/>
      <c r="B578" s="7"/>
      <c r="C578" s="7"/>
      <c r="D578" s="7"/>
      <c r="E578" s="7"/>
      <c r="F578" s="7"/>
      <c r="G578" s="5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5">
      <c r="A579" s="7"/>
      <c r="B579" s="7"/>
      <c r="C579" s="7"/>
      <c r="D579" s="7"/>
      <c r="E579" s="7"/>
      <c r="F579" s="7"/>
      <c r="G579" s="5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5">
      <c r="A580" s="7"/>
      <c r="B580" s="7"/>
      <c r="C580" s="7"/>
      <c r="D580" s="7"/>
      <c r="E580" s="7"/>
      <c r="F580" s="7"/>
      <c r="G580" s="5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5">
      <c r="A581" s="7"/>
      <c r="B581" s="7"/>
      <c r="C581" s="7"/>
      <c r="D581" s="7"/>
      <c r="E581" s="7"/>
      <c r="F581" s="7"/>
      <c r="G581" s="5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5">
      <c r="A582" s="7"/>
      <c r="B582" s="7"/>
      <c r="C582" s="7"/>
      <c r="D582" s="7"/>
      <c r="E582" s="7"/>
      <c r="F582" s="7"/>
      <c r="G582" s="5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5">
      <c r="A583" s="7"/>
      <c r="B583" s="7"/>
      <c r="C583" s="7"/>
      <c r="D583" s="7"/>
      <c r="E583" s="7"/>
      <c r="F583" s="7"/>
      <c r="G583" s="5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5">
      <c r="A584" s="7"/>
      <c r="B584" s="7"/>
      <c r="C584" s="7"/>
      <c r="D584" s="7"/>
      <c r="E584" s="7"/>
      <c r="F584" s="7"/>
      <c r="G584" s="5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5">
      <c r="A585" s="7"/>
      <c r="B585" s="7"/>
      <c r="C585" s="7"/>
      <c r="D585" s="7"/>
      <c r="E585" s="7"/>
      <c r="F585" s="7"/>
      <c r="G585" s="5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5">
      <c r="A586" s="7"/>
      <c r="B586" s="7"/>
      <c r="C586" s="7"/>
      <c r="D586" s="7"/>
      <c r="E586" s="7"/>
      <c r="F586" s="7"/>
      <c r="G586" s="5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5">
      <c r="A587" s="7"/>
      <c r="B587" s="7"/>
      <c r="C587" s="7"/>
      <c r="D587" s="7"/>
      <c r="E587" s="7"/>
      <c r="F587" s="7"/>
      <c r="G587" s="5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5">
      <c r="A588" s="7"/>
      <c r="B588" s="7"/>
      <c r="C588" s="7"/>
      <c r="D588" s="7"/>
      <c r="E588" s="7"/>
      <c r="F588" s="7"/>
      <c r="G588" s="5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5">
      <c r="A589" s="7"/>
      <c r="B589" s="7"/>
      <c r="C589" s="7"/>
      <c r="D589" s="7"/>
      <c r="E589" s="7"/>
      <c r="F589" s="7"/>
      <c r="G589" s="5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5">
      <c r="A590" s="7"/>
      <c r="B590" s="7"/>
      <c r="C590" s="7"/>
      <c r="D590" s="7"/>
      <c r="E590" s="7"/>
      <c r="F590" s="7"/>
      <c r="G590" s="5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5">
      <c r="A591" s="7"/>
      <c r="B591" s="7"/>
      <c r="C591" s="7"/>
      <c r="D591" s="7"/>
      <c r="E591" s="7"/>
      <c r="F591" s="7"/>
      <c r="G591" s="5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5">
      <c r="A592" s="7"/>
      <c r="B592" s="7"/>
      <c r="C592" s="7"/>
      <c r="D592" s="7"/>
      <c r="E592" s="7"/>
      <c r="F592" s="7"/>
      <c r="G592" s="5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5">
      <c r="A593" s="7"/>
      <c r="B593" s="7"/>
      <c r="C593" s="7"/>
      <c r="D593" s="7"/>
      <c r="E593" s="7"/>
      <c r="F593" s="7"/>
      <c r="G593" s="5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5">
      <c r="A594" s="7"/>
      <c r="B594" s="7"/>
      <c r="C594" s="7"/>
      <c r="D594" s="7"/>
      <c r="E594" s="7"/>
      <c r="F594" s="7"/>
      <c r="G594" s="5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5">
      <c r="A595" s="7"/>
      <c r="B595" s="7"/>
      <c r="C595" s="7"/>
      <c r="D595" s="7"/>
      <c r="E595" s="7"/>
      <c r="F595" s="7"/>
      <c r="G595" s="5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5">
      <c r="A596" s="7"/>
      <c r="B596" s="7"/>
      <c r="C596" s="7"/>
      <c r="D596" s="7"/>
      <c r="E596" s="7"/>
      <c r="F596" s="7"/>
      <c r="G596" s="5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5">
      <c r="A597" s="7"/>
      <c r="B597" s="7"/>
      <c r="C597" s="7"/>
      <c r="D597" s="7"/>
      <c r="E597" s="7"/>
      <c r="F597" s="7"/>
      <c r="G597" s="5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5">
      <c r="A598" s="7"/>
      <c r="B598" s="7"/>
      <c r="C598" s="7"/>
      <c r="D598" s="7"/>
      <c r="E598" s="7"/>
      <c r="F598" s="7"/>
      <c r="G598" s="5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5">
      <c r="A599" s="7"/>
      <c r="B599" s="7"/>
      <c r="C599" s="7"/>
      <c r="D599" s="7"/>
      <c r="E599" s="7"/>
      <c r="F599" s="7"/>
      <c r="G599" s="5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5">
      <c r="A600" s="7"/>
      <c r="B600" s="7"/>
      <c r="C600" s="7"/>
      <c r="D600" s="7"/>
      <c r="E600" s="7"/>
      <c r="F600" s="7"/>
      <c r="G600" s="5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5">
      <c r="A601" s="7"/>
      <c r="B601" s="7"/>
      <c r="C601" s="7"/>
      <c r="D601" s="7"/>
      <c r="E601" s="7"/>
      <c r="F601" s="7"/>
      <c r="G601" s="5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5">
      <c r="A602" s="7"/>
      <c r="B602" s="7"/>
      <c r="C602" s="7"/>
      <c r="D602" s="7"/>
      <c r="E602" s="7"/>
      <c r="F602" s="7"/>
      <c r="G602" s="5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5">
      <c r="A603" s="7"/>
      <c r="B603" s="7"/>
      <c r="C603" s="7"/>
      <c r="D603" s="7"/>
      <c r="E603" s="7"/>
      <c r="F603" s="7"/>
      <c r="G603" s="5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5">
      <c r="A604" s="7"/>
      <c r="B604" s="7"/>
      <c r="C604" s="7"/>
      <c r="D604" s="7"/>
      <c r="E604" s="7"/>
      <c r="F604" s="7"/>
      <c r="G604" s="5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5">
      <c r="A605" s="7"/>
      <c r="B605" s="7"/>
      <c r="C605" s="7"/>
      <c r="D605" s="7"/>
      <c r="E605" s="7"/>
      <c r="F605" s="7"/>
      <c r="G605" s="5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5">
      <c r="A606" s="7"/>
      <c r="B606" s="7"/>
      <c r="C606" s="7"/>
      <c r="D606" s="7"/>
      <c r="E606" s="7"/>
      <c r="F606" s="7"/>
      <c r="G606" s="5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5">
      <c r="A607" s="7"/>
      <c r="B607" s="7"/>
      <c r="C607" s="7"/>
      <c r="D607" s="7"/>
      <c r="E607" s="7"/>
      <c r="F607" s="7"/>
      <c r="G607" s="5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5">
      <c r="A608" s="7"/>
      <c r="B608" s="7"/>
      <c r="C608" s="7"/>
      <c r="D608" s="7"/>
      <c r="E608" s="7"/>
      <c r="F608" s="7"/>
      <c r="G608" s="5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5">
      <c r="A609" s="7"/>
      <c r="B609" s="7"/>
      <c r="C609" s="7"/>
      <c r="D609" s="7"/>
      <c r="E609" s="7"/>
      <c r="F609" s="7"/>
      <c r="G609" s="5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5">
      <c r="A610" s="7"/>
      <c r="B610" s="7"/>
      <c r="C610" s="7"/>
      <c r="D610" s="7"/>
      <c r="E610" s="7"/>
      <c r="F610" s="7"/>
      <c r="G610" s="5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5">
      <c r="A611" s="7"/>
      <c r="B611" s="7"/>
      <c r="C611" s="7"/>
      <c r="D611" s="7"/>
      <c r="E611" s="7"/>
      <c r="F611" s="7"/>
      <c r="G611" s="5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5">
      <c r="A612" s="7"/>
      <c r="B612" s="7"/>
      <c r="C612" s="7"/>
      <c r="D612" s="7"/>
      <c r="E612" s="7"/>
      <c r="F612" s="7"/>
      <c r="G612" s="5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5">
      <c r="A613" s="7"/>
      <c r="B613" s="7"/>
      <c r="C613" s="7"/>
      <c r="D613" s="7"/>
      <c r="E613" s="7"/>
      <c r="F613" s="7"/>
      <c r="G613" s="5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5">
      <c r="A614" s="7"/>
      <c r="B614" s="7"/>
      <c r="C614" s="7"/>
      <c r="D614" s="7"/>
      <c r="E614" s="7"/>
      <c r="F614" s="7"/>
      <c r="G614" s="5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5">
      <c r="A615" s="7"/>
      <c r="B615" s="7"/>
      <c r="C615" s="7"/>
      <c r="D615" s="7"/>
      <c r="E615" s="7"/>
      <c r="F615" s="7"/>
      <c r="G615" s="5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5">
      <c r="A616" s="7"/>
      <c r="B616" s="7"/>
      <c r="C616" s="7"/>
      <c r="D616" s="7"/>
      <c r="E616" s="7"/>
      <c r="F616" s="7"/>
      <c r="G616" s="5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5">
      <c r="A617" s="7"/>
      <c r="B617" s="7"/>
      <c r="C617" s="7"/>
      <c r="D617" s="7"/>
      <c r="E617" s="7"/>
      <c r="F617" s="7"/>
      <c r="G617" s="5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5">
      <c r="A618" s="7"/>
      <c r="B618" s="7"/>
      <c r="C618" s="7"/>
      <c r="D618" s="7"/>
      <c r="E618" s="7"/>
      <c r="F618" s="7"/>
      <c r="G618" s="5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5">
      <c r="A619" s="7"/>
      <c r="B619" s="7"/>
      <c r="C619" s="7"/>
      <c r="D619" s="7"/>
      <c r="E619" s="7"/>
      <c r="F619" s="7"/>
      <c r="G619" s="5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5">
      <c r="A620" s="7"/>
      <c r="B620" s="7"/>
      <c r="C620" s="7"/>
      <c r="D620" s="7"/>
      <c r="E620" s="7"/>
      <c r="F620" s="7"/>
      <c r="G620" s="5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5">
      <c r="A621" s="7"/>
      <c r="B621" s="7"/>
      <c r="C621" s="7"/>
      <c r="D621" s="7"/>
      <c r="E621" s="7"/>
      <c r="F621" s="7"/>
      <c r="G621" s="5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5">
      <c r="A622" s="7"/>
      <c r="B622" s="7"/>
      <c r="C622" s="7"/>
      <c r="D622" s="7"/>
      <c r="E622" s="7"/>
      <c r="F622" s="7"/>
      <c r="G622" s="5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5">
      <c r="A623" s="7"/>
      <c r="B623" s="7"/>
      <c r="C623" s="7"/>
      <c r="D623" s="7"/>
      <c r="E623" s="7"/>
      <c r="F623" s="7"/>
      <c r="G623" s="5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5">
      <c r="A624" s="7"/>
      <c r="B624" s="7"/>
      <c r="C624" s="7"/>
      <c r="D624" s="7"/>
      <c r="E624" s="7"/>
      <c r="F624" s="7"/>
      <c r="G624" s="5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5">
      <c r="A625" s="7"/>
      <c r="B625" s="7"/>
      <c r="C625" s="7"/>
      <c r="D625" s="7"/>
      <c r="E625" s="7"/>
      <c r="F625" s="7"/>
      <c r="G625" s="5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5">
      <c r="A626" s="7"/>
      <c r="B626" s="7"/>
      <c r="C626" s="7"/>
      <c r="D626" s="7"/>
      <c r="E626" s="7"/>
      <c r="F626" s="7"/>
      <c r="G626" s="5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5">
      <c r="A627" s="7"/>
      <c r="B627" s="7"/>
      <c r="C627" s="7"/>
      <c r="D627" s="7"/>
      <c r="E627" s="7"/>
      <c r="F627" s="7"/>
      <c r="G627" s="5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5">
      <c r="A628" s="7"/>
      <c r="B628" s="7"/>
      <c r="C628" s="7"/>
      <c r="D628" s="7"/>
      <c r="E628" s="7"/>
      <c r="F628" s="7"/>
      <c r="G628" s="5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5">
      <c r="A629" s="7"/>
      <c r="B629" s="7"/>
      <c r="C629" s="7"/>
      <c r="D629" s="7"/>
      <c r="E629" s="7"/>
      <c r="F629" s="7"/>
      <c r="G629" s="5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5">
      <c r="A630" s="7"/>
      <c r="B630" s="7"/>
      <c r="C630" s="7"/>
      <c r="D630" s="7"/>
      <c r="E630" s="7"/>
      <c r="F630" s="7"/>
      <c r="G630" s="5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5">
      <c r="A631" s="7"/>
      <c r="B631" s="7"/>
      <c r="C631" s="7"/>
      <c r="D631" s="7"/>
      <c r="E631" s="7"/>
      <c r="F631" s="7"/>
      <c r="G631" s="5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5">
      <c r="A632" s="7"/>
      <c r="B632" s="7"/>
      <c r="C632" s="7"/>
      <c r="D632" s="7"/>
      <c r="E632" s="7"/>
      <c r="F632" s="7"/>
      <c r="G632" s="5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5">
      <c r="A633" s="7"/>
      <c r="B633" s="7"/>
      <c r="C633" s="7"/>
      <c r="D633" s="7"/>
      <c r="E633" s="7"/>
      <c r="F633" s="7"/>
      <c r="G633" s="5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5">
      <c r="A634" s="7"/>
      <c r="B634" s="7"/>
      <c r="C634" s="7"/>
      <c r="D634" s="7"/>
      <c r="E634" s="7"/>
      <c r="F634" s="7"/>
      <c r="G634" s="5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5">
      <c r="A635" s="7"/>
      <c r="B635" s="7"/>
      <c r="C635" s="7"/>
      <c r="D635" s="7"/>
      <c r="E635" s="7"/>
      <c r="F635" s="7"/>
      <c r="G635" s="5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5">
      <c r="A636" s="7"/>
      <c r="B636" s="7"/>
      <c r="C636" s="7"/>
      <c r="D636" s="7"/>
      <c r="E636" s="7"/>
      <c r="F636" s="7"/>
      <c r="G636" s="5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5">
      <c r="A637" s="7"/>
      <c r="B637" s="7"/>
      <c r="C637" s="7"/>
      <c r="D637" s="7"/>
      <c r="E637" s="7"/>
      <c r="F637" s="7"/>
      <c r="G637" s="5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5">
      <c r="A638" s="7"/>
      <c r="B638" s="7"/>
      <c r="C638" s="7"/>
      <c r="D638" s="7"/>
      <c r="E638" s="7"/>
      <c r="F638" s="7"/>
      <c r="G638" s="5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5">
      <c r="A639" s="7"/>
      <c r="B639" s="7"/>
      <c r="C639" s="7"/>
      <c r="D639" s="7"/>
      <c r="E639" s="7"/>
      <c r="F639" s="7"/>
      <c r="G639" s="5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5">
      <c r="A640" s="7"/>
      <c r="B640" s="7"/>
      <c r="C640" s="7"/>
      <c r="D640" s="7"/>
      <c r="E640" s="7"/>
      <c r="F640" s="7"/>
      <c r="G640" s="5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5">
      <c r="A641" s="7"/>
      <c r="B641" s="7"/>
      <c r="C641" s="7"/>
      <c r="D641" s="7"/>
      <c r="E641" s="7"/>
      <c r="F641" s="7"/>
      <c r="G641" s="5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5">
      <c r="A642" s="7"/>
      <c r="B642" s="7"/>
      <c r="C642" s="7"/>
      <c r="D642" s="7"/>
      <c r="E642" s="7"/>
      <c r="F642" s="7"/>
      <c r="G642" s="5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5">
      <c r="A643" s="7"/>
      <c r="B643" s="7"/>
      <c r="C643" s="7"/>
      <c r="D643" s="7"/>
      <c r="E643" s="7"/>
      <c r="F643" s="7"/>
      <c r="G643" s="5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5">
      <c r="A644" s="7"/>
      <c r="B644" s="7"/>
      <c r="C644" s="7"/>
      <c r="D644" s="7"/>
      <c r="E644" s="7"/>
      <c r="F644" s="7"/>
      <c r="G644" s="5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5">
      <c r="A645" s="7"/>
      <c r="B645" s="7"/>
      <c r="C645" s="7"/>
      <c r="D645" s="7"/>
      <c r="E645" s="7"/>
      <c r="F645" s="7"/>
      <c r="G645" s="5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5">
      <c r="A646" s="7"/>
      <c r="B646" s="7"/>
      <c r="C646" s="7"/>
      <c r="D646" s="7"/>
      <c r="E646" s="7"/>
      <c r="F646" s="7"/>
      <c r="G646" s="5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5">
      <c r="A647" s="7"/>
      <c r="B647" s="7"/>
      <c r="C647" s="7"/>
      <c r="D647" s="7"/>
      <c r="E647" s="7"/>
      <c r="F647" s="7"/>
      <c r="G647" s="5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5">
      <c r="A648" s="7"/>
      <c r="B648" s="7"/>
      <c r="C648" s="7"/>
      <c r="D648" s="7"/>
      <c r="E648" s="7"/>
      <c r="F648" s="7"/>
      <c r="G648" s="5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5">
      <c r="A649" s="7"/>
      <c r="B649" s="7"/>
      <c r="C649" s="7"/>
      <c r="D649" s="7"/>
      <c r="E649" s="7"/>
      <c r="F649" s="7"/>
      <c r="G649" s="5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5">
      <c r="A650" s="7"/>
      <c r="B650" s="7"/>
      <c r="C650" s="7"/>
      <c r="D650" s="7"/>
      <c r="E650" s="7"/>
      <c r="F650" s="7"/>
      <c r="G650" s="5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5">
      <c r="A651" s="7"/>
      <c r="B651" s="7"/>
      <c r="C651" s="7"/>
      <c r="D651" s="7"/>
      <c r="E651" s="7"/>
      <c r="F651" s="7"/>
      <c r="G651" s="5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5">
      <c r="A652" s="7"/>
      <c r="B652" s="7"/>
      <c r="C652" s="7"/>
      <c r="D652" s="7"/>
      <c r="E652" s="7"/>
      <c r="F652" s="7"/>
      <c r="G652" s="5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5">
      <c r="A653" s="7"/>
      <c r="B653" s="7"/>
      <c r="C653" s="7"/>
      <c r="D653" s="7"/>
      <c r="E653" s="7"/>
      <c r="F653" s="7"/>
      <c r="G653" s="5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5">
      <c r="A654" s="7"/>
      <c r="B654" s="7"/>
      <c r="C654" s="7"/>
      <c r="D654" s="7"/>
      <c r="E654" s="7"/>
      <c r="F654" s="7"/>
      <c r="G654" s="5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5">
      <c r="A655" s="7"/>
      <c r="B655" s="7"/>
      <c r="C655" s="7"/>
      <c r="D655" s="7"/>
      <c r="E655" s="7"/>
      <c r="F655" s="7"/>
      <c r="G655" s="5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5">
      <c r="A656" s="7"/>
      <c r="B656" s="7"/>
      <c r="C656" s="7"/>
      <c r="D656" s="7"/>
      <c r="E656" s="7"/>
      <c r="F656" s="7"/>
      <c r="G656" s="5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5">
      <c r="A657" s="7"/>
      <c r="B657" s="7"/>
      <c r="C657" s="7"/>
      <c r="D657" s="7"/>
      <c r="E657" s="7"/>
      <c r="F657" s="7"/>
      <c r="G657" s="5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5">
      <c r="A658" s="7"/>
      <c r="B658" s="7"/>
      <c r="C658" s="7"/>
      <c r="D658" s="7"/>
      <c r="E658" s="7"/>
      <c r="F658" s="7"/>
      <c r="G658" s="5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5">
      <c r="A659" s="7"/>
      <c r="B659" s="7"/>
      <c r="C659" s="7"/>
      <c r="D659" s="7"/>
      <c r="E659" s="7"/>
      <c r="F659" s="7"/>
      <c r="G659" s="5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5">
      <c r="A660" s="7"/>
      <c r="B660" s="7"/>
      <c r="C660" s="7"/>
      <c r="D660" s="7"/>
      <c r="E660" s="7"/>
      <c r="F660" s="7"/>
      <c r="G660" s="5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5">
      <c r="A661" s="7"/>
      <c r="B661" s="7"/>
      <c r="C661" s="7"/>
      <c r="D661" s="7"/>
      <c r="E661" s="7"/>
      <c r="F661" s="7"/>
      <c r="G661" s="5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5">
      <c r="A662" s="7"/>
      <c r="B662" s="7"/>
      <c r="C662" s="7"/>
      <c r="D662" s="7"/>
      <c r="E662" s="7"/>
      <c r="F662" s="7"/>
      <c r="G662" s="5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5">
      <c r="A663" s="7"/>
      <c r="B663" s="7"/>
      <c r="C663" s="7"/>
      <c r="D663" s="7"/>
      <c r="E663" s="7"/>
      <c r="F663" s="7"/>
      <c r="G663" s="5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5">
      <c r="A664" s="7"/>
      <c r="B664" s="7"/>
      <c r="C664" s="7"/>
      <c r="D664" s="7"/>
      <c r="E664" s="7"/>
      <c r="F664" s="7"/>
      <c r="G664" s="5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5">
      <c r="A665" s="7"/>
      <c r="B665" s="7"/>
      <c r="C665" s="7"/>
      <c r="D665" s="7"/>
      <c r="E665" s="7"/>
      <c r="F665" s="7"/>
      <c r="G665" s="5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5">
      <c r="A666" s="7"/>
      <c r="B666" s="7"/>
      <c r="C666" s="7"/>
      <c r="D666" s="7"/>
      <c r="E666" s="7"/>
      <c r="F666" s="7"/>
      <c r="G666" s="5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5">
      <c r="A667" s="7"/>
      <c r="B667" s="7"/>
      <c r="C667" s="7"/>
      <c r="D667" s="7"/>
      <c r="E667" s="7"/>
      <c r="F667" s="7"/>
      <c r="G667" s="5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5">
      <c r="A668" s="7"/>
      <c r="B668" s="7"/>
      <c r="C668" s="7"/>
      <c r="D668" s="7"/>
      <c r="E668" s="7"/>
      <c r="F668" s="7"/>
      <c r="G668" s="5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5">
      <c r="A669" s="7"/>
      <c r="B669" s="7"/>
      <c r="C669" s="7"/>
      <c r="D669" s="7"/>
      <c r="E669" s="7"/>
      <c r="F669" s="7"/>
      <c r="G669" s="5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5">
      <c r="A670" s="7"/>
      <c r="B670" s="7"/>
      <c r="C670" s="7"/>
      <c r="D670" s="7"/>
      <c r="E670" s="7"/>
      <c r="F670" s="7"/>
      <c r="G670" s="5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5">
      <c r="A671" s="7"/>
      <c r="B671" s="7"/>
      <c r="C671" s="7"/>
      <c r="D671" s="7"/>
      <c r="E671" s="7"/>
      <c r="F671" s="7"/>
      <c r="G671" s="5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5">
      <c r="A672" s="7"/>
      <c r="B672" s="7"/>
      <c r="C672" s="7"/>
      <c r="D672" s="7"/>
      <c r="E672" s="7"/>
      <c r="F672" s="7"/>
      <c r="G672" s="5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5">
      <c r="A673" s="7"/>
      <c r="B673" s="7"/>
      <c r="C673" s="7"/>
      <c r="D673" s="7"/>
      <c r="E673" s="7"/>
      <c r="F673" s="7"/>
      <c r="G673" s="5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5">
      <c r="A674" s="7"/>
      <c r="B674" s="7"/>
      <c r="C674" s="7"/>
      <c r="D674" s="7"/>
      <c r="E674" s="7"/>
      <c r="F674" s="7"/>
      <c r="G674" s="5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5">
      <c r="A675" s="7"/>
      <c r="B675" s="7"/>
      <c r="C675" s="7"/>
      <c r="D675" s="7"/>
      <c r="E675" s="7"/>
      <c r="F675" s="7"/>
      <c r="G675" s="5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5">
      <c r="A676" s="7"/>
      <c r="B676" s="7"/>
      <c r="C676" s="7"/>
      <c r="D676" s="7"/>
      <c r="E676" s="7"/>
      <c r="F676" s="7"/>
      <c r="G676" s="5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5">
      <c r="A677" s="7"/>
      <c r="B677" s="7"/>
      <c r="C677" s="7"/>
      <c r="D677" s="7"/>
      <c r="E677" s="7"/>
      <c r="F677" s="7"/>
      <c r="G677" s="5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5">
      <c r="A678" s="7"/>
      <c r="B678" s="7"/>
      <c r="C678" s="7"/>
      <c r="D678" s="7"/>
      <c r="E678" s="7"/>
      <c r="F678" s="7"/>
      <c r="G678" s="5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5">
      <c r="A679" s="7"/>
      <c r="B679" s="7"/>
      <c r="C679" s="7"/>
      <c r="D679" s="7"/>
      <c r="E679" s="7"/>
      <c r="F679" s="7"/>
      <c r="G679" s="5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5">
      <c r="A680" s="7"/>
      <c r="B680" s="7"/>
      <c r="C680" s="7"/>
      <c r="D680" s="7"/>
      <c r="E680" s="7"/>
      <c r="F680" s="7"/>
      <c r="G680" s="5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5">
      <c r="A681" s="7"/>
      <c r="B681" s="7"/>
      <c r="C681" s="7"/>
      <c r="D681" s="7"/>
      <c r="E681" s="7"/>
      <c r="F681" s="7"/>
      <c r="G681" s="5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5">
      <c r="A682" s="7"/>
      <c r="B682" s="7"/>
      <c r="C682" s="7"/>
      <c r="D682" s="7"/>
      <c r="E682" s="7"/>
      <c r="F682" s="7"/>
      <c r="G682" s="5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5">
      <c r="A683" s="7"/>
      <c r="B683" s="7"/>
      <c r="C683" s="7"/>
      <c r="D683" s="7"/>
      <c r="E683" s="7"/>
      <c r="F683" s="7"/>
      <c r="G683" s="5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5">
      <c r="A684" s="7"/>
      <c r="B684" s="7"/>
      <c r="C684" s="7"/>
      <c r="D684" s="7"/>
      <c r="E684" s="7"/>
      <c r="F684" s="7"/>
      <c r="G684" s="5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5">
      <c r="A685" s="7"/>
      <c r="B685" s="7"/>
      <c r="C685" s="7"/>
      <c r="D685" s="7"/>
      <c r="E685" s="7"/>
      <c r="F685" s="7"/>
      <c r="G685" s="5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5">
      <c r="A686" s="7"/>
      <c r="B686" s="7"/>
      <c r="C686" s="7"/>
      <c r="D686" s="7"/>
      <c r="E686" s="7"/>
      <c r="F686" s="7"/>
      <c r="G686" s="5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5">
      <c r="A687" s="7"/>
      <c r="B687" s="7"/>
      <c r="C687" s="7"/>
      <c r="D687" s="7"/>
      <c r="E687" s="7"/>
      <c r="F687" s="7"/>
      <c r="G687" s="5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5">
      <c r="A688" s="7"/>
      <c r="B688" s="7"/>
      <c r="C688" s="7"/>
      <c r="D688" s="7"/>
      <c r="E688" s="7"/>
      <c r="F688" s="7"/>
      <c r="G688" s="5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5">
      <c r="A689" s="7"/>
      <c r="B689" s="7"/>
      <c r="C689" s="7"/>
      <c r="D689" s="7"/>
      <c r="E689" s="7"/>
      <c r="F689" s="7"/>
      <c r="G689" s="5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5">
      <c r="A690" s="7"/>
      <c r="B690" s="7"/>
      <c r="C690" s="7"/>
      <c r="D690" s="7"/>
      <c r="E690" s="7"/>
      <c r="F690" s="7"/>
      <c r="G690" s="5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5">
      <c r="A691" s="7"/>
      <c r="B691" s="7"/>
      <c r="C691" s="7"/>
      <c r="D691" s="7"/>
      <c r="E691" s="7"/>
      <c r="F691" s="7"/>
      <c r="G691" s="5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5">
      <c r="A692" s="7"/>
      <c r="B692" s="7"/>
      <c r="C692" s="7"/>
      <c r="D692" s="7"/>
      <c r="E692" s="7"/>
      <c r="F692" s="7"/>
      <c r="G692" s="5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5">
      <c r="A693" s="7"/>
      <c r="B693" s="7"/>
      <c r="C693" s="7"/>
      <c r="D693" s="7"/>
      <c r="E693" s="7"/>
      <c r="F693" s="7"/>
      <c r="G693" s="5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5">
      <c r="A694" s="7"/>
      <c r="B694" s="7"/>
      <c r="C694" s="7"/>
      <c r="D694" s="7"/>
      <c r="E694" s="7"/>
      <c r="F694" s="7"/>
      <c r="G694" s="5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5">
      <c r="A695" s="7"/>
      <c r="B695" s="7"/>
      <c r="C695" s="7"/>
      <c r="D695" s="7"/>
      <c r="E695" s="7"/>
      <c r="F695" s="7"/>
      <c r="G695" s="5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5">
      <c r="A696" s="7"/>
      <c r="B696" s="7"/>
      <c r="C696" s="7"/>
      <c r="D696" s="7"/>
      <c r="E696" s="7"/>
      <c r="F696" s="7"/>
      <c r="G696" s="5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5">
      <c r="A697" s="7"/>
      <c r="B697" s="7"/>
      <c r="C697" s="7"/>
      <c r="D697" s="7"/>
      <c r="E697" s="7"/>
      <c r="F697" s="7"/>
      <c r="G697" s="5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5">
      <c r="A698" s="7"/>
      <c r="B698" s="7"/>
      <c r="C698" s="7"/>
      <c r="D698" s="7"/>
      <c r="E698" s="7"/>
      <c r="F698" s="7"/>
      <c r="G698" s="5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5">
      <c r="A699" s="7"/>
      <c r="B699" s="7"/>
      <c r="C699" s="7"/>
      <c r="D699" s="7"/>
      <c r="E699" s="7"/>
      <c r="F699" s="7"/>
      <c r="G699" s="5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5">
      <c r="A700" s="7"/>
      <c r="B700" s="7"/>
      <c r="C700" s="7"/>
      <c r="D700" s="7"/>
      <c r="E700" s="7"/>
      <c r="F700" s="7"/>
      <c r="G700" s="5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5">
      <c r="A701" s="7"/>
      <c r="B701" s="7"/>
      <c r="C701" s="7"/>
      <c r="D701" s="7"/>
      <c r="E701" s="7"/>
      <c r="F701" s="7"/>
      <c r="G701" s="5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5">
      <c r="A702" s="7"/>
      <c r="B702" s="7"/>
      <c r="C702" s="7"/>
      <c r="D702" s="7"/>
      <c r="E702" s="7"/>
      <c r="F702" s="7"/>
      <c r="G702" s="5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5">
      <c r="A703" s="7"/>
      <c r="B703" s="7"/>
      <c r="C703" s="7"/>
      <c r="D703" s="7"/>
      <c r="E703" s="7"/>
      <c r="F703" s="7"/>
      <c r="G703" s="5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5">
      <c r="A704" s="7"/>
      <c r="B704" s="7"/>
      <c r="C704" s="7"/>
      <c r="D704" s="7"/>
      <c r="E704" s="7"/>
      <c r="F704" s="7"/>
      <c r="G704" s="5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5">
      <c r="A705" s="7"/>
      <c r="B705" s="7"/>
      <c r="C705" s="7"/>
      <c r="D705" s="7"/>
      <c r="E705" s="7"/>
      <c r="F705" s="7"/>
      <c r="G705" s="5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5">
      <c r="A706" s="7"/>
      <c r="B706" s="7"/>
      <c r="C706" s="7"/>
      <c r="D706" s="7"/>
      <c r="E706" s="7"/>
      <c r="F706" s="7"/>
      <c r="G706" s="5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5">
      <c r="A707" s="7"/>
      <c r="B707" s="7"/>
      <c r="C707" s="7"/>
      <c r="D707" s="7"/>
      <c r="E707" s="7"/>
      <c r="F707" s="7"/>
      <c r="G707" s="5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5">
      <c r="A708" s="7"/>
      <c r="B708" s="7"/>
      <c r="C708" s="7"/>
      <c r="D708" s="7"/>
      <c r="E708" s="7"/>
      <c r="F708" s="7"/>
      <c r="G708" s="5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5">
      <c r="A709" s="7"/>
      <c r="B709" s="7"/>
      <c r="C709" s="7"/>
      <c r="D709" s="7"/>
      <c r="E709" s="7"/>
      <c r="F709" s="7"/>
      <c r="G709" s="5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5">
      <c r="A710" s="7"/>
      <c r="B710" s="7"/>
      <c r="C710" s="7"/>
      <c r="D710" s="7"/>
      <c r="E710" s="7"/>
      <c r="F710" s="7"/>
      <c r="G710" s="5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5">
      <c r="A711" s="7"/>
      <c r="B711" s="7"/>
      <c r="C711" s="7"/>
      <c r="D711" s="7"/>
      <c r="E711" s="7"/>
      <c r="F711" s="7"/>
      <c r="G711" s="5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5">
      <c r="A712" s="7"/>
      <c r="B712" s="7"/>
      <c r="C712" s="7"/>
      <c r="D712" s="7"/>
      <c r="E712" s="7"/>
      <c r="F712" s="7"/>
      <c r="G712" s="5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5">
      <c r="A713" s="7"/>
      <c r="B713" s="7"/>
      <c r="C713" s="7"/>
      <c r="D713" s="7"/>
      <c r="E713" s="7"/>
      <c r="F713" s="7"/>
      <c r="G713" s="5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5">
      <c r="A714" s="7"/>
      <c r="B714" s="7"/>
      <c r="C714" s="7"/>
      <c r="D714" s="7"/>
      <c r="E714" s="7"/>
      <c r="F714" s="7"/>
      <c r="G714" s="5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5">
      <c r="A715" s="7"/>
      <c r="B715" s="7"/>
      <c r="C715" s="7"/>
      <c r="D715" s="7"/>
      <c r="E715" s="7"/>
      <c r="F715" s="7"/>
      <c r="G715" s="5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5">
      <c r="A716" s="7"/>
      <c r="B716" s="7"/>
      <c r="C716" s="7"/>
      <c r="D716" s="7"/>
      <c r="E716" s="7"/>
      <c r="F716" s="7"/>
      <c r="G716" s="5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5">
      <c r="A717" s="7"/>
      <c r="B717" s="7"/>
      <c r="C717" s="7"/>
      <c r="D717" s="7"/>
      <c r="E717" s="7"/>
      <c r="F717" s="7"/>
      <c r="G717" s="5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5">
      <c r="A718" s="7"/>
      <c r="B718" s="7"/>
      <c r="C718" s="7"/>
      <c r="D718" s="7"/>
      <c r="E718" s="7"/>
      <c r="F718" s="7"/>
      <c r="G718" s="5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5">
      <c r="A719" s="7"/>
      <c r="B719" s="7"/>
      <c r="C719" s="7"/>
      <c r="D719" s="7"/>
      <c r="E719" s="7"/>
      <c r="F719" s="7"/>
      <c r="G719" s="5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5">
      <c r="A720" s="7"/>
      <c r="B720" s="7"/>
      <c r="C720" s="7"/>
      <c r="D720" s="7"/>
      <c r="E720" s="7"/>
      <c r="F720" s="7"/>
      <c r="G720" s="5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5">
      <c r="A721" s="7"/>
      <c r="B721" s="7"/>
      <c r="C721" s="7"/>
      <c r="D721" s="7"/>
      <c r="E721" s="7"/>
      <c r="F721" s="7"/>
      <c r="G721" s="5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5">
      <c r="A722" s="7"/>
      <c r="B722" s="7"/>
      <c r="C722" s="7"/>
      <c r="D722" s="7"/>
      <c r="E722" s="7"/>
      <c r="F722" s="7"/>
      <c r="G722" s="5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5">
      <c r="A723" s="7"/>
      <c r="B723" s="7"/>
      <c r="C723" s="7"/>
      <c r="D723" s="7"/>
      <c r="E723" s="7"/>
      <c r="F723" s="7"/>
      <c r="G723" s="5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5">
      <c r="A724" s="7"/>
      <c r="B724" s="7"/>
      <c r="C724" s="7"/>
      <c r="D724" s="7"/>
      <c r="E724" s="7"/>
      <c r="F724" s="7"/>
      <c r="G724" s="5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5">
      <c r="A725" s="7"/>
      <c r="B725" s="7"/>
      <c r="C725" s="7"/>
      <c r="D725" s="7"/>
      <c r="E725" s="7"/>
      <c r="F725" s="7"/>
      <c r="G725" s="5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5">
      <c r="A726" s="7"/>
      <c r="B726" s="7"/>
      <c r="C726" s="7"/>
      <c r="D726" s="7"/>
      <c r="E726" s="7"/>
      <c r="F726" s="7"/>
      <c r="G726" s="5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5">
      <c r="A727" s="7"/>
      <c r="B727" s="7"/>
      <c r="C727" s="7"/>
      <c r="D727" s="7"/>
      <c r="E727" s="7"/>
      <c r="F727" s="7"/>
      <c r="G727" s="5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5">
      <c r="A728" s="7"/>
      <c r="B728" s="7"/>
      <c r="C728" s="7"/>
      <c r="D728" s="7"/>
      <c r="E728" s="7"/>
      <c r="F728" s="7"/>
      <c r="G728" s="5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5">
      <c r="A729" s="7"/>
      <c r="B729" s="7"/>
      <c r="C729" s="7"/>
      <c r="D729" s="7"/>
      <c r="E729" s="7"/>
      <c r="F729" s="7"/>
      <c r="G729" s="5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5">
      <c r="A730" s="7"/>
      <c r="B730" s="7"/>
      <c r="C730" s="7"/>
      <c r="D730" s="7"/>
      <c r="E730" s="7"/>
      <c r="F730" s="7"/>
      <c r="G730" s="5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5">
      <c r="A731" s="7"/>
      <c r="B731" s="7"/>
      <c r="C731" s="7"/>
      <c r="D731" s="7"/>
      <c r="E731" s="7"/>
      <c r="F731" s="7"/>
      <c r="G731" s="5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5">
      <c r="A732" s="7"/>
      <c r="B732" s="7"/>
      <c r="C732" s="7"/>
      <c r="D732" s="7"/>
      <c r="E732" s="7"/>
      <c r="F732" s="7"/>
      <c r="G732" s="5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5">
      <c r="A733" s="7"/>
      <c r="B733" s="7"/>
      <c r="C733" s="7"/>
      <c r="D733" s="7"/>
      <c r="E733" s="7"/>
      <c r="F733" s="7"/>
      <c r="G733" s="5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5">
      <c r="A734" s="7"/>
      <c r="B734" s="7"/>
      <c r="C734" s="7"/>
      <c r="D734" s="7"/>
      <c r="E734" s="7"/>
      <c r="F734" s="7"/>
      <c r="G734" s="5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5">
      <c r="A735" s="7"/>
      <c r="B735" s="7"/>
      <c r="C735" s="7"/>
      <c r="D735" s="7"/>
      <c r="E735" s="7"/>
      <c r="F735" s="7"/>
      <c r="G735" s="5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5">
      <c r="A736" s="7"/>
      <c r="B736" s="7"/>
      <c r="C736" s="7"/>
      <c r="D736" s="7"/>
      <c r="E736" s="7"/>
      <c r="F736" s="7"/>
      <c r="G736" s="5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5">
      <c r="A737" s="7"/>
      <c r="B737" s="7"/>
      <c r="C737" s="7"/>
      <c r="D737" s="7"/>
      <c r="E737" s="7"/>
      <c r="F737" s="7"/>
      <c r="G737" s="5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5">
      <c r="A738" s="7"/>
      <c r="B738" s="7"/>
      <c r="C738" s="7"/>
      <c r="D738" s="7"/>
      <c r="E738" s="7"/>
      <c r="F738" s="7"/>
      <c r="G738" s="5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5">
      <c r="A739" s="7"/>
      <c r="B739" s="7"/>
      <c r="C739" s="7"/>
      <c r="D739" s="7"/>
      <c r="E739" s="7"/>
      <c r="F739" s="7"/>
      <c r="G739" s="5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5">
      <c r="A740" s="7"/>
      <c r="B740" s="7"/>
      <c r="C740" s="7"/>
      <c r="D740" s="7"/>
      <c r="E740" s="7"/>
      <c r="F740" s="7"/>
      <c r="G740" s="5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5">
      <c r="A741" s="7"/>
      <c r="B741" s="7"/>
      <c r="C741" s="7"/>
      <c r="D741" s="7"/>
      <c r="E741" s="7"/>
      <c r="F741" s="7"/>
      <c r="G741" s="5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5">
      <c r="A742" s="7"/>
      <c r="B742" s="7"/>
      <c r="C742" s="7"/>
      <c r="D742" s="7"/>
      <c r="E742" s="7"/>
      <c r="F742" s="7"/>
      <c r="G742" s="5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5">
      <c r="A743" s="7"/>
      <c r="B743" s="7"/>
      <c r="C743" s="7"/>
      <c r="D743" s="7"/>
      <c r="E743" s="7"/>
      <c r="F743" s="7"/>
      <c r="G743" s="5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5">
      <c r="A744" s="7"/>
      <c r="B744" s="7"/>
      <c r="C744" s="7"/>
      <c r="D744" s="7"/>
      <c r="E744" s="7"/>
      <c r="F744" s="7"/>
      <c r="G744" s="5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5">
      <c r="A745" s="7"/>
      <c r="B745" s="7"/>
      <c r="C745" s="7"/>
      <c r="D745" s="7"/>
      <c r="E745" s="7"/>
      <c r="F745" s="7"/>
      <c r="G745" s="5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5">
      <c r="A746" s="7"/>
      <c r="B746" s="7"/>
      <c r="C746" s="7"/>
      <c r="D746" s="7"/>
      <c r="E746" s="7"/>
      <c r="F746" s="7"/>
      <c r="G746" s="5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5">
      <c r="A747" s="7"/>
      <c r="B747" s="7"/>
      <c r="C747" s="7"/>
      <c r="D747" s="7"/>
      <c r="E747" s="7"/>
      <c r="F747" s="7"/>
      <c r="G747" s="5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5">
      <c r="A748" s="7"/>
      <c r="B748" s="7"/>
      <c r="C748" s="7"/>
      <c r="D748" s="7"/>
      <c r="E748" s="7"/>
      <c r="F748" s="7"/>
      <c r="G748" s="5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5">
      <c r="A749" s="7"/>
      <c r="B749" s="7"/>
      <c r="C749" s="7"/>
      <c r="D749" s="7"/>
      <c r="E749" s="7"/>
      <c r="F749" s="7"/>
      <c r="G749" s="5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5">
      <c r="A750" s="7"/>
      <c r="B750" s="7"/>
      <c r="C750" s="7"/>
      <c r="D750" s="7"/>
      <c r="E750" s="7"/>
      <c r="F750" s="7"/>
      <c r="G750" s="5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5">
      <c r="A751" s="7"/>
      <c r="B751" s="7"/>
      <c r="C751" s="7"/>
      <c r="D751" s="7"/>
      <c r="E751" s="7"/>
      <c r="F751" s="7"/>
      <c r="G751" s="5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5">
      <c r="A752" s="7"/>
      <c r="B752" s="7"/>
      <c r="C752" s="7"/>
      <c r="D752" s="7"/>
      <c r="E752" s="7"/>
      <c r="F752" s="7"/>
      <c r="G752" s="5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5">
      <c r="A753" s="7"/>
      <c r="B753" s="7"/>
      <c r="C753" s="7"/>
      <c r="D753" s="7"/>
      <c r="E753" s="7"/>
      <c r="F753" s="7"/>
      <c r="G753" s="5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5">
      <c r="A754" s="7"/>
      <c r="B754" s="7"/>
      <c r="C754" s="7"/>
      <c r="D754" s="7"/>
      <c r="E754" s="7"/>
      <c r="F754" s="7"/>
      <c r="G754" s="5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5">
      <c r="A755" s="7"/>
      <c r="B755" s="7"/>
      <c r="C755" s="7"/>
      <c r="D755" s="7"/>
      <c r="E755" s="7"/>
      <c r="F755" s="7"/>
      <c r="G755" s="5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5">
      <c r="A756" s="7"/>
      <c r="B756" s="7"/>
      <c r="C756" s="7"/>
      <c r="D756" s="7"/>
      <c r="E756" s="7"/>
      <c r="F756" s="7"/>
      <c r="G756" s="5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5">
      <c r="A757" s="7"/>
      <c r="B757" s="7"/>
      <c r="C757" s="7"/>
      <c r="D757" s="7"/>
      <c r="E757" s="7"/>
      <c r="F757" s="7"/>
      <c r="G757" s="5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5">
      <c r="A758" s="7"/>
      <c r="B758" s="7"/>
      <c r="C758" s="7"/>
      <c r="D758" s="7"/>
      <c r="E758" s="7"/>
      <c r="F758" s="7"/>
      <c r="G758" s="5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5">
      <c r="A759" s="7"/>
      <c r="B759" s="7"/>
      <c r="C759" s="7"/>
      <c r="D759" s="7"/>
      <c r="E759" s="7"/>
      <c r="F759" s="7"/>
      <c r="G759" s="5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5">
      <c r="A760" s="7"/>
      <c r="B760" s="7"/>
      <c r="C760" s="7"/>
      <c r="D760" s="7"/>
      <c r="E760" s="7"/>
      <c r="F760" s="7"/>
      <c r="G760" s="5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5">
      <c r="A761" s="7"/>
      <c r="B761" s="7"/>
      <c r="C761" s="7"/>
      <c r="D761" s="7"/>
      <c r="E761" s="7"/>
      <c r="F761" s="7"/>
      <c r="G761" s="5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5">
      <c r="A762" s="7"/>
      <c r="B762" s="7"/>
      <c r="C762" s="7"/>
      <c r="D762" s="7"/>
      <c r="E762" s="7"/>
      <c r="F762" s="7"/>
      <c r="G762" s="5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5">
      <c r="A763" s="7"/>
      <c r="B763" s="7"/>
      <c r="C763" s="7"/>
      <c r="D763" s="7"/>
      <c r="E763" s="7"/>
      <c r="F763" s="7"/>
      <c r="G763" s="5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5">
      <c r="A764" s="7"/>
      <c r="B764" s="7"/>
      <c r="C764" s="7"/>
      <c r="D764" s="7"/>
      <c r="E764" s="7"/>
      <c r="F764" s="7"/>
      <c r="G764" s="5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5">
      <c r="A765" s="7"/>
      <c r="B765" s="7"/>
      <c r="C765" s="7"/>
      <c r="D765" s="7"/>
      <c r="E765" s="7"/>
      <c r="F765" s="7"/>
      <c r="G765" s="5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5">
      <c r="A766" s="7"/>
      <c r="B766" s="7"/>
      <c r="C766" s="7"/>
      <c r="D766" s="7"/>
      <c r="E766" s="7"/>
      <c r="F766" s="7"/>
      <c r="G766" s="5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5">
      <c r="A767" s="7"/>
      <c r="B767" s="7"/>
      <c r="C767" s="7"/>
      <c r="D767" s="7"/>
      <c r="E767" s="7"/>
      <c r="F767" s="7"/>
      <c r="G767" s="5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5">
      <c r="A768" s="7"/>
      <c r="B768" s="7"/>
      <c r="C768" s="7"/>
      <c r="D768" s="7"/>
      <c r="E768" s="7"/>
      <c r="F768" s="7"/>
      <c r="G768" s="5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5">
      <c r="A769" s="7"/>
      <c r="B769" s="7"/>
      <c r="C769" s="7"/>
      <c r="D769" s="7"/>
      <c r="E769" s="7"/>
      <c r="F769" s="7"/>
      <c r="G769" s="5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5">
      <c r="A770" s="7"/>
      <c r="B770" s="7"/>
      <c r="C770" s="7"/>
      <c r="D770" s="7"/>
      <c r="E770" s="7"/>
      <c r="F770" s="7"/>
      <c r="G770" s="5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5">
      <c r="A771" s="7"/>
      <c r="B771" s="7"/>
      <c r="C771" s="7"/>
      <c r="D771" s="7"/>
      <c r="E771" s="7"/>
      <c r="F771" s="7"/>
      <c r="G771" s="5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5">
      <c r="A772" s="7"/>
      <c r="B772" s="7"/>
      <c r="C772" s="7"/>
      <c r="D772" s="7"/>
      <c r="E772" s="7"/>
      <c r="F772" s="7"/>
      <c r="G772" s="5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5">
      <c r="A773" s="7"/>
      <c r="B773" s="7"/>
      <c r="C773" s="7"/>
      <c r="D773" s="7"/>
      <c r="E773" s="7"/>
      <c r="F773" s="7"/>
      <c r="G773" s="5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5">
      <c r="A774" s="7"/>
      <c r="B774" s="7"/>
      <c r="C774" s="7"/>
      <c r="D774" s="7"/>
      <c r="E774" s="7"/>
      <c r="F774" s="7"/>
      <c r="G774" s="5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5">
      <c r="A775" s="7"/>
      <c r="B775" s="7"/>
      <c r="C775" s="7"/>
      <c r="D775" s="7"/>
      <c r="E775" s="7"/>
      <c r="F775" s="7"/>
      <c r="G775" s="5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5">
      <c r="A776" s="7"/>
      <c r="B776" s="7"/>
      <c r="C776" s="7"/>
      <c r="D776" s="7"/>
      <c r="E776" s="7"/>
      <c r="F776" s="7"/>
      <c r="G776" s="5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5">
      <c r="A777" s="7"/>
      <c r="B777" s="7"/>
      <c r="C777" s="7"/>
      <c r="D777" s="7"/>
      <c r="E777" s="7"/>
      <c r="F777" s="7"/>
      <c r="G777" s="5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5">
      <c r="A778" s="7"/>
      <c r="B778" s="7"/>
      <c r="C778" s="7"/>
      <c r="D778" s="7"/>
      <c r="E778" s="7"/>
      <c r="F778" s="7"/>
      <c r="G778" s="5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5">
      <c r="A779" s="7"/>
      <c r="B779" s="7"/>
      <c r="C779" s="7"/>
      <c r="D779" s="7"/>
      <c r="E779" s="7"/>
      <c r="F779" s="7"/>
      <c r="G779" s="5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5">
      <c r="A780" s="7"/>
      <c r="B780" s="7"/>
      <c r="C780" s="7"/>
      <c r="D780" s="7"/>
      <c r="E780" s="7"/>
      <c r="F780" s="7"/>
      <c r="G780" s="5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5">
      <c r="A781" s="7"/>
      <c r="B781" s="7"/>
      <c r="C781" s="7"/>
      <c r="D781" s="7"/>
      <c r="E781" s="7"/>
      <c r="F781" s="7"/>
      <c r="G781" s="5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5">
      <c r="A782" s="7"/>
      <c r="B782" s="7"/>
      <c r="C782" s="7"/>
      <c r="D782" s="7"/>
      <c r="E782" s="7"/>
      <c r="F782" s="7"/>
      <c r="G782" s="5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5">
      <c r="A783" s="7"/>
      <c r="B783" s="7"/>
      <c r="C783" s="7"/>
      <c r="D783" s="7"/>
      <c r="E783" s="7"/>
      <c r="F783" s="7"/>
      <c r="G783" s="5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5">
      <c r="A784" s="7"/>
      <c r="B784" s="7"/>
      <c r="C784" s="7"/>
      <c r="D784" s="7"/>
      <c r="E784" s="7"/>
      <c r="F784" s="7"/>
      <c r="G784" s="5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5">
      <c r="A785" s="7"/>
      <c r="B785" s="7"/>
      <c r="C785" s="7"/>
      <c r="D785" s="7"/>
      <c r="E785" s="7"/>
      <c r="F785" s="7"/>
      <c r="G785" s="5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5">
      <c r="A786" s="7"/>
      <c r="B786" s="7"/>
      <c r="C786" s="7"/>
      <c r="D786" s="7"/>
      <c r="E786" s="7"/>
      <c r="F786" s="7"/>
      <c r="G786" s="5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5">
      <c r="A787" s="7"/>
      <c r="B787" s="7"/>
      <c r="C787" s="7"/>
      <c r="D787" s="7"/>
      <c r="E787" s="7"/>
      <c r="F787" s="7"/>
      <c r="G787" s="5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5">
      <c r="A788" s="7"/>
      <c r="B788" s="7"/>
      <c r="C788" s="7"/>
      <c r="D788" s="7"/>
      <c r="E788" s="7"/>
      <c r="F788" s="7"/>
      <c r="G788" s="5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5">
      <c r="A789" s="7"/>
      <c r="B789" s="7"/>
      <c r="C789" s="7"/>
      <c r="D789" s="7"/>
      <c r="E789" s="7"/>
      <c r="F789" s="7"/>
      <c r="G789" s="5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5">
      <c r="A790" s="7"/>
      <c r="B790" s="7"/>
      <c r="C790" s="7"/>
      <c r="D790" s="7"/>
      <c r="E790" s="7"/>
      <c r="F790" s="7"/>
      <c r="G790" s="5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5">
      <c r="A791" s="7"/>
      <c r="B791" s="7"/>
      <c r="C791" s="7"/>
      <c r="D791" s="7"/>
      <c r="E791" s="7"/>
      <c r="F791" s="7"/>
      <c r="G791" s="5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5">
      <c r="A792" s="7"/>
      <c r="B792" s="7"/>
      <c r="C792" s="7"/>
      <c r="D792" s="7"/>
      <c r="E792" s="7"/>
      <c r="F792" s="7"/>
      <c r="G792" s="5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5">
      <c r="A793" s="7"/>
      <c r="B793" s="7"/>
      <c r="C793" s="7"/>
      <c r="D793" s="7"/>
      <c r="E793" s="7"/>
      <c r="F793" s="7"/>
      <c r="G793" s="5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5">
      <c r="A794" s="7"/>
      <c r="B794" s="7"/>
      <c r="C794" s="7"/>
      <c r="D794" s="7"/>
      <c r="E794" s="7"/>
      <c r="F794" s="7"/>
      <c r="G794" s="5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5">
      <c r="A795" s="7"/>
      <c r="B795" s="7"/>
      <c r="C795" s="7"/>
      <c r="D795" s="7"/>
      <c r="E795" s="7"/>
      <c r="F795" s="7"/>
      <c r="G795" s="5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5">
      <c r="A796" s="7"/>
      <c r="B796" s="7"/>
      <c r="C796" s="7"/>
      <c r="D796" s="7"/>
      <c r="E796" s="7"/>
      <c r="F796" s="7"/>
      <c r="G796" s="5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5">
      <c r="A797" s="7"/>
      <c r="B797" s="7"/>
      <c r="C797" s="7"/>
      <c r="D797" s="7"/>
      <c r="E797" s="7"/>
      <c r="F797" s="7"/>
      <c r="G797" s="5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5">
      <c r="A798" s="7"/>
      <c r="B798" s="7"/>
      <c r="C798" s="7"/>
      <c r="D798" s="7"/>
      <c r="E798" s="7"/>
      <c r="F798" s="7"/>
      <c r="G798" s="5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5">
      <c r="A799" s="7"/>
      <c r="B799" s="7"/>
      <c r="C799" s="7"/>
      <c r="D799" s="7"/>
      <c r="E799" s="7"/>
      <c r="F799" s="7"/>
      <c r="G799" s="5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5">
      <c r="A800" s="7"/>
      <c r="B800" s="7"/>
      <c r="C800" s="7"/>
      <c r="D800" s="7"/>
      <c r="E800" s="7"/>
      <c r="F800" s="7"/>
      <c r="G800" s="5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5">
      <c r="A801" s="7"/>
      <c r="B801" s="7"/>
      <c r="C801" s="7"/>
      <c r="D801" s="7"/>
      <c r="E801" s="7"/>
      <c r="F801" s="7"/>
      <c r="G801" s="5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5">
      <c r="A802" s="7"/>
      <c r="B802" s="7"/>
      <c r="C802" s="7"/>
      <c r="D802" s="7"/>
      <c r="E802" s="7"/>
      <c r="F802" s="7"/>
      <c r="G802" s="5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5">
      <c r="A803" s="7"/>
      <c r="B803" s="7"/>
      <c r="C803" s="7"/>
      <c r="D803" s="7"/>
      <c r="E803" s="7"/>
      <c r="F803" s="7"/>
      <c r="G803" s="5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5">
      <c r="A804" s="7"/>
      <c r="B804" s="7"/>
      <c r="C804" s="7"/>
      <c r="D804" s="7"/>
      <c r="E804" s="7"/>
      <c r="F804" s="7"/>
      <c r="G804" s="5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5">
      <c r="A805" s="7"/>
      <c r="B805" s="7"/>
      <c r="C805" s="7"/>
      <c r="D805" s="7"/>
      <c r="E805" s="7"/>
      <c r="F805" s="7"/>
      <c r="G805" s="5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5">
      <c r="A806" s="7"/>
      <c r="B806" s="7"/>
      <c r="C806" s="7"/>
      <c r="D806" s="7"/>
      <c r="E806" s="7"/>
      <c r="F806" s="7"/>
      <c r="G806" s="5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5">
      <c r="A807" s="7"/>
      <c r="B807" s="7"/>
      <c r="C807" s="7"/>
      <c r="D807" s="7"/>
      <c r="E807" s="7"/>
      <c r="F807" s="7"/>
      <c r="G807" s="5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5">
      <c r="A808" s="7"/>
      <c r="B808" s="7"/>
      <c r="C808" s="7"/>
      <c r="D808" s="7"/>
      <c r="E808" s="7"/>
      <c r="F808" s="7"/>
      <c r="G808" s="5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5">
      <c r="A809" s="7"/>
      <c r="B809" s="7"/>
      <c r="C809" s="7"/>
      <c r="D809" s="7"/>
      <c r="E809" s="7"/>
      <c r="F809" s="7"/>
      <c r="G809" s="5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5">
      <c r="A810" s="7"/>
      <c r="B810" s="7"/>
      <c r="C810" s="7"/>
      <c r="D810" s="7"/>
      <c r="E810" s="7"/>
      <c r="F810" s="7"/>
      <c r="G810" s="5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5">
      <c r="A811" s="7"/>
      <c r="B811" s="7"/>
      <c r="C811" s="7"/>
      <c r="D811" s="7"/>
      <c r="E811" s="7"/>
      <c r="F811" s="7"/>
      <c r="G811" s="5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5">
      <c r="A812" s="7"/>
      <c r="B812" s="7"/>
      <c r="C812" s="7"/>
      <c r="D812" s="7"/>
      <c r="E812" s="7"/>
      <c r="F812" s="7"/>
      <c r="G812" s="5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5">
      <c r="A813" s="7"/>
      <c r="B813" s="7"/>
      <c r="C813" s="7"/>
      <c r="D813" s="7"/>
      <c r="E813" s="7"/>
      <c r="F813" s="7"/>
      <c r="G813" s="5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5">
      <c r="A814" s="7"/>
      <c r="B814" s="7"/>
      <c r="C814" s="7"/>
      <c r="D814" s="7"/>
      <c r="E814" s="7"/>
      <c r="F814" s="7"/>
      <c r="G814" s="5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5">
      <c r="A815" s="7"/>
      <c r="B815" s="7"/>
      <c r="C815" s="7"/>
      <c r="D815" s="7"/>
      <c r="E815" s="7"/>
      <c r="F815" s="7"/>
      <c r="G815" s="5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5">
      <c r="A816" s="7"/>
      <c r="B816" s="7"/>
      <c r="C816" s="7"/>
      <c r="D816" s="7"/>
      <c r="E816" s="7"/>
      <c r="F816" s="7"/>
      <c r="G816" s="5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5">
      <c r="A817" s="7"/>
      <c r="B817" s="7"/>
      <c r="C817" s="7"/>
      <c r="D817" s="7"/>
      <c r="E817" s="7"/>
      <c r="F817" s="7"/>
      <c r="G817" s="5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5">
      <c r="A818" s="7"/>
      <c r="B818" s="7"/>
      <c r="C818" s="7"/>
      <c r="D818" s="7"/>
      <c r="E818" s="7"/>
      <c r="F818" s="7"/>
      <c r="G818" s="5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5">
      <c r="A819" s="7"/>
      <c r="B819" s="7"/>
      <c r="C819" s="7"/>
      <c r="D819" s="7"/>
      <c r="E819" s="7"/>
      <c r="F819" s="7"/>
      <c r="G819" s="5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5">
      <c r="A820" s="7"/>
      <c r="B820" s="7"/>
      <c r="C820" s="7"/>
      <c r="D820" s="7"/>
      <c r="E820" s="7"/>
      <c r="F820" s="7"/>
      <c r="G820" s="5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5">
      <c r="A821" s="7"/>
      <c r="B821" s="7"/>
      <c r="C821" s="7"/>
      <c r="D821" s="7"/>
      <c r="E821" s="7"/>
      <c r="F821" s="7"/>
      <c r="G821" s="5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5">
      <c r="A822" s="7"/>
      <c r="B822" s="7"/>
      <c r="C822" s="7"/>
      <c r="D822" s="7"/>
      <c r="E822" s="7"/>
      <c r="F822" s="7"/>
      <c r="G822" s="5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5">
      <c r="A823" s="7"/>
      <c r="B823" s="7"/>
      <c r="C823" s="7"/>
      <c r="D823" s="7"/>
      <c r="E823" s="7"/>
      <c r="F823" s="7"/>
      <c r="G823" s="5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5">
      <c r="A824" s="7"/>
      <c r="B824" s="7"/>
      <c r="C824" s="7"/>
      <c r="D824" s="7"/>
      <c r="E824" s="7"/>
      <c r="F824" s="7"/>
      <c r="G824" s="5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5">
      <c r="A825" s="7"/>
      <c r="B825" s="7"/>
      <c r="C825" s="7"/>
      <c r="D825" s="7"/>
      <c r="E825" s="7"/>
      <c r="F825" s="7"/>
      <c r="G825" s="5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5">
      <c r="A826" s="7"/>
      <c r="B826" s="7"/>
      <c r="C826" s="7"/>
      <c r="D826" s="7"/>
      <c r="E826" s="7"/>
      <c r="F826" s="7"/>
      <c r="G826" s="5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5">
      <c r="A827" s="7"/>
      <c r="B827" s="7"/>
      <c r="C827" s="7"/>
      <c r="D827" s="7"/>
      <c r="E827" s="7"/>
      <c r="F827" s="7"/>
      <c r="G827" s="5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5">
      <c r="A828" s="7"/>
      <c r="B828" s="7"/>
      <c r="C828" s="7"/>
      <c r="D828" s="7"/>
      <c r="E828" s="7"/>
      <c r="F828" s="7"/>
      <c r="G828" s="5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5">
      <c r="A829" s="7"/>
      <c r="B829" s="7"/>
      <c r="C829" s="7"/>
      <c r="D829" s="7"/>
      <c r="E829" s="7"/>
      <c r="F829" s="7"/>
      <c r="G829" s="5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5">
      <c r="A830" s="7"/>
      <c r="B830" s="7"/>
      <c r="C830" s="7"/>
      <c r="D830" s="7"/>
      <c r="E830" s="7"/>
      <c r="F830" s="7"/>
      <c r="G830" s="5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5">
      <c r="A831" s="7"/>
      <c r="B831" s="7"/>
      <c r="C831" s="7"/>
      <c r="D831" s="7"/>
      <c r="E831" s="7"/>
      <c r="F831" s="7"/>
      <c r="G831" s="5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5">
      <c r="A832" s="7"/>
      <c r="B832" s="7"/>
      <c r="C832" s="7"/>
      <c r="D832" s="7"/>
      <c r="E832" s="7"/>
      <c r="F832" s="7"/>
      <c r="G832" s="5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5">
      <c r="A833" s="7"/>
      <c r="B833" s="7"/>
      <c r="C833" s="7"/>
      <c r="D833" s="7"/>
      <c r="E833" s="7"/>
      <c r="F833" s="7"/>
      <c r="G833" s="5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5">
      <c r="A834" s="7"/>
      <c r="B834" s="7"/>
      <c r="C834" s="7"/>
      <c r="D834" s="7"/>
      <c r="E834" s="7"/>
      <c r="F834" s="7"/>
      <c r="G834" s="5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5">
      <c r="A835" s="7"/>
      <c r="B835" s="7"/>
      <c r="C835" s="7"/>
      <c r="D835" s="7"/>
      <c r="E835" s="7"/>
      <c r="F835" s="7"/>
      <c r="G835" s="5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5">
      <c r="A836" s="7"/>
      <c r="B836" s="7"/>
      <c r="C836" s="7"/>
      <c r="D836" s="7"/>
      <c r="E836" s="7"/>
      <c r="F836" s="7"/>
      <c r="G836" s="5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5">
      <c r="A837" s="7"/>
      <c r="B837" s="7"/>
      <c r="C837" s="7"/>
      <c r="D837" s="7"/>
      <c r="E837" s="7"/>
      <c r="F837" s="7"/>
      <c r="G837" s="5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5">
      <c r="A838" s="7"/>
      <c r="B838" s="7"/>
      <c r="C838" s="7"/>
      <c r="D838" s="7"/>
      <c r="E838" s="7"/>
      <c r="F838" s="7"/>
      <c r="G838" s="5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5">
      <c r="A839" s="7"/>
      <c r="B839" s="7"/>
      <c r="C839" s="7"/>
      <c r="D839" s="7"/>
      <c r="E839" s="7"/>
      <c r="F839" s="7"/>
      <c r="G839" s="5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5">
      <c r="A840" s="7"/>
      <c r="B840" s="7"/>
      <c r="C840" s="7"/>
      <c r="D840" s="7"/>
      <c r="E840" s="7"/>
      <c r="F840" s="7"/>
      <c r="G840" s="5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5">
      <c r="A841" s="7"/>
      <c r="B841" s="7"/>
      <c r="C841" s="7"/>
      <c r="D841" s="7"/>
      <c r="E841" s="7"/>
      <c r="F841" s="7"/>
      <c r="G841" s="5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5">
      <c r="A842" s="7"/>
      <c r="B842" s="7"/>
      <c r="C842" s="7"/>
      <c r="D842" s="7"/>
      <c r="E842" s="7"/>
      <c r="F842" s="7"/>
      <c r="G842" s="5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5">
      <c r="A843" s="7"/>
      <c r="B843" s="7"/>
      <c r="C843" s="7"/>
      <c r="D843" s="7"/>
      <c r="E843" s="7"/>
      <c r="F843" s="7"/>
      <c r="G843" s="5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5">
      <c r="A844" s="7"/>
      <c r="B844" s="7"/>
      <c r="C844" s="7"/>
      <c r="D844" s="7"/>
      <c r="E844" s="7"/>
      <c r="F844" s="7"/>
      <c r="G844" s="5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5">
      <c r="A845" s="7"/>
      <c r="B845" s="7"/>
      <c r="C845" s="7"/>
      <c r="D845" s="7"/>
      <c r="E845" s="7"/>
      <c r="F845" s="7"/>
      <c r="G845" s="5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5">
      <c r="A846" s="7"/>
      <c r="B846" s="7"/>
      <c r="C846" s="7"/>
      <c r="D846" s="7"/>
      <c r="E846" s="7"/>
      <c r="F846" s="7"/>
      <c r="G846" s="5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5">
      <c r="A847" s="7"/>
      <c r="B847" s="7"/>
      <c r="C847" s="7"/>
      <c r="D847" s="7"/>
      <c r="E847" s="7"/>
      <c r="F847" s="7"/>
      <c r="G847" s="5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5">
      <c r="A848" s="7"/>
      <c r="B848" s="7"/>
      <c r="C848" s="7"/>
      <c r="D848" s="7"/>
      <c r="E848" s="7"/>
      <c r="F848" s="7"/>
      <c r="G848" s="5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5">
      <c r="A849" s="7"/>
      <c r="B849" s="7"/>
      <c r="C849" s="7"/>
      <c r="D849" s="7"/>
      <c r="E849" s="7"/>
      <c r="F849" s="7"/>
      <c r="G849" s="5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5">
      <c r="A850" s="7"/>
      <c r="B850" s="7"/>
      <c r="C850" s="7"/>
      <c r="D850" s="7"/>
      <c r="E850" s="7"/>
      <c r="F850" s="7"/>
      <c r="G850" s="5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5">
      <c r="A851" s="7"/>
      <c r="B851" s="7"/>
      <c r="C851" s="7"/>
      <c r="D851" s="7"/>
      <c r="E851" s="7"/>
      <c r="F851" s="7"/>
      <c r="G851" s="5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5">
      <c r="A852" s="7"/>
      <c r="B852" s="7"/>
      <c r="C852" s="7"/>
      <c r="D852" s="7"/>
      <c r="E852" s="7"/>
      <c r="F852" s="7"/>
      <c r="G852" s="5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5">
      <c r="A853" s="7"/>
      <c r="B853" s="7"/>
      <c r="C853" s="7"/>
      <c r="D853" s="7"/>
      <c r="E853" s="7"/>
      <c r="F853" s="7"/>
      <c r="G853" s="5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5">
      <c r="A854" s="7"/>
      <c r="B854" s="7"/>
      <c r="C854" s="7"/>
      <c r="D854" s="7"/>
      <c r="E854" s="7"/>
      <c r="F854" s="7"/>
      <c r="G854" s="5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5">
      <c r="A855" s="7"/>
      <c r="B855" s="7"/>
      <c r="C855" s="7"/>
      <c r="D855" s="7"/>
      <c r="E855" s="7"/>
      <c r="F855" s="7"/>
      <c r="G855" s="5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5">
      <c r="A856" s="7"/>
      <c r="B856" s="7"/>
      <c r="C856" s="7"/>
      <c r="D856" s="7"/>
      <c r="E856" s="7"/>
      <c r="F856" s="7"/>
      <c r="G856" s="5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5">
      <c r="A857" s="7"/>
      <c r="B857" s="7"/>
      <c r="C857" s="7"/>
      <c r="D857" s="7"/>
      <c r="E857" s="7"/>
      <c r="F857" s="7"/>
      <c r="G857" s="5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5">
      <c r="A858" s="7"/>
      <c r="B858" s="7"/>
      <c r="C858" s="7"/>
      <c r="D858" s="7"/>
      <c r="E858" s="7"/>
      <c r="F858" s="7"/>
      <c r="G858" s="5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5">
      <c r="A859" s="7"/>
      <c r="B859" s="7"/>
      <c r="C859" s="7"/>
      <c r="D859" s="7"/>
      <c r="E859" s="7"/>
      <c r="F859" s="7"/>
      <c r="G859" s="5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5">
      <c r="A860" s="7"/>
      <c r="B860" s="7"/>
      <c r="C860" s="7"/>
      <c r="D860" s="7"/>
      <c r="E860" s="7"/>
      <c r="F860" s="7"/>
      <c r="G860" s="5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5">
      <c r="A861" s="7"/>
      <c r="B861" s="7"/>
      <c r="C861" s="7"/>
      <c r="D861" s="7"/>
      <c r="E861" s="7"/>
      <c r="F861" s="7"/>
      <c r="G861" s="5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5">
      <c r="A862" s="7"/>
      <c r="B862" s="7"/>
      <c r="C862" s="7"/>
      <c r="D862" s="7"/>
      <c r="E862" s="7"/>
      <c r="F862" s="7"/>
      <c r="G862" s="5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5">
      <c r="A863" s="7"/>
      <c r="B863" s="7"/>
      <c r="C863" s="7"/>
      <c r="D863" s="7"/>
      <c r="E863" s="7"/>
      <c r="F863" s="7"/>
      <c r="G863" s="5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5">
      <c r="A864" s="7"/>
      <c r="B864" s="7"/>
      <c r="C864" s="7"/>
      <c r="D864" s="7"/>
      <c r="E864" s="7"/>
      <c r="F864" s="7"/>
      <c r="G864" s="5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5">
      <c r="A865" s="7"/>
      <c r="B865" s="7"/>
      <c r="C865" s="7"/>
      <c r="D865" s="7"/>
      <c r="E865" s="7"/>
      <c r="F865" s="7"/>
      <c r="G865" s="5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5">
      <c r="A866" s="7"/>
      <c r="B866" s="7"/>
      <c r="C866" s="7"/>
      <c r="D866" s="7"/>
      <c r="E866" s="7"/>
      <c r="F866" s="7"/>
      <c r="G866" s="5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5">
      <c r="A867" s="7"/>
      <c r="B867" s="7"/>
      <c r="C867" s="7"/>
      <c r="D867" s="7"/>
      <c r="E867" s="7"/>
      <c r="F867" s="7"/>
      <c r="G867" s="5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5">
      <c r="A868" s="7"/>
      <c r="B868" s="7"/>
      <c r="C868" s="7"/>
      <c r="D868" s="7"/>
      <c r="E868" s="7"/>
      <c r="F868" s="7"/>
      <c r="G868" s="5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5">
      <c r="A869" s="7"/>
      <c r="B869" s="7"/>
      <c r="C869" s="7"/>
      <c r="D869" s="7"/>
      <c r="E869" s="7"/>
      <c r="F869" s="7"/>
      <c r="G869" s="5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5">
      <c r="A870" s="7"/>
      <c r="B870" s="7"/>
      <c r="C870" s="7"/>
      <c r="D870" s="7"/>
      <c r="E870" s="7"/>
      <c r="F870" s="7"/>
      <c r="G870" s="5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5">
      <c r="A871" s="7"/>
      <c r="B871" s="7"/>
      <c r="C871" s="7"/>
      <c r="D871" s="7"/>
      <c r="E871" s="7"/>
      <c r="F871" s="7"/>
      <c r="G871" s="5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5">
      <c r="A872" s="7"/>
      <c r="B872" s="7"/>
      <c r="C872" s="7"/>
      <c r="D872" s="7"/>
      <c r="E872" s="7"/>
      <c r="F872" s="7"/>
      <c r="G872" s="5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5">
      <c r="A873" s="7"/>
      <c r="B873" s="7"/>
      <c r="C873" s="7"/>
      <c r="D873" s="7"/>
      <c r="E873" s="7"/>
      <c r="F873" s="7"/>
      <c r="G873" s="5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5">
      <c r="A874" s="7"/>
      <c r="B874" s="7"/>
      <c r="C874" s="7"/>
      <c r="D874" s="7"/>
      <c r="E874" s="7"/>
      <c r="F874" s="7"/>
      <c r="G874" s="5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5">
      <c r="A875" s="7"/>
      <c r="B875" s="7"/>
      <c r="C875" s="7"/>
      <c r="D875" s="7"/>
      <c r="E875" s="7"/>
      <c r="F875" s="7"/>
      <c r="G875" s="5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5">
      <c r="A876" s="7"/>
      <c r="B876" s="7"/>
      <c r="C876" s="7"/>
      <c r="D876" s="7"/>
      <c r="E876" s="7"/>
      <c r="F876" s="7"/>
      <c r="G876" s="5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5">
      <c r="A877" s="7"/>
      <c r="B877" s="7"/>
      <c r="C877" s="7"/>
      <c r="D877" s="7"/>
      <c r="E877" s="7"/>
      <c r="F877" s="7"/>
      <c r="G877" s="5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5">
      <c r="A878" s="7"/>
      <c r="B878" s="7"/>
      <c r="C878" s="7"/>
      <c r="D878" s="7"/>
      <c r="E878" s="7"/>
      <c r="F878" s="7"/>
      <c r="G878" s="5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5">
      <c r="A879" s="7"/>
      <c r="B879" s="7"/>
      <c r="C879" s="7"/>
      <c r="D879" s="7"/>
      <c r="E879" s="7"/>
      <c r="F879" s="7"/>
      <c r="G879" s="5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5">
      <c r="A880" s="7"/>
      <c r="B880" s="7"/>
      <c r="C880" s="7"/>
      <c r="D880" s="7"/>
      <c r="E880" s="7"/>
      <c r="F880" s="7"/>
      <c r="G880" s="5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5">
      <c r="A881" s="7"/>
      <c r="B881" s="7"/>
      <c r="C881" s="7"/>
      <c r="D881" s="7"/>
      <c r="E881" s="7"/>
      <c r="F881" s="7"/>
      <c r="G881" s="5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5">
      <c r="A882" s="7"/>
      <c r="B882" s="7"/>
      <c r="C882" s="7"/>
      <c r="D882" s="7"/>
      <c r="E882" s="7"/>
      <c r="F882" s="7"/>
      <c r="G882" s="5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5">
      <c r="A883" s="7"/>
      <c r="B883" s="7"/>
      <c r="C883" s="7"/>
      <c r="D883" s="7"/>
      <c r="E883" s="7"/>
      <c r="F883" s="7"/>
      <c r="G883" s="5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5">
      <c r="A884" s="7"/>
      <c r="B884" s="7"/>
      <c r="C884" s="7"/>
      <c r="D884" s="7"/>
      <c r="E884" s="7"/>
      <c r="F884" s="7"/>
      <c r="G884" s="5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5">
      <c r="A885" s="7"/>
      <c r="B885" s="7"/>
      <c r="C885" s="7"/>
      <c r="D885" s="7"/>
      <c r="E885" s="7"/>
      <c r="F885" s="7"/>
      <c r="G885" s="5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5">
      <c r="A886" s="7"/>
      <c r="B886" s="7"/>
      <c r="C886" s="7"/>
      <c r="D886" s="7"/>
      <c r="E886" s="7"/>
      <c r="F886" s="7"/>
      <c r="G886" s="5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5">
      <c r="A887" s="7"/>
      <c r="B887" s="7"/>
      <c r="C887" s="7"/>
      <c r="D887" s="7"/>
      <c r="E887" s="7"/>
      <c r="F887" s="7"/>
      <c r="G887" s="5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5">
      <c r="A888" s="7"/>
      <c r="B888" s="7"/>
      <c r="C888" s="7"/>
      <c r="D888" s="7"/>
      <c r="E888" s="7"/>
      <c r="F888" s="7"/>
      <c r="G888" s="5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5">
      <c r="A889" s="7"/>
      <c r="B889" s="7"/>
      <c r="C889" s="7"/>
      <c r="D889" s="7"/>
      <c r="E889" s="7"/>
      <c r="F889" s="7"/>
      <c r="G889" s="5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5">
      <c r="A890" s="7"/>
      <c r="B890" s="7"/>
      <c r="C890" s="7"/>
      <c r="D890" s="7"/>
      <c r="E890" s="7"/>
      <c r="F890" s="7"/>
      <c r="G890" s="5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5">
      <c r="A891" s="7"/>
      <c r="B891" s="7"/>
      <c r="C891" s="7"/>
      <c r="D891" s="7"/>
      <c r="E891" s="7"/>
      <c r="F891" s="7"/>
      <c r="G891" s="5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5">
      <c r="A892" s="7"/>
      <c r="B892" s="7"/>
      <c r="C892" s="7"/>
      <c r="D892" s="7"/>
      <c r="E892" s="7"/>
      <c r="F892" s="7"/>
      <c r="G892" s="5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5">
      <c r="A893" s="7"/>
      <c r="B893" s="7"/>
      <c r="C893" s="7"/>
      <c r="D893" s="7"/>
      <c r="E893" s="7"/>
      <c r="F893" s="7"/>
      <c r="G893" s="5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5">
      <c r="A894" s="7"/>
      <c r="B894" s="7"/>
      <c r="C894" s="7"/>
      <c r="D894" s="7"/>
      <c r="E894" s="7"/>
      <c r="F894" s="7"/>
      <c r="G894" s="5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5">
      <c r="A895" s="7"/>
      <c r="B895" s="7"/>
      <c r="C895" s="7"/>
      <c r="D895" s="7"/>
      <c r="E895" s="7"/>
      <c r="F895" s="7"/>
      <c r="G895" s="5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5">
      <c r="A896" s="7"/>
      <c r="B896" s="7"/>
      <c r="C896" s="7"/>
      <c r="D896" s="7"/>
      <c r="E896" s="7"/>
      <c r="F896" s="7"/>
      <c r="G896" s="5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5">
      <c r="A897" s="7"/>
      <c r="B897" s="7"/>
      <c r="C897" s="7"/>
      <c r="D897" s="7"/>
      <c r="E897" s="7"/>
      <c r="F897" s="7"/>
      <c r="G897" s="5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5">
      <c r="A898" s="7"/>
      <c r="B898" s="7"/>
      <c r="C898" s="7"/>
      <c r="D898" s="7"/>
      <c r="E898" s="7"/>
      <c r="F898" s="7"/>
      <c r="G898" s="5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5">
      <c r="A899" s="7"/>
      <c r="B899" s="7"/>
      <c r="C899" s="7"/>
      <c r="D899" s="7"/>
      <c r="E899" s="7"/>
      <c r="F899" s="7"/>
      <c r="G899" s="5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5">
      <c r="A900" s="7"/>
      <c r="B900" s="7"/>
      <c r="C900" s="7"/>
      <c r="D900" s="7"/>
      <c r="E900" s="7"/>
      <c r="F900" s="7"/>
      <c r="G900" s="5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5">
      <c r="A901" s="7"/>
      <c r="B901" s="7"/>
      <c r="C901" s="7"/>
      <c r="D901" s="7"/>
      <c r="E901" s="7"/>
      <c r="F901" s="7"/>
      <c r="G901" s="5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5">
      <c r="A902" s="7"/>
      <c r="B902" s="7"/>
      <c r="C902" s="7"/>
      <c r="D902" s="7"/>
      <c r="E902" s="7"/>
      <c r="F902" s="7"/>
      <c r="G902" s="5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5">
      <c r="A903" s="7"/>
      <c r="B903" s="7"/>
      <c r="C903" s="7"/>
      <c r="D903" s="7"/>
      <c r="E903" s="7"/>
      <c r="F903" s="7"/>
      <c r="G903" s="5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5">
      <c r="A904" s="7"/>
      <c r="B904" s="7"/>
      <c r="C904" s="7"/>
      <c r="D904" s="7"/>
      <c r="E904" s="7"/>
      <c r="F904" s="7"/>
      <c r="G904" s="5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5">
      <c r="A905" s="7"/>
      <c r="B905" s="7"/>
      <c r="C905" s="7"/>
      <c r="D905" s="7"/>
      <c r="E905" s="7"/>
      <c r="F905" s="7"/>
      <c r="G905" s="5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5">
      <c r="A906" s="7"/>
      <c r="B906" s="7"/>
      <c r="C906" s="7"/>
      <c r="D906" s="7"/>
      <c r="E906" s="7"/>
      <c r="F906" s="7"/>
      <c r="G906" s="5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5">
      <c r="A907" s="7"/>
      <c r="B907" s="7"/>
      <c r="C907" s="7"/>
      <c r="D907" s="7"/>
      <c r="E907" s="7"/>
      <c r="F907" s="7"/>
      <c r="G907" s="5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5">
      <c r="A908" s="7"/>
      <c r="B908" s="7"/>
      <c r="C908" s="7"/>
      <c r="D908" s="7"/>
      <c r="E908" s="7"/>
      <c r="F908" s="7"/>
      <c r="G908" s="5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5">
      <c r="A909" s="7"/>
      <c r="B909" s="7"/>
      <c r="C909" s="7"/>
      <c r="D909" s="7"/>
      <c r="E909" s="7"/>
      <c r="F909" s="7"/>
      <c r="G909" s="5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5">
      <c r="A910" s="7"/>
      <c r="B910" s="7"/>
      <c r="C910" s="7"/>
      <c r="D910" s="7"/>
      <c r="E910" s="7"/>
      <c r="F910" s="7"/>
      <c r="G910" s="5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5">
      <c r="A911" s="7"/>
      <c r="B911" s="7"/>
      <c r="C911" s="7"/>
      <c r="D911" s="7"/>
      <c r="E911" s="7"/>
      <c r="F911" s="7"/>
      <c r="G911" s="5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5">
      <c r="A912" s="7"/>
      <c r="B912" s="7"/>
      <c r="C912" s="7"/>
      <c r="D912" s="7"/>
      <c r="E912" s="7"/>
      <c r="F912" s="7"/>
      <c r="G912" s="5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5">
      <c r="A913" s="7"/>
      <c r="B913" s="7"/>
      <c r="C913" s="7"/>
      <c r="D913" s="7"/>
      <c r="E913" s="7"/>
      <c r="F913" s="7"/>
      <c r="G913" s="5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5">
      <c r="A914" s="7"/>
      <c r="B914" s="7"/>
      <c r="C914" s="7"/>
      <c r="D914" s="7"/>
      <c r="E914" s="7"/>
      <c r="F914" s="7"/>
      <c r="G914" s="5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5">
      <c r="A915" s="7"/>
      <c r="B915" s="7"/>
      <c r="C915" s="7"/>
      <c r="D915" s="7"/>
      <c r="E915" s="7"/>
      <c r="F915" s="7"/>
      <c r="G915" s="5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5">
      <c r="A916" s="7"/>
      <c r="B916" s="7"/>
      <c r="C916" s="7"/>
      <c r="D916" s="7"/>
      <c r="E916" s="7"/>
      <c r="F916" s="7"/>
      <c r="G916" s="5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5">
      <c r="A917" s="7"/>
      <c r="B917" s="7"/>
      <c r="C917" s="7"/>
      <c r="D917" s="7"/>
      <c r="E917" s="7"/>
      <c r="F917" s="7"/>
      <c r="G917" s="5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5">
      <c r="A918" s="7"/>
      <c r="B918" s="7"/>
      <c r="C918" s="7"/>
      <c r="D918" s="7"/>
      <c r="E918" s="7"/>
      <c r="F918" s="7"/>
      <c r="G918" s="5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5">
      <c r="A919" s="7"/>
      <c r="B919" s="7"/>
      <c r="C919" s="7"/>
      <c r="D919" s="7"/>
      <c r="E919" s="7"/>
      <c r="F919" s="7"/>
      <c r="G919" s="5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5">
      <c r="A920" s="7"/>
      <c r="B920" s="7"/>
      <c r="C920" s="7"/>
      <c r="D920" s="7"/>
      <c r="E920" s="7"/>
      <c r="F920" s="7"/>
      <c r="G920" s="5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5">
      <c r="A921" s="7"/>
      <c r="B921" s="7"/>
      <c r="C921" s="7"/>
      <c r="D921" s="7"/>
      <c r="E921" s="7"/>
      <c r="F921" s="7"/>
      <c r="G921" s="5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5">
      <c r="A922" s="7"/>
      <c r="B922" s="7"/>
      <c r="C922" s="7"/>
      <c r="D922" s="7"/>
      <c r="E922" s="7"/>
      <c r="F922" s="7"/>
      <c r="G922" s="5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5">
      <c r="A923" s="7"/>
      <c r="B923" s="7"/>
      <c r="C923" s="7"/>
      <c r="D923" s="7"/>
      <c r="E923" s="7"/>
      <c r="F923" s="7"/>
      <c r="G923" s="5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5">
      <c r="A924" s="7"/>
      <c r="B924" s="7"/>
      <c r="C924" s="7"/>
      <c r="D924" s="7"/>
      <c r="E924" s="7"/>
      <c r="F924" s="7"/>
      <c r="G924" s="5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5">
      <c r="A925" s="7"/>
      <c r="B925" s="7"/>
      <c r="C925" s="7"/>
      <c r="D925" s="7"/>
      <c r="E925" s="7"/>
      <c r="F925" s="7"/>
      <c r="G925" s="5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5">
      <c r="A926" s="7"/>
      <c r="B926" s="7"/>
      <c r="C926" s="7"/>
      <c r="D926" s="7"/>
      <c r="E926" s="7"/>
      <c r="F926" s="7"/>
      <c r="G926" s="5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5">
      <c r="A927" s="7"/>
      <c r="B927" s="7"/>
      <c r="C927" s="7"/>
      <c r="D927" s="7"/>
      <c r="E927" s="7"/>
      <c r="F927" s="7"/>
      <c r="G927" s="5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5">
      <c r="A928" s="7"/>
      <c r="B928" s="7"/>
      <c r="C928" s="7"/>
      <c r="D928" s="7"/>
      <c r="E928" s="7"/>
      <c r="F928" s="7"/>
      <c r="G928" s="5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5">
      <c r="A929" s="7"/>
      <c r="B929" s="7"/>
      <c r="C929" s="7"/>
      <c r="D929" s="7"/>
      <c r="E929" s="7"/>
      <c r="F929" s="7"/>
      <c r="G929" s="5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5">
      <c r="A930" s="7"/>
      <c r="B930" s="7"/>
      <c r="C930" s="7"/>
      <c r="D930" s="7"/>
      <c r="E930" s="7"/>
      <c r="F930" s="7"/>
      <c r="G930" s="5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5">
      <c r="A931" s="7"/>
      <c r="B931" s="7"/>
      <c r="C931" s="7"/>
      <c r="D931" s="7"/>
      <c r="E931" s="7"/>
      <c r="F931" s="7"/>
      <c r="G931" s="5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5">
      <c r="A932" s="7"/>
      <c r="B932" s="7"/>
      <c r="C932" s="7"/>
      <c r="D932" s="7"/>
      <c r="E932" s="7"/>
      <c r="F932" s="7"/>
      <c r="G932" s="5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5">
      <c r="A933" s="7"/>
      <c r="B933" s="7"/>
      <c r="C933" s="7"/>
      <c r="D933" s="7"/>
      <c r="E933" s="7"/>
      <c r="F933" s="7"/>
      <c r="G933" s="5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5">
      <c r="A934" s="7"/>
      <c r="B934" s="7"/>
      <c r="C934" s="7"/>
      <c r="D934" s="7"/>
      <c r="E934" s="7"/>
      <c r="F934" s="7"/>
      <c r="G934" s="5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5">
      <c r="A935" s="7"/>
      <c r="B935" s="7"/>
      <c r="C935" s="7"/>
      <c r="D935" s="7"/>
      <c r="E935" s="7"/>
      <c r="F935" s="7"/>
      <c r="G935" s="5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5">
      <c r="A936" s="7"/>
      <c r="B936" s="7"/>
      <c r="C936" s="7"/>
      <c r="D936" s="7"/>
      <c r="E936" s="7"/>
      <c r="F936" s="7"/>
      <c r="G936" s="5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5">
      <c r="A937" s="7"/>
      <c r="B937" s="7"/>
      <c r="C937" s="7"/>
      <c r="D937" s="7"/>
      <c r="E937" s="7"/>
      <c r="F937" s="7"/>
      <c r="G937" s="5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5">
      <c r="A938" s="7"/>
      <c r="B938" s="7"/>
      <c r="C938" s="7"/>
      <c r="D938" s="7"/>
      <c r="E938" s="7"/>
      <c r="F938" s="7"/>
      <c r="G938" s="5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5">
      <c r="A939" s="7"/>
      <c r="B939" s="7"/>
      <c r="C939" s="7"/>
      <c r="D939" s="7"/>
      <c r="E939" s="7"/>
      <c r="F939" s="7"/>
      <c r="G939" s="5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5">
      <c r="A940" s="7"/>
      <c r="B940" s="7"/>
      <c r="C940" s="7"/>
      <c r="D940" s="7"/>
      <c r="E940" s="7"/>
      <c r="F940" s="7"/>
      <c r="G940" s="5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5">
      <c r="A941" s="7"/>
      <c r="B941" s="7"/>
      <c r="C941" s="7"/>
      <c r="D941" s="7"/>
      <c r="E941" s="7"/>
      <c r="F941" s="7"/>
      <c r="G941" s="5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5">
      <c r="A942" s="7"/>
      <c r="B942" s="7"/>
      <c r="C942" s="7"/>
      <c r="D942" s="7"/>
      <c r="E942" s="7"/>
      <c r="F942" s="7"/>
      <c r="G942" s="5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5">
      <c r="A943" s="7"/>
      <c r="B943" s="7"/>
      <c r="C943" s="7"/>
      <c r="D943" s="7"/>
      <c r="E943" s="7"/>
      <c r="F943" s="7"/>
      <c r="G943" s="5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5">
      <c r="A944" s="7"/>
      <c r="B944" s="7"/>
      <c r="C944" s="7"/>
      <c r="D944" s="7"/>
      <c r="E944" s="7"/>
      <c r="F944" s="7"/>
      <c r="G944" s="5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5">
      <c r="A945" s="7"/>
      <c r="B945" s="7"/>
      <c r="C945" s="7"/>
      <c r="D945" s="7"/>
      <c r="E945" s="7"/>
      <c r="F945" s="7"/>
      <c r="G945" s="5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5">
      <c r="A946" s="7"/>
      <c r="B946" s="7"/>
      <c r="C946" s="7"/>
      <c r="D946" s="7"/>
      <c r="E946" s="7"/>
      <c r="F946" s="7"/>
      <c r="G946" s="5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5">
      <c r="A947" s="7"/>
      <c r="B947" s="7"/>
      <c r="C947" s="7"/>
      <c r="D947" s="7"/>
      <c r="E947" s="7"/>
      <c r="F947" s="7"/>
      <c r="G947" s="5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5">
      <c r="A948" s="7"/>
      <c r="B948" s="7"/>
      <c r="C948" s="7"/>
      <c r="D948" s="7"/>
      <c r="E948" s="7"/>
      <c r="F948" s="7"/>
      <c r="G948" s="5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5">
      <c r="A949" s="7"/>
      <c r="B949" s="7"/>
      <c r="C949" s="7"/>
      <c r="D949" s="7"/>
      <c r="E949" s="7"/>
      <c r="F949" s="7"/>
      <c r="G949" s="5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5">
      <c r="A950" s="7"/>
      <c r="B950" s="7"/>
      <c r="C950" s="7"/>
      <c r="D950" s="7"/>
      <c r="E950" s="7"/>
      <c r="F950" s="7"/>
      <c r="G950" s="5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5">
      <c r="A951" s="7"/>
      <c r="B951" s="7"/>
      <c r="C951" s="7"/>
      <c r="D951" s="7"/>
      <c r="E951" s="7"/>
      <c r="F951" s="7"/>
      <c r="G951" s="5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5">
      <c r="A952" s="7"/>
      <c r="B952" s="7"/>
      <c r="C952" s="7"/>
      <c r="D952" s="7"/>
      <c r="E952" s="7"/>
      <c r="F952" s="7"/>
      <c r="G952" s="5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5">
      <c r="A953" s="7"/>
      <c r="B953" s="7"/>
      <c r="C953" s="7"/>
      <c r="D953" s="7"/>
      <c r="E953" s="7"/>
      <c r="F953" s="7"/>
      <c r="G953" s="5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5">
      <c r="A954" s="7"/>
      <c r="B954" s="7"/>
      <c r="C954" s="7"/>
      <c r="D954" s="7"/>
      <c r="E954" s="7"/>
      <c r="F954" s="7"/>
      <c r="G954" s="5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5">
      <c r="A955" s="7"/>
      <c r="B955" s="7"/>
      <c r="C955" s="7"/>
      <c r="D955" s="7"/>
      <c r="E955" s="7"/>
      <c r="F955" s="7"/>
      <c r="G955" s="5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5">
      <c r="A956" s="7"/>
      <c r="B956" s="7"/>
      <c r="C956" s="7"/>
      <c r="D956" s="7"/>
      <c r="E956" s="7"/>
      <c r="F956" s="7"/>
      <c r="G956" s="5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5">
      <c r="A957" s="7"/>
      <c r="B957" s="7"/>
      <c r="C957" s="7"/>
      <c r="D957" s="7"/>
      <c r="E957" s="7"/>
      <c r="F957" s="7"/>
      <c r="G957" s="5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5">
      <c r="A958" s="7"/>
      <c r="B958" s="7"/>
      <c r="C958" s="7"/>
      <c r="D958" s="7"/>
      <c r="E958" s="7"/>
      <c r="F958" s="7"/>
      <c r="G958" s="5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</sheetData>
  <mergeCells count="2">
    <mergeCell ref="I31:I32"/>
    <mergeCell ref="B57:F57"/>
  </mergeCells>
  <printOptions horizontalCentered="1"/>
  <pageMargins left="0.47" right="0.39" top="0.511811023622047" bottom="0.16" header="0.17" footer="0"/>
  <pageSetup scale="91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70"/>
  <sheetViews>
    <sheetView showGridLines="0" tabSelected="1" zoomScaleNormal="100" workbookViewId="0">
      <selection activeCell="B11" sqref="B11"/>
    </sheetView>
  </sheetViews>
  <sheetFormatPr baseColWidth="10" defaultColWidth="14.453125" defaultRowHeight="15" customHeight="1" x14ac:dyDescent="0.25"/>
  <cols>
    <col min="1" max="1" width="1.453125" style="121" customWidth="1"/>
    <col min="2" max="2" width="64.36328125" style="121" customWidth="1"/>
    <col min="3" max="3" width="14.7265625" style="121" customWidth="1"/>
    <col min="4" max="4" width="3.453125" style="121" customWidth="1"/>
    <col min="5" max="5" width="13.54296875" style="121" customWidth="1"/>
    <col min="6" max="6" width="4.1796875" style="121" customWidth="1"/>
    <col min="7" max="7" width="2.81640625" style="246" customWidth="1"/>
    <col min="8" max="8" width="11.453125" style="121" customWidth="1"/>
    <col min="9" max="9" width="14.36328125" style="121" bestFit="1" customWidth="1"/>
    <col min="10" max="22" width="11.453125" style="121" customWidth="1"/>
    <col min="23" max="16384" width="14.453125" style="121"/>
  </cols>
  <sheetData>
    <row r="1" spans="1:23" ht="13.5" customHeight="1" x14ac:dyDescent="0.3">
      <c r="A1" s="114" t="str">
        <f>BBOLSA!A1</f>
        <v>BANCO DAVIVIENDA SALVADOREÑO, S.A. y SUBSIDIARIA</v>
      </c>
      <c r="B1" s="114"/>
      <c r="C1" s="115"/>
      <c r="D1" s="114"/>
      <c r="E1" s="114"/>
      <c r="F1" s="114"/>
      <c r="G1" s="116"/>
      <c r="H1" s="117"/>
      <c r="I1" s="118"/>
      <c r="J1" s="119"/>
      <c r="K1" s="118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</row>
    <row r="2" spans="1:23" ht="13.5" customHeight="1" x14ac:dyDescent="0.3">
      <c r="A2" s="114" t="str">
        <f>+BBOLSA!A2</f>
        <v>(Compañía salvadoreña Subsidiaria de Inversiones Financieras Davivienda, S.A.)</v>
      </c>
      <c r="B2" s="114"/>
      <c r="C2" s="115"/>
      <c r="D2" s="114"/>
      <c r="E2" s="114"/>
      <c r="F2" s="114"/>
      <c r="G2" s="116"/>
      <c r="H2" s="118"/>
      <c r="I2" s="118"/>
      <c r="J2" s="118"/>
      <c r="K2" s="118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</row>
    <row r="3" spans="1:23" ht="13.5" customHeight="1" x14ac:dyDescent="0.3">
      <c r="A3" s="120" t="s">
        <v>2</v>
      </c>
      <c r="B3" s="114"/>
      <c r="C3" s="115"/>
      <c r="D3" s="114"/>
      <c r="E3" s="114"/>
      <c r="F3" s="114"/>
      <c r="G3" s="116"/>
      <c r="H3" s="122"/>
      <c r="I3" s="118"/>
      <c r="J3" s="123"/>
      <c r="K3" s="118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</row>
    <row r="4" spans="1:23" ht="13.5" customHeight="1" x14ac:dyDescent="0.3">
      <c r="A4" s="120"/>
      <c r="B4" s="114"/>
      <c r="C4" s="115"/>
      <c r="D4" s="114"/>
      <c r="E4" s="114"/>
      <c r="F4" s="114"/>
      <c r="G4" s="116"/>
      <c r="H4" s="124"/>
      <c r="I4" s="118"/>
      <c r="J4" s="124"/>
      <c r="K4" s="118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</row>
    <row r="5" spans="1:23" ht="13.5" customHeight="1" x14ac:dyDescent="0.3">
      <c r="A5" s="125" t="s">
        <v>52</v>
      </c>
      <c r="B5" s="125"/>
      <c r="C5" s="126"/>
      <c r="D5" s="127"/>
      <c r="E5" s="127"/>
      <c r="F5" s="127"/>
      <c r="G5" s="128"/>
      <c r="H5" s="129"/>
      <c r="I5" s="118"/>
      <c r="J5" s="129"/>
      <c r="K5" s="118"/>
    </row>
    <row r="6" spans="1:23" ht="20.5" customHeight="1" x14ac:dyDescent="0.25">
      <c r="A6" s="121" t="s">
        <v>53</v>
      </c>
      <c r="C6" s="130"/>
      <c r="G6" s="131"/>
      <c r="H6" s="132"/>
      <c r="I6" s="118"/>
      <c r="J6" s="129"/>
      <c r="K6" s="118"/>
    </row>
    <row r="7" spans="1:23" ht="13.5" customHeight="1" x14ac:dyDescent="0.3">
      <c r="A7" s="120" t="s">
        <v>5</v>
      </c>
      <c r="B7" s="114"/>
      <c r="C7" s="115"/>
      <c r="D7" s="114"/>
      <c r="E7" s="114"/>
      <c r="F7" s="114"/>
      <c r="G7" s="116"/>
      <c r="H7" s="124"/>
      <c r="I7" s="118"/>
      <c r="J7" s="124"/>
      <c r="K7" s="118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</row>
    <row r="8" spans="1:23" ht="6" customHeight="1" thickBot="1" x14ac:dyDescent="0.3">
      <c r="A8" s="133"/>
      <c r="B8" s="133"/>
      <c r="C8" s="134"/>
      <c r="D8" s="133"/>
      <c r="E8" s="133"/>
      <c r="F8" s="133"/>
      <c r="G8" s="116"/>
      <c r="H8" s="124"/>
      <c r="I8" s="118"/>
      <c r="J8" s="135"/>
      <c r="K8" s="118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</row>
    <row r="9" spans="1:23" ht="13.5" customHeight="1" x14ac:dyDescent="0.25">
      <c r="A9" s="136"/>
      <c r="B9" s="136"/>
      <c r="C9" s="137"/>
      <c r="D9" s="136"/>
      <c r="E9" s="136"/>
      <c r="F9" s="136"/>
      <c r="G9" s="116"/>
      <c r="H9" s="135"/>
      <c r="I9" s="118"/>
      <c r="J9" s="135"/>
      <c r="K9" s="118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</row>
    <row r="10" spans="1:23" ht="13.5" customHeight="1" x14ac:dyDescent="0.3">
      <c r="A10" s="120"/>
      <c r="B10" s="120"/>
      <c r="C10" s="138"/>
      <c r="D10" s="138"/>
      <c r="E10" s="139">
        <v>2026</v>
      </c>
      <c r="F10" s="138"/>
      <c r="G10" s="140"/>
      <c r="H10" s="141"/>
      <c r="I10" s="118"/>
      <c r="J10" s="141"/>
      <c r="K10" s="118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</row>
    <row r="11" spans="1:23" ht="13.5" customHeight="1" x14ac:dyDescent="0.25">
      <c r="A11" s="142"/>
      <c r="B11" s="143" t="s">
        <v>54</v>
      </c>
      <c r="C11" s="143" t="s">
        <v>54</v>
      </c>
      <c r="D11" s="144" t="s">
        <v>54</v>
      </c>
      <c r="E11" s="145"/>
      <c r="F11" s="144"/>
      <c r="G11" s="116"/>
      <c r="H11" s="124"/>
      <c r="I11" s="118"/>
      <c r="J11" s="124"/>
      <c r="K11" s="118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</row>
    <row r="12" spans="1:23" ht="13.5" customHeight="1" x14ac:dyDescent="0.25">
      <c r="A12" s="146" t="s">
        <v>55</v>
      </c>
      <c r="B12" s="120"/>
      <c r="C12" s="147"/>
      <c r="D12" s="148"/>
      <c r="E12" s="149">
        <f>SUM(E13:E15)</f>
        <v>120070.41708999999</v>
      </c>
      <c r="F12" s="148"/>
      <c r="G12" s="150"/>
      <c r="H12" s="124"/>
      <c r="I12" s="118"/>
      <c r="J12" s="124"/>
      <c r="K12" s="118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</row>
    <row r="13" spans="1:23" ht="13.5" customHeight="1" x14ac:dyDescent="0.25">
      <c r="A13" s="151" t="s">
        <v>56</v>
      </c>
      <c r="B13" s="136"/>
      <c r="C13" s="147"/>
      <c r="D13" s="148"/>
      <c r="E13" s="152">
        <v>4622.7076700000007</v>
      </c>
      <c r="F13" s="148"/>
      <c r="G13" s="150"/>
      <c r="H13" s="153"/>
      <c r="J13" s="153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</row>
    <row r="14" spans="1:23" ht="13.5" customHeight="1" x14ac:dyDescent="0.25">
      <c r="A14" s="154" t="s">
        <v>57</v>
      </c>
      <c r="B14" s="136"/>
      <c r="C14" s="147"/>
      <c r="D14" s="120"/>
      <c r="E14" s="152">
        <v>8221.1518500000002</v>
      </c>
      <c r="F14" s="120"/>
      <c r="G14" s="155"/>
      <c r="H14" s="156"/>
      <c r="I14" s="118"/>
      <c r="J14" s="156"/>
      <c r="K14" s="118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</row>
    <row r="15" spans="1:23" ht="12.5" x14ac:dyDescent="0.25">
      <c r="A15" s="154" t="s">
        <v>58</v>
      </c>
      <c r="B15" s="136"/>
      <c r="C15" s="157"/>
      <c r="D15" s="120"/>
      <c r="E15" s="158">
        <v>107226.55756999999</v>
      </c>
      <c r="F15" s="120"/>
      <c r="G15" s="155"/>
      <c r="H15" s="124"/>
      <c r="I15" s="118"/>
      <c r="J15" s="156"/>
      <c r="K15" s="118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</row>
    <row r="16" spans="1:23" ht="13.5" customHeight="1" x14ac:dyDescent="0.25">
      <c r="A16" s="159"/>
      <c r="B16" s="136"/>
      <c r="C16" s="118"/>
      <c r="D16" s="120"/>
      <c r="E16" s="160"/>
      <c r="F16" s="120"/>
      <c r="G16" s="155"/>
      <c r="H16" s="124"/>
      <c r="I16" s="118"/>
      <c r="J16" s="124"/>
      <c r="K16" s="118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</row>
    <row r="17" spans="1:23" ht="13.5" customHeight="1" x14ac:dyDescent="0.3">
      <c r="A17" s="161" t="s">
        <v>59</v>
      </c>
      <c r="B17" s="162"/>
      <c r="C17" s="143"/>
      <c r="D17" s="114"/>
      <c r="E17" s="163">
        <f>SUM(E18:E22)</f>
        <v>-43719.627659051606</v>
      </c>
      <c r="F17" s="114"/>
      <c r="G17" s="164"/>
      <c r="H17" s="165"/>
      <c r="I17" s="118"/>
      <c r="J17" s="165"/>
      <c r="K17" s="118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</row>
    <row r="18" spans="1:23" ht="13.5" customHeight="1" x14ac:dyDescent="0.25">
      <c r="A18" s="154" t="s">
        <v>60</v>
      </c>
      <c r="B18" s="136"/>
      <c r="C18" s="147"/>
      <c r="D18" s="120"/>
      <c r="E18" s="166">
        <v>-33372.780729999999</v>
      </c>
      <c r="F18" s="120"/>
      <c r="G18" s="155"/>
      <c r="H18" s="135"/>
      <c r="I18" s="118"/>
      <c r="J18" s="135"/>
      <c r="K18" s="118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</row>
    <row r="19" spans="1:23" ht="12.5" x14ac:dyDescent="0.25">
      <c r="A19" s="154" t="s">
        <v>61</v>
      </c>
      <c r="B19" s="167"/>
      <c r="C19" s="137"/>
      <c r="D19" s="120"/>
      <c r="E19" s="166">
        <v>-56.219850000000001</v>
      </c>
      <c r="F19" s="120"/>
      <c r="G19" s="155"/>
      <c r="H19" s="168"/>
      <c r="I19" s="168"/>
      <c r="J19" s="168"/>
      <c r="K19" s="168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</row>
    <row r="20" spans="1:23" ht="13.5" customHeight="1" x14ac:dyDescent="0.25">
      <c r="A20" s="154" t="s">
        <v>28</v>
      </c>
      <c r="B20" s="136"/>
      <c r="C20" s="147"/>
      <c r="D20" s="120"/>
      <c r="E20" s="166">
        <v>-3375.3620390516048</v>
      </c>
      <c r="F20" s="120"/>
      <c r="G20" s="155"/>
      <c r="H20" s="124"/>
      <c r="I20" s="118"/>
      <c r="J20" s="135"/>
      <c r="K20" s="118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</row>
    <row r="21" spans="1:23" ht="13.5" customHeight="1" x14ac:dyDescent="0.25">
      <c r="A21" s="154" t="s">
        <v>62</v>
      </c>
      <c r="B21" s="136"/>
      <c r="C21" s="147"/>
      <c r="D21" s="120"/>
      <c r="E21" s="166">
        <v>-6806.7890599999992</v>
      </c>
      <c r="F21" s="120"/>
      <c r="G21" s="155"/>
      <c r="H21" s="141"/>
      <c r="I21" s="118"/>
      <c r="J21" s="141"/>
      <c r="K21" s="118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</row>
    <row r="22" spans="1:23" s="176" customFormat="1" ht="13.5" customHeight="1" x14ac:dyDescent="0.25">
      <c r="A22" s="169"/>
      <c r="B22" s="170" t="s">
        <v>63</v>
      </c>
      <c r="C22" s="171"/>
      <c r="D22" s="172"/>
      <c r="E22" s="173">
        <v>-108.47597999999999</v>
      </c>
      <c r="F22" s="167"/>
      <c r="G22" s="174"/>
      <c r="H22" s="175"/>
      <c r="J22" s="175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</row>
    <row r="23" spans="1:23" ht="13.5" customHeight="1" x14ac:dyDescent="0.25">
      <c r="A23" s="177"/>
      <c r="B23" s="178"/>
      <c r="C23" s="147"/>
      <c r="D23" s="120"/>
      <c r="E23" s="160"/>
      <c r="F23" s="120"/>
      <c r="G23" s="155"/>
      <c r="H23" s="124"/>
      <c r="I23" s="118"/>
      <c r="J23" s="124"/>
      <c r="K23" s="118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</row>
    <row r="24" spans="1:23" ht="12.75" customHeight="1" x14ac:dyDescent="0.25">
      <c r="A24" s="146" t="s">
        <v>64</v>
      </c>
      <c r="B24" s="136"/>
      <c r="C24" s="147"/>
      <c r="D24" s="120"/>
      <c r="E24" s="179">
        <f>E12+E17</f>
        <v>76350.789430948382</v>
      </c>
      <c r="F24" s="120"/>
      <c r="G24" s="155"/>
      <c r="H24" s="124"/>
      <c r="I24" s="118"/>
      <c r="J24" s="124"/>
      <c r="K24" s="118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</row>
    <row r="25" spans="1:23" ht="13.5" customHeight="1" x14ac:dyDescent="0.25">
      <c r="A25" s="180" t="s">
        <v>65</v>
      </c>
      <c r="B25" s="181"/>
      <c r="C25" s="182"/>
      <c r="E25" s="49">
        <v>0</v>
      </c>
      <c r="G25" s="183"/>
      <c r="H25" s="129"/>
      <c r="I25" s="118"/>
      <c r="J25" s="132"/>
      <c r="K25" s="118"/>
    </row>
    <row r="26" spans="1:23" ht="13.5" customHeight="1" x14ac:dyDescent="0.25">
      <c r="A26" s="159" t="s">
        <v>66</v>
      </c>
      <c r="B26" s="136"/>
      <c r="C26" s="147"/>
      <c r="D26" s="136"/>
      <c r="E26" s="184">
        <v>-23627.157330000002</v>
      </c>
      <c r="F26" s="185"/>
      <c r="G26" s="186"/>
      <c r="H26" s="187"/>
      <c r="I26" s="188"/>
      <c r="J26" s="156"/>
      <c r="K26" s="118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</row>
    <row r="27" spans="1:23" ht="13.5" customHeight="1" x14ac:dyDescent="0.25">
      <c r="A27" s="189" t="s">
        <v>67</v>
      </c>
      <c r="B27" s="190"/>
      <c r="C27" s="191"/>
      <c r="D27" s="190"/>
      <c r="E27" s="192">
        <v>0</v>
      </c>
      <c r="F27" s="193"/>
      <c r="G27" s="155"/>
      <c r="H27" s="168"/>
      <c r="J27" s="194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</row>
    <row r="28" spans="1:23" ht="13.5" customHeight="1" x14ac:dyDescent="0.3">
      <c r="A28" s="161" t="s">
        <v>68</v>
      </c>
      <c r="B28" s="162"/>
      <c r="C28" s="143"/>
      <c r="D28" s="114"/>
      <c r="E28" s="195">
        <f>+E24+E25+E26+E27</f>
        <v>52723.63210094838</v>
      </c>
      <c r="F28" s="114"/>
      <c r="G28" s="196"/>
      <c r="H28" s="117"/>
      <c r="I28" s="118"/>
      <c r="J28" s="197"/>
      <c r="K28" s="118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</row>
    <row r="29" spans="1:23" ht="9.65" customHeight="1" x14ac:dyDescent="0.3">
      <c r="A29" s="161"/>
      <c r="B29" s="162"/>
      <c r="C29" s="143"/>
      <c r="D29" s="114"/>
      <c r="E29" s="198"/>
      <c r="F29" s="114"/>
      <c r="G29" s="196"/>
      <c r="H29" s="199"/>
      <c r="J29" s="200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</row>
    <row r="30" spans="1:23" ht="13.5" customHeight="1" x14ac:dyDescent="0.25">
      <c r="A30" s="136" t="s">
        <v>69</v>
      </c>
      <c r="B30" s="136"/>
      <c r="C30" s="147"/>
      <c r="D30" s="120"/>
      <c r="E30" s="201">
        <v>25349.539090000002</v>
      </c>
      <c r="F30" s="120"/>
      <c r="G30" s="155"/>
      <c r="H30" s="124"/>
      <c r="I30" s="118"/>
      <c r="J30" s="156"/>
      <c r="K30" s="118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</row>
    <row r="31" spans="1:23" s="176" customFormat="1" ht="13.5" customHeight="1" x14ac:dyDescent="0.25">
      <c r="A31" s="202" t="s">
        <v>70</v>
      </c>
      <c r="B31" s="203"/>
      <c r="C31" s="204"/>
      <c r="D31" s="167"/>
      <c r="E31" s="205">
        <v>-17540.083920000001</v>
      </c>
      <c r="F31" s="167"/>
      <c r="G31" s="174"/>
      <c r="H31" s="206"/>
      <c r="I31" s="207"/>
      <c r="J31" s="206"/>
      <c r="K31" s="20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</row>
    <row r="32" spans="1:23" ht="13.5" customHeight="1" x14ac:dyDescent="0.3">
      <c r="A32" s="146" t="s">
        <v>71</v>
      </c>
      <c r="B32" s="114"/>
      <c r="C32" s="143"/>
      <c r="D32" s="114"/>
      <c r="E32" s="208">
        <f>SUM(E30:E31)</f>
        <v>7809.4551700000011</v>
      </c>
      <c r="F32" s="114"/>
      <c r="G32" s="164"/>
      <c r="H32" s="200"/>
      <c r="I32" s="200"/>
      <c r="J32" s="200"/>
      <c r="K32" s="209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</row>
    <row r="33" spans="1:23" ht="10.5" customHeight="1" x14ac:dyDescent="0.3">
      <c r="A33" s="146"/>
      <c r="B33" s="114"/>
      <c r="C33" s="143"/>
      <c r="D33" s="114"/>
      <c r="E33" s="208"/>
      <c r="F33" s="114"/>
      <c r="G33" s="164"/>
      <c r="H33" s="200"/>
      <c r="I33" s="200"/>
      <c r="J33" s="200"/>
      <c r="K33" s="209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</row>
    <row r="34" spans="1:23" s="176" customFormat="1" ht="17.25" customHeight="1" x14ac:dyDescent="0.3">
      <c r="A34" s="172" t="s">
        <v>72</v>
      </c>
      <c r="B34" s="210"/>
      <c r="C34" s="211"/>
      <c r="D34" s="167"/>
      <c r="E34" s="212">
        <v>179.09428</v>
      </c>
      <c r="F34" s="167"/>
      <c r="G34" s="174"/>
      <c r="H34" s="175"/>
      <c r="I34" s="213"/>
      <c r="J34" s="214"/>
      <c r="K34" s="215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</row>
    <row r="35" spans="1:23" ht="13.5" customHeight="1" x14ac:dyDescent="0.25">
      <c r="A35" s="151" t="s">
        <v>73</v>
      </c>
      <c r="B35" s="151"/>
      <c r="C35" s="191"/>
      <c r="D35" s="120"/>
      <c r="E35" s="212">
        <v>794.66977999999995</v>
      </c>
      <c r="F35" s="120"/>
      <c r="G35" s="155"/>
      <c r="H35" s="216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</row>
    <row r="36" spans="1:23" ht="14.15" customHeight="1" x14ac:dyDescent="0.25">
      <c r="A36" s="217" t="s">
        <v>74</v>
      </c>
      <c r="B36" s="151"/>
      <c r="C36" s="191"/>
      <c r="D36" s="120"/>
      <c r="E36" s="218">
        <v>8104.2419284101916</v>
      </c>
      <c r="F36" s="120"/>
      <c r="G36" s="155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</row>
    <row r="37" spans="1:23" ht="15" customHeight="1" x14ac:dyDescent="0.3">
      <c r="A37" s="161" t="s">
        <v>75</v>
      </c>
      <c r="B37" s="162"/>
      <c r="C37" s="143"/>
      <c r="D37" s="114"/>
      <c r="E37" s="208">
        <f>+E32+E34+E35+E28+E36</f>
        <v>69611.093259358575</v>
      </c>
      <c r="F37" s="114"/>
      <c r="G37" s="16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</row>
    <row r="38" spans="1:23" ht="21" customHeight="1" x14ac:dyDescent="0.3">
      <c r="A38" s="162" t="s">
        <v>76</v>
      </c>
      <c r="B38" s="136"/>
      <c r="C38" s="147"/>
      <c r="D38" s="120"/>
      <c r="E38" s="160"/>
      <c r="F38" s="120"/>
      <c r="G38" s="155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</row>
    <row r="39" spans="1:23" ht="14.15" customHeight="1" x14ac:dyDescent="0.25">
      <c r="A39" s="219" t="s">
        <v>77</v>
      </c>
      <c r="B39" s="220"/>
      <c r="C39" s="147"/>
      <c r="D39" s="120"/>
      <c r="E39" s="160">
        <v>-20950.806399999998</v>
      </c>
      <c r="F39" s="120"/>
      <c r="G39" s="155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</row>
    <row r="40" spans="1:23" ht="14.15" customHeight="1" x14ac:dyDescent="0.25">
      <c r="A40" s="154" t="s">
        <v>78</v>
      </c>
      <c r="B40" s="220"/>
      <c r="C40" s="147"/>
      <c r="D40" s="120"/>
      <c r="E40" s="160">
        <v>-18739.80416</v>
      </c>
      <c r="F40" s="120"/>
      <c r="G40" s="155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</row>
    <row r="41" spans="1:23" ht="14.15" customHeight="1" x14ac:dyDescent="0.25">
      <c r="A41" s="154" t="s">
        <v>79</v>
      </c>
      <c r="B41" s="220"/>
      <c r="C41" s="147"/>
      <c r="D41" s="120"/>
      <c r="E41" s="160">
        <v>-3390.8498499999996</v>
      </c>
      <c r="F41" s="120"/>
      <c r="G41" s="155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</row>
    <row r="42" spans="1:23" ht="14.15" customHeight="1" x14ac:dyDescent="0.25">
      <c r="A42" s="154" t="s">
        <v>80</v>
      </c>
      <c r="B42" s="220"/>
      <c r="C42" s="147"/>
      <c r="D42" s="120"/>
      <c r="E42" s="221">
        <v>-3356.7407800000001</v>
      </c>
      <c r="F42" s="120"/>
      <c r="G42" s="155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</row>
    <row r="43" spans="1:23" ht="18.75" customHeight="1" x14ac:dyDescent="0.25">
      <c r="A43" s="146" t="s">
        <v>81</v>
      </c>
      <c r="B43" s="120"/>
      <c r="D43" s="120"/>
      <c r="E43" s="222">
        <f>+E37+E39+E40+E41+E42</f>
        <v>23172.892069358575</v>
      </c>
      <c r="F43" s="120"/>
      <c r="G43" s="223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</row>
    <row r="44" spans="1:23" ht="15.65" customHeight="1" x14ac:dyDescent="0.25">
      <c r="A44" s="142" t="s">
        <v>82</v>
      </c>
      <c r="B44" s="136"/>
      <c r="C44" s="137"/>
      <c r="D44" s="203"/>
      <c r="E44" s="163">
        <v>-3942.5150099999996</v>
      </c>
      <c r="F44" s="203"/>
      <c r="G44" s="155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</row>
    <row r="45" spans="1:23" ht="17.5" customHeight="1" thickBot="1" x14ac:dyDescent="0.35">
      <c r="A45" s="127" t="s">
        <v>83</v>
      </c>
      <c r="C45" s="130"/>
      <c r="D45" s="181"/>
      <c r="E45" s="224">
        <f>+E43+E44</f>
        <v>19230.377059358576</v>
      </c>
      <c r="F45" s="181"/>
      <c r="G45" s="150"/>
      <c r="H45" s="120"/>
      <c r="I45" s="225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</row>
    <row r="46" spans="1:23" ht="13.5" customHeight="1" thickTop="1" x14ac:dyDescent="0.25">
      <c r="A46" s="226"/>
      <c r="B46" s="181"/>
      <c r="C46" s="130"/>
      <c r="D46" s="181"/>
      <c r="E46" s="49"/>
      <c r="F46" s="181"/>
      <c r="G46" s="15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</row>
    <row r="47" spans="1:23" ht="15.65" customHeight="1" x14ac:dyDescent="0.3">
      <c r="A47" s="227" t="s">
        <v>84</v>
      </c>
      <c r="B47" s="190"/>
      <c r="C47" s="228"/>
      <c r="D47" s="190"/>
      <c r="E47" s="229"/>
      <c r="F47" s="230"/>
      <c r="G47" s="231"/>
      <c r="H47" s="120"/>
      <c r="I47" s="232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</row>
    <row r="48" spans="1:23" ht="15.65" customHeight="1" x14ac:dyDescent="0.35">
      <c r="A48" s="233"/>
      <c r="B48" s="227" t="s">
        <v>85</v>
      </c>
      <c r="C48" s="228"/>
      <c r="D48" s="190"/>
      <c r="E48" s="234"/>
      <c r="F48" s="230"/>
      <c r="G48" s="231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</row>
    <row r="49" spans="1:23" ht="15.65" customHeight="1" x14ac:dyDescent="0.35">
      <c r="A49" s="233"/>
      <c r="B49" s="151" t="s">
        <v>86</v>
      </c>
      <c r="C49" s="228"/>
      <c r="D49" s="190"/>
      <c r="E49" s="234">
        <v>-182.29060000000001</v>
      </c>
      <c r="F49" s="230"/>
      <c r="G49" s="231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</row>
    <row r="50" spans="1:23" ht="19" customHeight="1" thickBot="1" x14ac:dyDescent="0.35">
      <c r="A50" s="227" t="s">
        <v>87</v>
      </c>
      <c r="B50" s="151"/>
      <c r="C50" s="228"/>
      <c r="D50" s="190"/>
      <c r="E50" s="235">
        <f>+E45+E49</f>
        <v>19048.086459358576</v>
      </c>
      <c r="F50" s="230"/>
      <c r="G50" s="231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</row>
    <row r="51" spans="1:23" ht="15.65" customHeight="1" thickTop="1" x14ac:dyDescent="0.25">
      <c r="C51" s="130"/>
      <c r="D51" s="181"/>
      <c r="E51" s="236"/>
      <c r="F51" s="181"/>
      <c r="G51" s="231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</row>
    <row r="52" spans="1:23" ht="13" x14ac:dyDescent="0.3">
      <c r="A52" s="127"/>
      <c r="C52" s="130"/>
      <c r="D52" s="181"/>
      <c r="E52" s="236"/>
      <c r="F52" s="181"/>
      <c r="G52" s="237"/>
    </row>
    <row r="53" spans="1:23" ht="26.25" customHeight="1" x14ac:dyDescent="0.25">
      <c r="A53" s="238" t="s">
        <v>88</v>
      </c>
      <c r="B53" s="118"/>
      <c r="C53" s="118"/>
      <c r="D53" s="136"/>
      <c r="E53" s="239"/>
      <c r="F53" s="136"/>
      <c r="G53" s="15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</row>
    <row r="54" spans="1:23" ht="16" customHeight="1" thickBot="1" x14ac:dyDescent="0.3">
      <c r="A54" s="238" t="s">
        <v>89</v>
      </c>
      <c r="B54" s="118"/>
      <c r="C54" s="118"/>
      <c r="D54" s="136"/>
      <c r="E54" s="240">
        <f>E45/150000</f>
        <v>0.12820251372905717</v>
      </c>
      <c r="F54" s="136"/>
      <c r="G54" s="15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</row>
    <row r="55" spans="1:23" ht="13.5" customHeight="1" thickTop="1" x14ac:dyDescent="0.25">
      <c r="A55" s="241"/>
      <c r="D55" s="136"/>
      <c r="E55" s="242"/>
      <c r="F55" s="136"/>
      <c r="G55" s="15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</row>
    <row r="56" spans="1:23" ht="13.5" customHeight="1" x14ac:dyDescent="0.3">
      <c r="A56" s="243"/>
      <c r="B56" s="243"/>
      <c r="C56" s="130"/>
      <c r="G56" s="131"/>
    </row>
    <row r="57" spans="1:23" ht="12.75" customHeight="1" x14ac:dyDescent="0.3">
      <c r="A57" s="244" t="s">
        <v>90</v>
      </c>
      <c r="B57" s="244"/>
      <c r="C57" s="111" t="s">
        <v>49</v>
      </c>
      <c r="D57" s="111"/>
      <c r="E57" s="111"/>
      <c r="F57" s="111"/>
      <c r="G57" s="111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</row>
    <row r="58" spans="1:23" ht="12.75" customHeight="1" x14ac:dyDescent="0.3">
      <c r="A58" s="244" t="s">
        <v>50</v>
      </c>
      <c r="B58" s="244"/>
      <c r="C58" s="111" t="s">
        <v>51</v>
      </c>
      <c r="D58" s="111"/>
      <c r="E58" s="111"/>
      <c r="F58" s="112"/>
      <c r="G58" s="116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</row>
    <row r="59" spans="1:23" ht="12.75" customHeight="1" x14ac:dyDescent="0.25">
      <c r="A59" s="120"/>
      <c r="B59" s="120"/>
      <c r="C59" s="137"/>
      <c r="D59" s="120"/>
      <c r="E59" s="120"/>
      <c r="F59" s="120"/>
      <c r="G59" s="116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</row>
    <row r="60" spans="1:23" ht="12.75" customHeight="1" x14ac:dyDescent="0.25">
      <c r="A60" s="120"/>
      <c r="B60" s="120"/>
      <c r="C60" s="137"/>
      <c r="D60" s="120"/>
      <c r="E60" s="120"/>
      <c r="F60" s="120"/>
      <c r="G60" s="116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</row>
    <row r="61" spans="1:23" ht="12.75" customHeight="1" x14ac:dyDescent="0.25">
      <c r="A61" s="120"/>
      <c r="B61" s="120"/>
      <c r="C61" s="137"/>
      <c r="D61" s="120"/>
      <c r="E61" s="120"/>
      <c r="F61" s="120"/>
      <c r="G61" s="116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</row>
    <row r="62" spans="1:23" ht="12.75" customHeight="1" x14ac:dyDescent="0.25">
      <c r="A62" s="120"/>
      <c r="B62" s="120"/>
      <c r="C62" s="137"/>
      <c r="D62" s="120"/>
      <c r="E62" s="120"/>
      <c r="F62" s="120"/>
      <c r="G62" s="116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</row>
    <row r="63" spans="1:23" ht="12.75" customHeight="1" x14ac:dyDescent="0.25">
      <c r="A63" s="120"/>
      <c r="B63" s="120"/>
      <c r="C63" s="137"/>
      <c r="D63" s="120"/>
      <c r="E63" s="120"/>
      <c r="F63" s="120"/>
      <c r="G63" s="116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</row>
    <row r="64" spans="1:23" ht="12.75" customHeight="1" x14ac:dyDescent="0.25">
      <c r="A64" s="120"/>
      <c r="B64" s="120"/>
      <c r="C64" s="137"/>
      <c r="D64" s="120"/>
      <c r="E64" s="120"/>
      <c r="F64" s="120"/>
      <c r="G64" s="116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</row>
    <row r="65" spans="1:23" ht="12.75" customHeight="1" x14ac:dyDescent="0.25">
      <c r="A65" s="120"/>
      <c r="B65" s="120"/>
      <c r="C65" s="137"/>
      <c r="D65" s="120"/>
      <c r="E65" s="120"/>
      <c r="F65" s="120"/>
      <c r="G65" s="116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</row>
    <row r="66" spans="1:23" ht="12.75" customHeight="1" x14ac:dyDescent="0.25">
      <c r="A66" s="120"/>
      <c r="B66" s="120"/>
      <c r="C66" s="137"/>
      <c r="D66" s="120"/>
      <c r="E66" s="120"/>
      <c r="F66" s="120"/>
      <c r="G66" s="116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</row>
    <row r="67" spans="1:23" ht="12.75" customHeight="1" x14ac:dyDescent="0.25">
      <c r="A67" s="120"/>
      <c r="B67" s="120"/>
      <c r="C67" s="137"/>
      <c r="D67" s="120"/>
      <c r="E67" s="120"/>
      <c r="F67" s="120"/>
      <c r="G67" s="116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</row>
    <row r="68" spans="1:23" ht="12.75" customHeight="1" x14ac:dyDescent="0.25">
      <c r="A68" s="120"/>
      <c r="B68" s="120"/>
      <c r="C68" s="137"/>
      <c r="D68" s="120"/>
      <c r="E68" s="120"/>
      <c r="F68" s="120"/>
      <c r="G68" s="116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</row>
    <row r="69" spans="1:23" s="226" customFormat="1" ht="28.5" customHeight="1" x14ac:dyDescent="0.35">
      <c r="A69" s="245"/>
      <c r="B69" s="245"/>
      <c r="C69" s="245"/>
      <c r="D69" s="245"/>
      <c r="E69" s="245"/>
      <c r="F69" s="245"/>
      <c r="G69" s="116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</row>
    <row r="70" spans="1:23" ht="12.75" customHeight="1" x14ac:dyDescent="0.25">
      <c r="A70" s="120"/>
      <c r="B70" s="120"/>
      <c r="C70" s="137"/>
      <c r="D70" s="120"/>
      <c r="E70" s="120"/>
      <c r="F70" s="120"/>
      <c r="G70" s="116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</row>
    <row r="71" spans="1:23" ht="12.75" customHeight="1" x14ac:dyDescent="0.25">
      <c r="A71" s="120"/>
      <c r="B71" s="120"/>
      <c r="C71" s="137"/>
      <c r="D71" s="120"/>
      <c r="E71" s="120"/>
      <c r="F71" s="120"/>
      <c r="G71" s="116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</row>
    <row r="72" spans="1:23" ht="12.75" customHeight="1" x14ac:dyDescent="0.25">
      <c r="A72" s="120"/>
      <c r="B72" s="120"/>
      <c r="C72" s="137"/>
      <c r="D72" s="120"/>
      <c r="E72" s="120"/>
      <c r="F72" s="120"/>
      <c r="G72" s="116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</row>
    <row r="73" spans="1:23" ht="12.75" customHeight="1" x14ac:dyDescent="0.25">
      <c r="A73" s="120"/>
      <c r="B73" s="120"/>
      <c r="C73" s="137"/>
      <c r="D73" s="120"/>
      <c r="E73" s="120"/>
      <c r="F73" s="120"/>
      <c r="G73" s="116"/>
      <c r="H73" s="120"/>
      <c r="I73" s="120"/>
      <c r="J73" s="120"/>
      <c r="K73" s="120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</row>
    <row r="74" spans="1:23" ht="12.75" customHeight="1" x14ac:dyDescent="0.25">
      <c r="A74" s="120"/>
      <c r="B74" s="120"/>
      <c r="C74" s="137"/>
      <c r="D74" s="120"/>
      <c r="E74" s="120"/>
      <c r="F74" s="120"/>
      <c r="G74" s="116"/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</row>
    <row r="75" spans="1:23" ht="12.75" customHeight="1" x14ac:dyDescent="0.25">
      <c r="A75" s="120"/>
      <c r="B75" s="120"/>
      <c r="C75" s="137"/>
      <c r="D75" s="120"/>
      <c r="E75" s="120"/>
      <c r="F75" s="120"/>
      <c r="G75" s="116"/>
      <c r="H75" s="120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</row>
    <row r="76" spans="1:23" ht="12.75" customHeight="1" x14ac:dyDescent="0.25">
      <c r="A76" s="120"/>
      <c r="B76" s="120"/>
      <c r="C76" s="137"/>
      <c r="D76" s="120"/>
      <c r="E76" s="120"/>
      <c r="F76" s="120"/>
      <c r="G76" s="116"/>
      <c r="H76" s="120"/>
      <c r="I76" s="120"/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20"/>
    </row>
    <row r="77" spans="1:23" ht="12.75" customHeight="1" x14ac:dyDescent="0.25">
      <c r="A77" s="120"/>
      <c r="B77" s="120"/>
      <c r="C77" s="137"/>
      <c r="D77" s="120"/>
      <c r="E77" s="120"/>
      <c r="F77" s="120"/>
      <c r="G77" s="116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</row>
    <row r="78" spans="1:23" ht="12.75" customHeight="1" x14ac:dyDescent="0.25">
      <c r="A78" s="120"/>
      <c r="B78" s="120"/>
      <c r="C78" s="137"/>
      <c r="D78" s="120"/>
      <c r="E78" s="120"/>
      <c r="F78" s="120"/>
      <c r="G78" s="116"/>
      <c r="H78" s="120"/>
      <c r="I78" s="120"/>
      <c r="J78" s="120"/>
      <c r="K78" s="120"/>
      <c r="L78" s="120"/>
      <c r="M78" s="120"/>
      <c r="N78" s="120"/>
      <c r="O78" s="120"/>
      <c r="P78" s="120"/>
      <c r="Q78" s="120"/>
      <c r="R78" s="120"/>
      <c r="S78" s="120"/>
      <c r="T78" s="120"/>
      <c r="U78" s="120"/>
      <c r="V78" s="120"/>
      <c r="W78" s="120"/>
    </row>
    <row r="79" spans="1:23" ht="12.75" customHeight="1" x14ac:dyDescent="0.25">
      <c r="A79" s="120"/>
      <c r="B79" s="120"/>
      <c r="C79" s="137"/>
      <c r="D79" s="120"/>
      <c r="E79" s="120"/>
      <c r="F79" s="120"/>
      <c r="G79" s="116"/>
      <c r="H79" s="120"/>
      <c r="I79" s="120"/>
      <c r="J79" s="120"/>
      <c r="K79" s="120"/>
      <c r="L79" s="120"/>
      <c r="M79" s="120"/>
      <c r="N79" s="120"/>
      <c r="O79" s="120"/>
      <c r="P79" s="120"/>
      <c r="Q79" s="120"/>
      <c r="R79" s="120"/>
      <c r="S79" s="120"/>
      <c r="T79" s="120"/>
      <c r="U79" s="120"/>
      <c r="V79" s="120"/>
      <c r="W79" s="120"/>
    </row>
    <row r="80" spans="1:23" ht="12.75" customHeight="1" x14ac:dyDescent="0.25">
      <c r="A80" s="120"/>
      <c r="B80" s="120"/>
      <c r="C80" s="137"/>
      <c r="D80" s="120"/>
      <c r="E80" s="120"/>
      <c r="F80" s="120"/>
      <c r="G80" s="116"/>
      <c r="H80" s="120"/>
      <c r="I80" s="120"/>
      <c r="J80" s="120"/>
      <c r="K80" s="120"/>
      <c r="L80" s="120"/>
      <c r="M80" s="120"/>
      <c r="N80" s="120"/>
      <c r="O80" s="120"/>
      <c r="P80" s="120"/>
      <c r="Q80" s="120"/>
      <c r="R80" s="120"/>
      <c r="S80" s="120"/>
      <c r="T80" s="120"/>
      <c r="U80" s="120"/>
      <c r="V80" s="120"/>
      <c r="W80" s="120"/>
    </row>
    <row r="81" spans="1:23" ht="12.75" customHeight="1" x14ac:dyDescent="0.25">
      <c r="A81" s="120"/>
      <c r="B81" s="120"/>
      <c r="C81" s="137"/>
      <c r="D81" s="120"/>
      <c r="E81" s="120"/>
      <c r="F81" s="120"/>
      <c r="G81" s="116"/>
      <c r="H81" s="120"/>
      <c r="I81" s="120"/>
      <c r="J81" s="120"/>
      <c r="K81" s="120"/>
      <c r="L81" s="120"/>
      <c r="M81" s="120"/>
      <c r="N81" s="120"/>
      <c r="O81" s="120"/>
      <c r="P81" s="120"/>
      <c r="Q81" s="120"/>
      <c r="R81" s="120"/>
      <c r="S81" s="120"/>
      <c r="T81" s="120"/>
      <c r="U81" s="120"/>
      <c r="V81" s="120"/>
      <c r="W81" s="120"/>
    </row>
    <row r="82" spans="1:23" ht="12.75" customHeight="1" x14ac:dyDescent="0.25">
      <c r="A82" s="120"/>
      <c r="B82" s="120"/>
      <c r="C82" s="137"/>
      <c r="D82" s="120"/>
      <c r="E82" s="120"/>
      <c r="F82" s="120"/>
      <c r="G82" s="116"/>
      <c r="H82" s="120"/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</row>
    <row r="83" spans="1:23" ht="12.75" customHeight="1" x14ac:dyDescent="0.25">
      <c r="A83" s="120"/>
      <c r="B83" s="120"/>
      <c r="C83" s="137"/>
      <c r="D83" s="120"/>
      <c r="E83" s="120"/>
      <c r="F83" s="120"/>
      <c r="G83" s="116"/>
      <c r="H83" s="120"/>
      <c r="I83" s="120"/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</row>
    <row r="84" spans="1:23" ht="12.75" customHeight="1" x14ac:dyDescent="0.25">
      <c r="A84" s="120"/>
      <c r="B84" s="120"/>
      <c r="C84" s="137"/>
      <c r="D84" s="120"/>
      <c r="E84" s="120"/>
      <c r="F84" s="120"/>
      <c r="G84" s="116"/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</row>
    <row r="85" spans="1:23" ht="12.75" customHeight="1" x14ac:dyDescent="0.25">
      <c r="A85" s="120"/>
      <c r="B85" s="120"/>
      <c r="C85" s="137"/>
      <c r="D85" s="120"/>
      <c r="E85" s="120"/>
      <c r="F85" s="120"/>
      <c r="G85" s="116"/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</row>
    <row r="86" spans="1:23" ht="12.75" customHeight="1" x14ac:dyDescent="0.25">
      <c r="A86" s="120"/>
      <c r="B86" s="120"/>
      <c r="C86" s="137"/>
      <c r="D86" s="120"/>
      <c r="E86" s="120"/>
      <c r="F86" s="120"/>
      <c r="G86" s="116"/>
      <c r="H86" s="120"/>
      <c r="I86" s="120"/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</row>
    <row r="87" spans="1:23" ht="12.75" customHeight="1" x14ac:dyDescent="0.25">
      <c r="A87" s="120"/>
      <c r="B87" s="120"/>
      <c r="C87" s="137"/>
      <c r="D87" s="120"/>
      <c r="E87" s="120"/>
      <c r="F87" s="120"/>
      <c r="G87" s="116"/>
      <c r="H87" s="120"/>
      <c r="I87" s="120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</row>
    <row r="88" spans="1:23" ht="12.75" customHeight="1" x14ac:dyDescent="0.25">
      <c r="A88" s="120"/>
      <c r="B88" s="120"/>
      <c r="C88" s="137"/>
      <c r="D88" s="120"/>
      <c r="E88" s="120"/>
      <c r="F88" s="120"/>
      <c r="G88" s="116"/>
      <c r="H88" s="120"/>
      <c r="I88" s="120"/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</row>
    <row r="89" spans="1:23" ht="12.75" customHeight="1" x14ac:dyDescent="0.25">
      <c r="A89" s="120"/>
      <c r="B89" s="120"/>
      <c r="C89" s="137"/>
      <c r="D89" s="120"/>
      <c r="E89" s="120"/>
      <c r="F89" s="120"/>
      <c r="G89" s="116"/>
      <c r="H89" s="120"/>
      <c r="I89" s="120"/>
      <c r="J89" s="120"/>
      <c r="K89" s="120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</row>
    <row r="90" spans="1:23" ht="12.75" customHeight="1" x14ac:dyDescent="0.25">
      <c r="A90" s="120"/>
      <c r="B90" s="120"/>
      <c r="C90" s="137"/>
      <c r="D90" s="120"/>
      <c r="E90" s="120"/>
      <c r="F90" s="120"/>
      <c r="G90" s="116"/>
      <c r="H90" s="120"/>
      <c r="I90" s="120"/>
      <c r="J90" s="120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</row>
    <row r="91" spans="1:23" ht="12.75" customHeight="1" x14ac:dyDescent="0.25">
      <c r="A91" s="120"/>
      <c r="B91" s="120"/>
      <c r="C91" s="137"/>
      <c r="D91" s="120"/>
      <c r="E91" s="120"/>
      <c r="F91" s="120"/>
      <c r="G91" s="116"/>
      <c r="H91" s="120"/>
      <c r="I91" s="120"/>
      <c r="J91" s="120"/>
      <c r="K91" s="120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0"/>
    </row>
    <row r="92" spans="1:23" ht="12.75" customHeight="1" x14ac:dyDescent="0.25">
      <c r="A92" s="120"/>
      <c r="B92" s="120"/>
      <c r="C92" s="137"/>
      <c r="D92" s="120"/>
      <c r="E92" s="120"/>
      <c r="F92" s="120"/>
      <c r="G92" s="116"/>
      <c r="H92" s="120"/>
      <c r="I92" s="120"/>
      <c r="J92" s="120"/>
      <c r="K92" s="120"/>
      <c r="L92" s="120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</row>
    <row r="93" spans="1:23" ht="12.75" customHeight="1" x14ac:dyDescent="0.25">
      <c r="A93" s="120"/>
      <c r="B93" s="120"/>
      <c r="C93" s="137"/>
      <c r="D93" s="120"/>
      <c r="E93" s="120"/>
      <c r="F93" s="120"/>
      <c r="G93" s="116"/>
      <c r="H93" s="120"/>
      <c r="I93" s="120"/>
      <c r="J93" s="120"/>
      <c r="K93" s="120"/>
      <c r="L93" s="120"/>
      <c r="M93" s="120"/>
      <c r="N93" s="120"/>
      <c r="O93" s="120"/>
      <c r="P93" s="120"/>
      <c r="Q93" s="120"/>
      <c r="R93" s="120"/>
      <c r="S93" s="120"/>
      <c r="T93" s="120"/>
      <c r="U93" s="120"/>
      <c r="V93" s="120"/>
      <c r="W93" s="120"/>
    </row>
    <row r="94" spans="1:23" ht="12.75" customHeight="1" x14ac:dyDescent="0.25">
      <c r="A94" s="120"/>
      <c r="B94" s="120"/>
      <c r="C94" s="137"/>
      <c r="D94" s="120"/>
      <c r="E94" s="120"/>
      <c r="F94" s="120"/>
      <c r="G94" s="116"/>
      <c r="H94" s="120"/>
      <c r="I94" s="120"/>
      <c r="J94" s="120"/>
      <c r="K94" s="120"/>
      <c r="L94" s="12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</row>
    <row r="95" spans="1:23" ht="12.75" customHeight="1" x14ac:dyDescent="0.25">
      <c r="A95" s="120"/>
      <c r="B95" s="120"/>
      <c r="C95" s="137"/>
      <c r="D95" s="120"/>
      <c r="E95" s="120"/>
      <c r="F95" s="120"/>
      <c r="G95" s="116"/>
      <c r="H95" s="120"/>
      <c r="I95" s="120"/>
      <c r="J95" s="120"/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</row>
    <row r="96" spans="1:23" ht="12.75" customHeight="1" x14ac:dyDescent="0.25">
      <c r="A96" s="120"/>
      <c r="B96" s="120"/>
      <c r="C96" s="137"/>
      <c r="D96" s="120"/>
      <c r="E96" s="120"/>
      <c r="F96" s="120"/>
      <c r="G96" s="116"/>
      <c r="H96" s="120"/>
      <c r="I96" s="120"/>
      <c r="J96" s="120"/>
      <c r="K96" s="120"/>
      <c r="L96" s="120"/>
      <c r="M96" s="120"/>
      <c r="N96" s="120"/>
      <c r="O96" s="120"/>
      <c r="P96" s="120"/>
      <c r="Q96" s="120"/>
      <c r="R96" s="120"/>
      <c r="S96" s="120"/>
      <c r="T96" s="120"/>
      <c r="U96" s="120"/>
      <c r="V96" s="120"/>
      <c r="W96" s="120"/>
    </row>
    <row r="97" spans="1:23" ht="12.75" customHeight="1" x14ac:dyDescent="0.25">
      <c r="A97" s="120"/>
      <c r="B97" s="120"/>
      <c r="C97" s="137"/>
      <c r="D97" s="120"/>
      <c r="E97" s="120"/>
      <c r="F97" s="120"/>
      <c r="G97" s="116"/>
      <c r="H97" s="120"/>
      <c r="I97" s="120"/>
      <c r="J97" s="120"/>
      <c r="K97" s="120"/>
      <c r="L97" s="120"/>
      <c r="M97" s="120"/>
      <c r="N97" s="120"/>
      <c r="O97" s="120"/>
      <c r="P97" s="120"/>
      <c r="Q97" s="120"/>
      <c r="R97" s="120"/>
      <c r="S97" s="120"/>
      <c r="T97" s="120"/>
      <c r="U97" s="120"/>
      <c r="V97" s="120"/>
      <c r="W97" s="120"/>
    </row>
    <row r="98" spans="1:23" ht="12.75" customHeight="1" x14ac:dyDescent="0.25">
      <c r="A98" s="120"/>
      <c r="B98" s="120"/>
      <c r="C98" s="137"/>
      <c r="D98" s="120"/>
      <c r="E98" s="120"/>
      <c r="F98" s="120"/>
      <c r="G98" s="116"/>
      <c r="H98" s="120"/>
      <c r="I98" s="120"/>
      <c r="J98" s="120"/>
      <c r="K98" s="120"/>
      <c r="L98" s="120"/>
      <c r="M98" s="120"/>
      <c r="N98" s="120"/>
      <c r="O98" s="120"/>
      <c r="P98" s="120"/>
      <c r="Q98" s="120"/>
      <c r="R98" s="120"/>
      <c r="S98" s="120"/>
      <c r="T98" s="120"/>
      <c r="U98" s="120"/>
      <c r="V98" s="120"/>
      <c r="W98" s="120"/>
    </row>
    <row r="99" spans="1:23" ht="12.75" customHeight="1" x14ac:dyDescent="0.25">
      <c r="A99" s="120"/>
      <c r="B99" s="120"/>
      <c r="C99" s="137"/>
      <c r="D99" s="120"/>
      <c r="E99" s="120"/>
      <c r="F99" s="120"/>
      <c r="G99" s="116"/>
      <c r="H99" s="120"/>
      <c r="I99" s="120"/>
      <c r="J99" s="120"/>
      <c r="K99" s="120"/>
      <c r="L99" s="120"/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120"/>
    </row>
    <row r="100" spans="1:23" ht="12.75" customHeight="1" x14ac:dyDescent="0.25">
      <c r="A100" s="120"/>
      <c r="B100" s="120"/>
      <c r="C100" s="137"/>
      <c r="D100" s="120"/>
      <c r="E100" s="120"/>
      <c r="F100" s="120"/>
      <c r="G100" s="116"/>
      <c r="H100" s="120"/>
      <c r="I100" s="120"/>
      <c r="J100" s="120"/>
      <c r="K100" s="120"/>
      <c r="L100" s="120"/>
      <c r="M100" s="120"/>
      <c r="N100" s="120"/>
      <c r="O100" s="120"/>
      <c r="P100" s="120"/>
      <c r="Q100" s="120"/>
      <c r="R100" s="120"/>
      <c r="S100" s="120"/>
      <c r="T100" s="120"/>
      <c r="U100" s="120"/>
      <c r="V100" s="120"/>
      <c r="W100" s="120"/>
    </row>
    <row r="101" spans="1:23" ht="12.75" customHeight="1" x14ac:dyDescent="0.25">
      <c r="A101" s="120"/>
      <c r="B101" s="120"/>
      <c r="C101" s="137"/>
      <c r="D101" s="120"/>
      <c r="E101" s="120"/>
      <c r="F101" s="120"/>
      <c r="G101" s="116"/>
      <c r="H101" s="120"/>
      <c r="I101" s="120"/>
      <c r="J101" s="120"/>
      <c r="K101" s="120"/>
      <c r="L101" s="120"/>
      <c r="M101" s="120"/>
      <c r="N101" s="120"/>
      <c r="O101" s="120"/>
      <c r="P101" s="120"/>
      <c r="Q101" s="120"/>
      <c r="R101" s="120"/>
      <c r="S101" s="120"/>
      <c r="T101" s="120"/>
      <c r="U101" s="120"/>
      <c r="V101" s="120"/>
      <c r="W101" s="120"/>
    </row>
    <row r="102" spans="1:23" ht="12.75" customHeight="1" x14ac:dyDescent="0.25">
      <c r="A102" s="120"/>
      <c r="B102" s="120"/>
      <c r="C102" s="137"/>
      <c r="D102" s="120"/>
      <c r="E102" s="120"/>
      <c r="F102" s="120"/>
      <c r="G102" s="116"/>
      <c r="H102" s="120"/>
      <c r="I102" s="120"/>
      <c r="J102" s="120"/>
      <c r="K102" s="120"/>
      <c r="L102" s="120"/>
      <c r="M102" s="120"/>
      <c r="N102" s="120"/>
      <c r="O102" s="120"/>
      <c r="P102" s="120"/>
      <c r="Q102" s="120"/>
      <c r="R102" s="120"/>
      <c r="S102" s="120"/>
      <c r="T102" s="120"/>
      <c r="U102" s="120"/>
      <c r="V102" s="120"/>
      <c r="W102" s="120"/>
    </row>
    <row r="103" spans="1:23" ht="12.75" customHeight="1" x14ac:dyDescent="0.25">
      <c r="A103" s="120"/>
      <c r="B103" s="120"/>
      <c r="C103" s="137"/>
      <c r="D103" s="120"/>
      <c r="E103" s="120"/>
      <c r="F103" s="120"/>
      <c r="G103" s="116"/>
      <c r="H103" s="120"/>
      <c r="I103" s="120"/>
      <c r="J103" s="120"/>
      <c r="K103" s="120"/>
      <c r="L103" s="120"/>
      <c r="M103" s="120"/>
      <c r="N103" s="120"/>
      <c r="O103" s="120"/>
      <c r="P103" s="120"/>
      <c r="Q103" s="120"/>
      <c r="R103" s="120"/>
      <c r="S103" s="120"/>
      <c r="T103" s="120"/>
      <c r="U103" s="120"/>
      <c r="V103" s="120"/>
      <c r="W103" s="120"/>
    </row>
    <row r="104" spans="1:23" ht="12.75" customHeight="1" x14ac:dyDescent="0.25">
      <c r="A104" s="120"/>
      <c r="B104" s="120"/>
      <c r="C104" s="137"/>
      <c r="D104" s="120"/>
      <c r="E104" s="120"/>
      <c r="F104" s="120"/>
      <c r="G104" s="116"/>
      <c r="H104" s="120"/>
      <c r="I104" s="120"/>
      <c r="J104" s="120"/>
      <c r="K104" s="120"/>
      <c r="L104" s="120"/>
      <c r="M104" s="120"/>
      <c r="N104" s="120"/>
      <c r="O104" s="120"/>
      <c r="P104" s="120"/>
      <c r="Q104" s="120"/>
      <c r="R104" s="120"/>
      <c r="S104" s="120"/>
      <c r="T104" s="120"/>
      <c r="U104" s="120"/>
      <c r="V104" s="120"/>
      <c r="W104" s="120"/>
    </row>
    <row r="105" spans="1:23" ht="12.75" customHeight="1" x14ac:dyDescent="0.25">
      <c r="A105" s="120"/>
      <c r="B105" s="120"/>
      <c r="C105" s="137"/>
      <c r="D105" s="120"/>
      <c r="E105" s="120"/>
      <c r="F105" s="120"/>
      <c r="G105" s="116"/>
      <c r="H105" s="120"/>
      <c r="I105" s="120"/>
      <c r="J105" s="120"/>
      <c r="K105" s="120"/>
      <c r="L105" s="120"/>
      <c r="M105" s="120"/>
      <c r="N105" s="120"/>
      <c r="O105" s="120"/>
      <c r="P105" s="120"/>
      <c r="Q105" s="120"/>
      <c r="R105" s="120"/>
      <c r="S105" s="120"/>
      <c r="T105" s="120"/>
      <c r="U105" s="120"/>
      <c r="V105" s="120"/>
      <c r="W105" s="120"/>
    </row>
    <row r="106" spans="1:23" ht="12.75" customHeight="1" x14ac:dyDescent="0.25">
      <c r="A106" s="120"/>
      <c r="B106" s="120"/>
      <c r="C106" s="137"/>
      <c r="D106" s="120"/>
      <c r="E106" s="120"/>
      <c r="F106" s="120"/>
      <c r="G106" s="116"/>
      <c r="H106" s="120"/>
      <c r="I106" s="120"/>
      <c r="J106" s="120"/>
      <c r="K106" s="120"/>
      <c r="L106" s="120"/>
      <c r="M106" s="120"/>
      <c r="N106" s="120"/>
      <c r="O106" s="120"/>
      <c r="P106" s="120"/>
      <c r="Q106" s="120"/>
      <c r="R106" s="120"/>
      <c r="S106" s="120"/>
      <c r="T106" s="120"/>
      <c r="U106" s="120"/>
      <c r="V106" s="120"/>
      <c r="W106" s="120"/>
    </row>
    <row r="107" spans="1:23" ht="12.75" customHeight="1" x14ac:dyDescent="0.25">
      <c r="A107" s="120"/>
      <c r="B107" s="120"/>
      <c r="C107" s="137"/>
      <c r="D107" s="120"/>
      <c r="E107" s="120"/>
      <c r="F107" s="120"/>
      <c r="G107" s="116"/>
      <c r="H107" s="120"/>
      <c r="I107" s="120"/>
      <c r="J107" s="120"/>
      <c r="K107" s="120"/>
      <c r="L107" s="120"/>
      <c r="M107" s="120"/>
      <c r="N107" s="120"/>
      <c r="O107" s="120"/>
      <c r="P107" s="120"/>
      <c r="Q107" s="120"/>
      <c r="R107" s="120"/>
      <c r="S107" s="120"/>
      <c r="T107" s="120"/>
      <c r="U107" s="120"/>
      <c r="V107" s="120"/>
      <c r="W107" s="120"/>
    </row>
    <row r="108" spans="1:23" ht="12.75" customHeight="1" x14ac:dyDescent="0.25">
      <c r="A108" s="120"/>
      <c r="B108" s="120"/>
      <c r="C108" s="137"/>
      <c r="D108" s="120"/>
      <c r="E108" s="120"/>
      <c r="F108" s="120"/>
      <c r="G108" s="116"/>
      <c r="H108" s="120"/>
      <c r="I108" s="120"/>
      <c r="J108" s="120"/>
      <c r="K108" s="120"/>
      <c r="L108" s="120"/>
      <c r="M108" s="120"/>
      <c r="N108" s="120"/>
      <c r="O108" s="120"/>
      <c r="P108" s="120"/>
      <c r="Q108" s="120"/>
      <c r="R108" s="120"/>
      <c r="S108" s="120"/>
      <c r="T108" s="120"/>
      <c r="U108" s="120"/>
      <c r="V108" s="120"/>
      <c r="W108" s="120"/>
    </row>
    <row r="109" spans="1:23" ht="12.75" customHeight="1" x14ac:dyDescent="0.25">
      <c r="A109" s="120"/>
      <c r="B109" s="120"/>
      <c r="C109" s="137"/>
      <c r="D109" s="120"/>
      <c r="E109" s="120"/>
      <c r="F109" s="120"/>
      <c r="G109" s="116"/>
      <c r="H109" s="120"/>
      <c r="I109" s="120"/>
      <c r="J109" s="120"/>
      <c r="K109" s="120"/>
      <c r="L109" s="120"/>
      <c r="M109" s="120"/>
      <c r="N109" s="120"/>
      <c r="O109" s="120"/>
      <c r="P109" s="120"/>
      <c r="Q109" s="120"/>
      <c r="R109" s="120"/>
      <c r="S109" s="120"/>
      <c r="T109" s="120"/>
      <c r="U109" s="120"/>
      <c r="V109" s="120"/>
      <c r="W109" s="120"/>
    </row>
    <row r="110" spans="1:23" ht="12.75" customHeight="1" x14ac:dyDescent="0.25">
      <c r="A110" s="120"/>
      <c r="B110" s="120"/>
      <c r="C110" s="137"/>
      <c r="D110" s="120"/>
      <c r="E110" s="120"/>
      <c r="F110" s="120"/>
      <c r="G110" s="116"/>
      <c r="H110" s="120"/>
      <c r="I110" s="120"/>
      <c r="J110" s="120"/>
      <c r="K110" s="120"/>
      <c r="L110" s="120"/>
      <c r="M110" s="120"/>
      <c r="N110" s="120"/>
      <c r="O110" s="120"/>
      <c r="P110" s="120"/>
      <c r="Q110" s="120"/>
      <c r="R110" s="120"/>
      <c r="S110" s="120"/>
      <c r="T110" s="120"/>
      <c r="U110" s="120"/>
      <c r="V110" s="120"/>
      <c r="W110" s="120"/>
    </row>
    <row r="111" spans="1:23" ht="12.75" customHeight="1" x14ac:dyDescent="0.25">
      <c r="A111" s="120"/>
      <c r="B111" s="120"/>
      <c r="C111" s="137"/>
      <c r="D111" s="120"/>
      <c r="E111" s="120"/>
      <c r="F111" s="120"/>
      <c r="G111" s="116"/>
      <c r="H111" s="120"/>
      <c r="I111" s="120"/>
      <c r="J111" s="120"/>
      <c r="K111" s="120"/>
      <c r="L111" s="120"/>
      <c r="M111" s="120"/>
      <c r="N111" s="120"/>
      <c r="O111" s="120"/>
      <c r="P111" s="120"/>
      <c r="Q111" s="120"/>
      <c r="R111" s="120"/>
      <c r="S111" s="120"/>
      <c r="T111" s="120"/>
      <c r="U111" s="120"/>
      <c r="V111" s="120"/>
      <c r="W111" s="120"/>
    </row>
    <row r="112" spans="1:23" ht="12.75" customHeight="1" x14ac:dyDescent="0.25">
      <c r="A112" s="120"/>
      <c r="B112" s="120"/>
      <c r="C112" s="137"/>
      <c r="D112" s="120"/>
      <c r="E112" s="120"/>
      <c r="F112" s="120"/>
      <c r="G112" s="116"/>
      <c r="H112" s="120"/>
      <c r="I112" s="120"/>
      <c r="J112" s="120"/>
      <c r="K112" s="120"/>
      <c r="L112" s="120"/>
      <c r="M112" s="120"/>
      <c r="N112" s="120"/>
      <c r="O112" s="120"/>
      <c r="P112" s="120"/>
      <c r="Q112" s="120"/>
      <c r="R112" s="120"/>
      <c r="S112" s="120"/>
      <c r="T112" s="120"/>
      <c r="U112" s="120"/>
      <c r="V112" s="120"/>
      <c r="W112" s="120"/>
    </row>
    <row r="113" spans="1:23" ht="12.75" customHeight="1" x14ac:dyDescent="0.25">
      <c r="A113" s="120"/>
      <c r="B113" s="120"/>
      <c r="C113" s="137"/>
      <c r="D113" s="120"/>
      <c r="E113" s="120"/>
      <c r="F113" s="120"/>
      <c r="G113" s="116"/>
      <c r="H113" s="120"/>
      <c r="I113" s="120"/>
      <c r="J113" s="120"/>
      <c r="K113" s="120"/>
      <c r="L113" s="120"/>
      <c r="M113" s="120"/>
      <c r="N113" s="120"/>
      <c r="O113" s="120"/>
      <c r="P113" s="120"/>
      <c r="Q113" s="120"/>
      <c r="R113" s="120"/>
      <c r="S113" s="120"/>
      <c r="T113" s="120"/>
      <c r="U113" s="120"/>
      <c r="V113" s="120"/>
      <c r="W113" s="120"/>
    </row>
    <row r="114" spans="1:23" ht="12.75" customHeight="1" x14ac:dyDescent="0.25">
      <c r="A114" s="120"/>
      <c r="B114" s="120"/>
      <c r="C114" s="137"/>
      <c r="D114" s="120"/>
      <c r="E114" s="120"/>
      <c r="F114" s="120"/>
      <c r="G114" s="116"/>
      <c r="H114" s="120"/>
      <c r="I114" s="120"/>
      <c r="J114" s="120"/>
      <c r="K114" s="120"/>
      <c r="L114" s="120"/>
      <c r="M114" s="120"/>
      <c r="N114" s="120"/>
      <c r="O114" s="120"/>
      <c r="P114" s="120"/>
      <c r="Q114" s="120"/>
      <c r="R114" s="120"/>
      <c r="S114" s="120"/>
      <c r="T114" s="120"/>
      <c r="U114" s="120"/>
      <c r="V114" s="120"/>
      <c r="W114" s="120"/>
    </row>
    <row r="115" spans="1:23" ht="12.75" customHeight="1" x14ac:dyDescent="0.25">
      <c r="A115" s="120"/>
      <c r="B115" s="120"/>
      <c r="C115" s="137"/>
      <c r="D115" s="120"/>
      <c r="E115" s="120"/>
      <c r="F115" s="120"/>
      <c r="G115" s="116"/>
      <c r="H115" s="120"/>
      <c r="I115" s="120"/>
      <c r="J115" s="120"/>
      <c r="K115" s="120"/>
      <c r="L115" s="120"/>
      <c r="M115" s="120"/>
      <c r="N115" s="120"/>
      <c r="O115" s="120"/>
      <c r="P115" s="120"/>
      <c r="Q115" s="120"/>
      <c r="R115" s="120"/>
      <c r="S115" s="120"/>
      <c r="T115" s="120"/>
      <c r="U115" s="120"/>
      <c r="V115" s="120"/>
      <c r="W115" s="120"/>
    </row>
    <row r="116" spans="1:23" ht="12.75" customHeight="1" x14ac:dyDescent="0.25">
      <c r="A116" s="120"/>
      <c r="B116" s="120"/>
      <c r="C116" s="137"/>
      <c r="D116" s="120"/>
      <c r="E116" s="120"/>
      <c r="F116" s="120"/>
      <c r="G116" s="116"/>
      <c r="H116" s="120"/>
      <c r="I116" s="120"/>
      <c r="J116" s="120"/>
      <c r="K116" s="120"/>
      <c r="L116" s="120"/>
      <c r="M116" s="120"/>
      <c r="N116" s="120"/>
      <c r="O116" s="120"/>
      <c r="P116" s="120"/>
      <c r="Q116" s="120"/>
      <c r="R116" s="120"/>
      <c r="S116" s="120"/>
      <c r="T116" s="120"/>
      <c r="U116" s="120"/>
      <c r="V116" s="120"/>
      <c r="W116" s="120"/>
    </row>
    <row r="117" spans="1:23" ht="12.75" customHeight="1" x14ac:dyDescent="0.25">
      <c r="A117" s="120"/>
      <c r="B117" s="120"/>
      <c r="C117" s="137"/>
      <c r="D117" s="120"/>
      <c r="E117" s="120"/>
      <c r="F117" s="120"/>
      <c r="G117" s="116"/>
      <c r="H117" s="120"/>
      <c r="I117" s="120"/>
      <c r="J117" s="120"/>
      <c r="K117" s="120"/>
      <c r="L117" s="120"/>
      <c r="M117" s="120"/>
      <c r="N117" s="120"/>
      <c r="O117" s="120"/>
      <c r="P117" s="120"/>
      <c r="Q117" s="120"/>
      <c r="R117" s="120"/>
      <c r="S117" s="120"/>
      <c r="T117" s="120"/>
      <c r="U117" s="120"/>
      <c r="V117" s="120"/>
      <c r="W117" s="120"/>
    </row>
    <row r="118" spans="1:23" ht="12.75" customHeight="1" x14ac:dyDescent="0.25">
      <c r="A118" s="120"/>
      <c r="B118" s="120"/>
      <c r="C118" s="137"/>
      <c r="D118" s="120"/>
      <c r="E118" s="120"/>
      <c r="F118" s="120"/>
      <c r="G118" s="116"/>
      <c r="H118" s="120"/>
      <c r="I118" s="120"/>
      <c r="J118" s="120"/>
      <c r="K118" s="120"/>
      <c r="L118" s="120"/>
      <c r="M118" s="120"/>
      <c r="N118" s="120"/>
      <c r="O118" s="120"/>
      <c r="P118" s="120"/>
      <c r="Q118" s="120"/>
      <c r="R118" s="120"/>
      <c r="S118" s="120"/>
      <c r="T118" s="120"/>
      <c r="U118" s="120"/>
      <c r="V118" s="120"/>
      <c r="W118" s="120"/>
    </row>
    <row r="119" spans="1:23" ht="12.75" customHeight="1" x14ac:dyDescent="0.25">
      <c r="A119" s="120"/>
      <c r="B119" s="120"/>
      <c r="C119" s="137"/>
      <c r="D119" s="120"/>
      <c r="E119" s="120"/>
      <c r="F119" s="120"/>
      <c r="G119" s="116"/>
      <c r="H119" s="120"/>
      <c r="I119" s="120"/>
      <c r="J119" s="120"/>
      <c r="K119" s="120"/>
      <c r="L119" s="120"/>
      <c r="M119" s="120"/>
      <c r="N119" s="120"/>
      <c r="O119" s="120"/>
      <c r="P119" s="120"/>
      <c r="Q119" s="120"/>
      <c r="R119" s="120"/>
      <c r="S119" s="120"/>
      <c r="T119" s="120"/>
      <c r="U119" s="120"/>
      <c r="V119" s="120"/>
      <c r="W119" s="120"/>
    </row>
    <row r="120" spans="1:23" ht="12.75" customHeight="1" x14ac:dyDescent="0.25">
      <c r="A120" s="120"/>
      <c r="B120" s="120"/>
      <c r="C120" s="137"/>
      <c r="D120" s="120"/>
      <c r="E120" s="120"/>
      <c r="F120" s="120"/>
      <c r="G120" s="116"/>
      <c r="H120" s="120"/>
      <c r="I120" s="120"/>
      <c r="J120" s="120"/>
      <c r="K120" s="120"/>
      <c r="L120" s="120"/>
      <c r="M120" s="120"/>
      <c r="N120" s="120"/>
      <c r="O120" s="120"/>
      <c r="P120" s="120"/>
      <c r="Q120" s="120"/>
      <c r="R120" s="120"/>
      <c r="S120" s="120"/>
      <c r="T120" s="120"/>
      <c r="U120" s="120"/>
      <c r="V120" s="120"/>
      <c r="W120" s="120"/>
    </row>
    <row r="121" spans="1:23" ht="12.75" customHeight="1" x14ac:dyDescent="0.25">
      <c r="A121" s="120"/>
      <c r="B121" s="120"/>
      <c r="C121" s="137"/>
      <c r="D121" s="120"/>
      <c r="E121" s="120"/>
      <c r="F121" s="120"/>
      <c r="G121" s="116"/>
      <c r="H121" s="120"/>
      <c r="I121" s="120"/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</row>
    <row r="122" spans="1:23" ht="12.75" customHeight="1" x14ac:dyDescent="0.25">
      <c r="A122" s="120"/>
      <c r="B122" s="120"/>
      <c r="C122" s="137"/>
      <c r="D122" s="120"/>
      <c r="E122" s="120"/>
      <c r="F122" s="120"/>
      <c r="G122" s="116"/>
      <c r="H122" s="120"/>
      <c r="I122" s="120"/>
      <c r="J122" s="120"/>
      <c r="K122" s="120"/>
      <c r="L122" s="120"/>
      <c r="M122" s="120"/>
      <c r="N122" s="120"/>
      <c r="O122" s="120"/>
      <c r="P122" s="120"/>
      <c r="Q122" s="120"/>
      <c r="R122" s="120"/>
      <c r="S122" s="120"/>
      <c r="T122" s="120"/>
      <c r="U122" s="120"/>
      <c r="V122" s="120"/>
      <c r="W122" s="120"/>
    </row>
    <row r="123" spans="1:23" ht="12.75" customHeight="1" x14ac:dyDescent="0.25">
      <c r="A123" s="120"/>
      <c r="B123" s="120"/>
      <c r="C123" s="137"/>
      <c r="D123" s="120"/>
      <c r="E123" s="120"/>
      <c r="F123" s="120"/>
      <c r="G123" s="116"/>
      <c r="H123" s="120"/>
      <c r="I123" s="120"/>
      <c r="J123" s="120"/>
      <c r="K123" s="120"/>
      <c r="L123" s="120"/>
      <c r="M123" s="120"/>
      <c r="N123" s="120"/>
      <c r="O123" s="120"/>
      <c r="P123" s="120"/>
      <c r="Q123" s="120"/>
      <c r="R123" s="120"/>
      <c r="S123" s="120"/>
      <c r="T123" s="120"/>
      <c r="U123" s="120"/>
      <c r="V123" s="120"/>
      <c r="W123" s="120"/>
    </row>
    <row r="124" spans="1:23" ht="12.75" customHeight="1" x14ac:dyDescent="0.25">
      <c r="A124" s="120"/>
      <c r="B124" s="120"/>
      <c r="C124" s="137"/>
      <c r="D124" s="120"/>
      <c r="E124" s="120"/>
      <c r="F124" s="120"/>
      <c r="G124" s="116"/>
      <c r="H124" s="120"/>
      <c r="I124" s="120"/>
      <c r="J124" s="120"/>
      <c r="K124" s="120"/>
      <c r="L124" s="120"/>
      <c r="M124" s="120"/>
      <c r="N124" s="120"/>
      <c r="O124" s="120"/>
      <c r="P124" s="120"/>
      <c r="Q124" s="120"/>
      <c r="R124" s="120"/>
      <c r="S124" s="120"/>
      <c r="T124" s="120"/>
      <c r="U124" s="120"/>
      <c r="V124" s="120"/>
      <c r="W124" s="120"/>
    </row>
    <row r="125" spans="1:23" ht="12.75" customHeight="1" x14ac:dyDescent="0.25">
      <c r="A125" s="120"/>
      <c r="B125" s="120"/>
      <c r="C125" s="137"/>
      <c r="D125" s="120"/>
      <c r="E125" s="120"/>
      <c r="F125" s="120"/>
      <c r="G125" s="116"/>
      <c r="H125" s="120"/>
      <c r="I125" s="120"/>
      <c r="J125" s="120"/>
      <c r="K125" s="120"/>
      <c r="L125" s="120"/>
      <c r="M125" s="120"/>
      <c r="N125" s="120"/>
      <c r="O125" s="120"/>
      <c r="P125" s="120"/>
      <c r="Q125" s="120"/>
      <c r="R125" s="120"/>
      <c r="S125" s="120"/>
      <c r="T125" s="120"/>
      <c r="U125" s="120"/>
      <c r="V125" s="120"/>
      <c r="W125" s="120"/>
    </row>
    <row r="126" spans="1:23" ht="12.75" customHeight="1" x14ac:dyDescent="0.25">
      <c r="A126" s="120"/>
      <c r="B126" s="120"/>
      <c r="C126" s="137"/>
      <c r="D126" s="120"/>
      <c r="E126" s="120"/>
      <c r="F126" s="120"/>
      <c r="G126" s="116"/>
      <c r="H126" s="120"/>
      <c r="I126" s="120"/>
      <c r="J126" s="120"/>
      <c r="K126" s="120"/>
      <c r="L126" s="120"/>
      <c r="M126" s="120"/>
      <c r="N126" s="120"/>
      <c r="O126" s="120"/>
      <c r="P126" s="120"/>
      <c r="Q126" s="120"/>
      <c r="R126" s="120"/>
      <c r="S126" s="120"/>
      <c r="T126" s="120"/>
      <c r="U126" s="120"/>
      <c r="V126" s="120"/>
      <c r="W126" s="120"/>
    </row>
    <row r="127" spans="1:23" ht="12.75" customHeight="1" x14ac:dyDescent="0.25">
      <c r="A127" s="120"/>
      <c r="B127" s="120"/>
      <c r="C127" s="137"/>
      <c r="D127" s="120"/>
      <c r="E127" s="120"/>
      <c r="F127" s="120"/>
      <c r="G127" s="116"/>
      <c r="H127" s="120"/>
      <c r="I127" s="120"/>
      <c r="J127" s="120"/>
      <c r="K127" s="120"/>
      <c r="L127" s="120"/>
      <c r="M127" s="120"/>
      <c r="N127" s="120"/>
      <c r="O127" s="120"/>
      <c r="P127" s="120"/>
      <c r="Q127" s="120"/>
      <c r="R127" s="120"/>
      <c r="S127" s="120"/>
      <c r="T127" s="120"/>
      <c r="U127" s="120"/>
      <c r="V127" s="120"/>
      <c r="W127" s="120"/>
    </row>
    <row r="128" spans="1:23" ht="12.75" customHeight="1" x14ac:dyDescent="0.25">
      <c r="A128" s="120"/>
      <c r="B128" s="120"/>
      <c r="C128" s="137"/>
      <c r="D128" s="120"/>
      <c r="E128" s="120"/>
      <c r="F128" s="120"/>
      <c r="G128" s="116"/>
      <c r="H128" s="120"/>
      <c r="I128" s="120"/>
      <c r="J128" s="120"/>
      <c r="K128" s="120"/>
      <c r="L128" s="120"/>
      <c r="M128" s="120"/>
      <c r="N128" s="120"/>
      <c r="O128" s="120"/>
      <c r="P128" s="120"/>
      <c r="Q128" s="120"/>
      <c r="R128" s="120"/>
      <c r="S128" s="120"/>
      <c r="T128" s="120"/>
      <c r="U128" s="120"/>
      <c r="V128" s="120"/>
      <c r="W128" s="120"/>
    </row>
    <row r="129" spans="1:23" ht="12.75" customHeight="1" x14ac:dyDescent="0.25">
      <c r="A129" s="120"/>
      <c r="B129" s="120"/>
      <c r="C129" s="137"/>
      <c r="D129" s="120"/>
      <c r="E129" s="120"/>
      <c r="F129" s="120"/>
      <c r="G129" s="116"/>
      <c r="H129" s="120"/>
      <c r="I129" s="120"/>
      <c r="J129" s="120"/>
      <c r="K129" s="120"/>
      <c r="L129" s="120"/>
      <c r="M129" s="120"/>
      <c r="N129" s="120"/>
      <c r="O129" s="120"/>
      <c r="P129" s="120"/>
      <c r="Q129" s="120"/>
      <c r="R129" s="120"/>
      <c r="S129" s="120"/>
      <c r="T129" s="120"/>
      <c r="U129" s="120"/>
      <c r="V129" s="120"/>
      <c r="W129" s="120"/>
    </row>
    <row r="130" spans="1:23" ht="12.75" customHeight="1" x14ac:dyDescent="0.25">
      <c r="A130" s="120"/>
      <c r="B130" s="120"/>
      <c r="C130" s="137"/>
      <c r="D130" s="120"/>
      <c r="E130" s="120"/>
      <c r="F130" s="120"/>
      <c r="G130" s="116"/>
      <c r="H130" s="120"/>
      <c r="I130" s="120"/>
      <c r="J130" s="120"/>
      <c r="K130" s="120"/>
      <c r="L130" s="120"/>
      <c r="M130" s="120"/>
      <c r="N130" s="120"/>
      <c r="O130" s="120"/>
      <c r="P130" s="120"/>
      <c r="Q130" s="120"/>
      <c r="R130" s="120"/>
      <c r="S130" s="120"/>
      <c r="T130" s="120"/>
      <c r="U130" s="120"/>
      <c r="V130" s="120"/>
      <c r="W130" s="120"/>
    </row>
    <row r="131" spans="1:23" ht="12.75" customHeight="1" x14ac:dyDescent="0.25">
      <c r="A131" s="120"/>
      <c r="B131" s="120"/>
      <c r="C131" s="137"/>
      <c r="D131" s="120"/>
      <c r="E131" s="120"/>
      <c r="F131" s="120"/>
      <c r="G131" s="116"/>
      <c r="H131" s="120"/>
      <c r="I131" s="120"/>
      <c r="J131" s="120"/>
      <c r="K131" s="120"/>
      <c r="L131" s="120"/>
      <c r="M131" s="120"/>
      <c r="N131" s="120"/>
      <c r="O131" s="120"/>
      <c r="P131" s="120"/>
      <c r="Q131" s="120"/>
      <c r="R131" s="120"/>
      <c r="S131" s="120"/>
      <c r="T131" s="120"/>
      <c r="U131" s="120"/>
      <c r="V131" s="120"/>
      <c r="W131" s="120"/>
    </row>
    <row r="132" spans="1:23" ht="12.75" customHeight="1" x14ac:dyDescent="0.25">
      <c r="A132" s="120"/>
      <c r="B132" s="120"/>
      <c r="C132" s="137"/>
      <c r="D132" s="120"/>
      <c r="E132" s="120"/>
      <c r="F132" s="120"/>
      <c r="G132" s="116"/>
      <c r="H132" s="120"/>
      <c r="I132" s="120"/>
      <c r="J132" s="120"/>
      <c r="K132" s="120"/>
      <c r="L132" s="120"/>
      <c r="M132" s="120"/>
      <c r="N132" s="120"/>
      <c r="O132" s="120"/>
      <c r="P132" s="120"/>
      <c r="Q132" s="120"/>
      <c r="R132" s="120"/>
      <c r="S132" s="120"/>
      <c r="T132" s="120"/>
      <c r="U132" s="120"/>
      <c r="V132" s="120"/>
      <c r="W132" s="120"/>
    </row>
    <row r="133" spans="1:23" ht="12.75" customHeight="1" x14ac:dyDescent="0.25">
      <c r="A133" s="120"/>
      <c r="B133" s="120"/>
      <c r="C133" s="137"/>
      <c r="D133" s="120"/>
      <c r="E133" s="120"/>
      <c r="F133" s="120"/>
      <c r="G133" s="116"/>
      <c r="H133" s="120"/>
      <c r="I133" s="120"/>
      <c r="J133" s="120"/>
      <c r="K133" s="120"/>
      <c r="L133" s="120"/>
      <c r="M133" s="120"/>
      <c r="N133" s="120"/>
      <c r="O133" s="120"/>
      <c r="P133" s="120"/>
      <c r="Q133" s="120"/>
      <c r="R133" s="120"/>
      <c r="S133" s="120"/>
      <c r="T133" s="120"/>
      <c r="U133" s="120"/>
      <c r="V133" s="120"/>
      <c r="W133" s="120"/>
    </row>
    <row r="134" spans="1:23" ht="12.75" customHeight="1" x14ac:dyDescent="0.25">
      <c r="A134" s="120"/>
      <c r="B134" s="120"/>
      <c r="C134" s="137"/>
      <c r="D134" s="120"/>
      <c r="E134" s="120"/>
      <c r="F134" s="120"/>
      <c r="G134" s="116"/>
      <c r="H134" s="120"/>
      <c r="I134" s="120"/>
      <c r="J134" s="120"/>
      <c r="K134" s="120"/>
      <c r="L134" s="120"/>
      <c r="M134" s="120"/>
      <c r="N134" s="120"/>
      <c r="O134" s="120"/>
      <c r="P134" s="120"/>
      <c r="Q134" s="120"/>
      <c r="R134" s="120"/>
      <c r="S134" s="120"/>
      <c r="T134" s="120"/>
      <c r="U134" s="120"/>
      <c r="V134" s="120"/>
      <c r="W134" s="120"/>
    </row>
    <row r="135" spans="1:23" ht="12.75" customHeight="1" x14ac:dyDescent="0.25">
      <c r="A135" s="120"/>
      <c r="B135" s="120"/>
      <c r="C135" s="137"/>
      <c r="D135" s="120"/>
      <c r="E135" s="120"/>
      <c r="F135" s="120"/>
      <c r="G135" s="116"/>
      <c r="H135" s="120"/>
      <c r="I135" s="120"/>
      <c r="J135" s="120"/>
      <c r="K135" s="120"/>
      <c r="L135" s="120"/>
      <c r="M135" s="120"/>
      <c r="N135" s="120"/>
      <c r="O135" s="120"/>
      <c r="P135" s="120"/>
      <c r="Q135" s="120"/>
      <c r="R135" s="120"/>
      <c r="S135" s="120"/>
      <c r="T135" s="120"/>
      <c r="U135" s="120"/>
      <c r="V135" s="120"/>
      <c r="W135" s="120"/>
    </row>
    <row r="136" spans="1:23" ht="12.75" customHeight="1" x14ac:dyDescent="0.25">
      <c r="A136" s="120"/>
      <c r="B136" s="120"/>
      <c r="C136" s="137"/>
      <c r="D136" s="120"/>
      <c r="E136" s="120"/>
      <c r="F136" s="120"/>
      <c r="G136" s="116"/>
      <c r="H136" s="120"/>
      <c r="I136" s="120"/>
      <c r="J136" s="120"/>
      <c r="K136" s="120"/>
      <c r="L136" s="120"/>
      <c r="M136" s="120"/>
      <c r="N136" s="120"/>
      <c r="O136" s="120"/>
      <c r="P136" s="120"/>
      <c r="Q136" s="120"/>
      <c r="R136" s="120"/>
      <c r="S136" s="120"/>
      <c r="T136" s="120"/>
      <c r="U136" s="120"/>
      <c r="V136" s="120"/>
      <c r="W136" s="120"/>
    </row>
    <row r="137" spans="1:23" ht="12.75" customHeight="1" x14ac:dyDescent="0.25">
      <c r="A137" s="120"/>
      <c r="B137" s="120"/>
      <c r="C137" s="137"/>
      <c r="D137" s="120"/>
      <c r="E137" s="120"/>
      <c r="F137" s="120"/>
      <c r="G137" s="116"/>
      <c r="H137" s="120"/>
      <c r="I137" s="120"/>
      <c r="J137" s="120"/>
      <c r="K137" s="120"/>
      <c r="L137" s="120"/>
      <c r="M137" s="120"/>
      <c r="N137" s="120"/>
      <c r="O137" s="120"/>
      <c r="P137" s="120"/>
      <c r="Q137" s="120"/>
      <c r="R137" s="120"/>
      <c r="S137" s="120"/>
      <c r="T137" s="120"/>
      <c r="U137" s="120"/>
      <c r="V137" s="120"/>
      <c r="W137" s="120"/>
    </row>
    <row r="138" spans="1:23" ht="12.75" customHeight="1" x14ac:dyDescent="0.25">
      <c r="A138" s="120"/>
      <c r="B138" s="120"/>
      <c r="C138" s="137"/>
      <c r="D138" s="120"/>
      <c r="E138" s="120"/>
      <c r="F138" s="120"/>
      <c r="G138" s="116"/>
      <c r="H138" s="120"/>
      <c r="I138" s="120"/>
      <c r="J138" s="120"/>
      <c r="K138" s="120"/>
      <c r="L138" s="120"/>
      <c r="M138" s="120"/>
      <c r="N138" s="120"/>
      <c r="O138" s="120"/>
      <c r="P138" s="120"/>
      <c r="Q138" s="120"/>
      <c r="R138" s="120"/>
      <c r="S138" s="120"/>
      <c r="T138" s="120"/>
      <c r="U138" s="120"/>
      <c r="V138" s="120"/>
      <c r="W138" s="120"/>
    </row>
    <row r="139" spans="1:23" ht="12.75" customHeight="1" x14ac:dyDescent="0.25">
      <c r="A139" s="120"/>
      <c r="B139" s="120"/>
      <c r="C139" s="137"/>
      <c r="D139" s="120"/>
      <c r="E139" s="120"/>
      <c r="F139" s="120"/>
      <c r="G139" s="116"/>
      <c r="H139" s="120"/>
      <c r="I139" s="120"/>
      <c r="J139" s="120"/>
      <c r="K139" s="120"/>
      <c r="L139" s="120"/>
      <c r="M139" s="120"/>
      <c r="N139" s="120"/>
      <c r="O139" s="120"/>
      <c r="P139" s="120"/>
      <c r="Q139" s="120"/>
      <c r="R139" s="120"/>
      <c r="S139" s="120"/>
      <c r="T139" s="120"/>
      <c r="U139" s="120"/>
      <c r="V139" s="120"/>
      <c r="W139" s="120"/>
    </row>
    <row r="140" spans="1:23" ht="12.75" customHeight="1" x14ac:dyDescent="0.25">
      <c r="A140" s="120"/>
      <c r="B140" s="120"/>
      <c r="C140" s="137"/>
      <c r="D140" s="120"/>
      <c r="E140" s="120"/>
      <c r="F140" s="120"/>
      <c r="G140" s="116"/>
      <c r="H140" s="120"/>
      <c r="I140" s="120"/>
      <c r="J140" s="120"/>
      <c r="K140" s="120"/>
      <c r="L140" s="120"/>
      <c r="M140" s="120"/>
      <c r="N140" s="120"/>
      <c r="O140" s="120"/>
      <c r="P140" s="120"/>
      <c r="Q140" s="120"/>
      <c r="R140" s="120"/>
      <c r="S140" s="120"/>
      <c r="T140" s="120"/>
      <c r="U140" s="120"/>
      <c r="V140" s="120"/>
      <c r="W140" s="120"/>
    </row>
    <row r="141" spans="1:23" ht="12.75" customHeight="1" x14ac:dyDescent="0.25">
      <c r="A141" s="120"/>
      <c r="B141" s="120"/>
      <c r="C141" s="137"/>
      <c r="D141" s="120"/>
      <c r="E141" s="120"/>
      <c r="F141" s="120"/>
      <c r="G141" s="116"/>
      <c r="H141" s="120"/>
      <c r="I141" s="120"/>
      <c r="J141" s="120"/>
      <c r="K141" s="120"/>
      <c r="L141" s="120"/>
      <c r="M141" s="120"/>
      <c r="N141" s="120"/>
      <c r="O141" s="120"/>
      <c r="P141" s="120"/>
      <c r="Q141" s="120"/>
      <c r="R141" s="120"/>
      <c r="S141" s="120"/>
      <c r="T141" s="120"/>
      <c r="U141" s="120"/>
      <c r="V141" s="120"/>
      <c r="W141" s="120"/>
    </row>
    <row r="142" spans="1:23" ht="12.75" customHeight="1" x14ac:dyDescent="0.25">
      <c r="A142" s="120"/>
      <c r="B142" s="120"/>
      <c r="C142" s="137"/>
      <c r="D142" s="120"/>
      <c r="E142" s="120"/>
      <c r="F142" s="120"/>
      <c r="G142" s="116"/>
      <c r="H142" s="120"/>
      <c r="I142" s="120"/>
      <c r="J142" s="120"/>
      <c r="K142" s="120"/>
      <c r="L142" s="120"/>
      <c r="M142" s="120"/>
      <c r="N142" s="120"/>
      <c r="O142" s="120"/>
      <c r="P142" s="120"/>
      <c r="Q142" s="120"/>
      <c r="R142" s="120"/>
      <c r="S142" s="120"/>
      <c r="T142" s="120"/>
      <c r="U142" s="120"/>
      <c r="V142" s="120"/>
      <c r="W142" s="120"/>
    </row>
    <row r="143" spans="1:23" ht="12.75" customHeight="1" x14ac:dyDescent="0.25">
      <c r="A143" s="120"/>
      <c r="B143" s="120"/>
      <c r="C143" s="137"/>
      <c r="D143" s="120"/>
      <c r="E143" s="120"/>
      <c r="F143" s="120"/>
      <c r="G143" s="116"/>
      <c r="H143" s="120"/>
      <c r="I143" s="120"/>
      <c r="J143" s="120"/>
      <c r="K143" s="120"/>
      <c r="L143" s="120"/>
      <c r="M143" s="120"/>
      <c r="N143" s="120"/>
      <c r="O143" s="120"/>
      <c r="P143" s="120"/>
      <c r="Q143" s="120"/>
      <c r="R143" s="120"/>
      <c r="S143" s="120"/>
      <c r="T143" s="120"/>
      <c r="U143" s="120"/>
      <c r="V143" s="120"/>
      <c r="W143" s="120"/>
    </row>
    <row r="144" spans="1:23" ht="12.75" customHeight="1" x14ac:dyDescent="0.25">
      <c r="A144" s="120"/>
      <c r="B144" s="120"/>
      <c r="C144" s="137"/>
      <c r="D144" s="120"/>
      <c r="E144" s="120"/>
      <c r="F144" s="120"/>
      <c r="G144" s="116"/>
      <c r="H144" s="120"/>
      <c r="I144" s="120"/>
      <c r="J144" s="120"/>
      <c r="K144" s="120"/>
      <c r="L144" s="120"/>
      <c r="M144" s="120"/>
      <c r="N144" s="120"/>
      <c r="O144" s="120"/>
      <c r="P144" s="120"/>
      <c r="Q144" s="120"/>
      <c r="R144" s="120"/>
      <c r="S144" s="120"/>
      <c r="T144" s="120"/>
      <c r="U144" s="120"/>
      <c r="V144" s="120"/>
      <c r="W144" s="120"/>
    </row>
    <row r="145" spans="1:23" ht="12.75" customHeight="1" x14ac:dyDescent="0.25">
      <c r="A145" s="120"/>
      <c r="B145" s="120"/>
      <c r="C145" s="137"/>
      <c r="D145" s="120"/>
      <c r="E145" s="120"/>
      <c r="F145" s="120"/>
      <c r="G145" s="116"/>
      <c r="H145" s="120"/>
      <c r="I145" s="120"/>
      <c r="J145" s="120"/>
      <c r="K145" s="120"/>
      <c r="L145" s="120"/>
      <c r="M145" s="120"/>
      <c r="N145" s="120"/>
      <c r="O145" s="120"/>
      <c r="P145" s="120"/>
      <c r="Q145" s="120"/>
      <c r="R145" s="120"/>
      <c r="S145" s="120"/>
      <c r="T145" s="120"/>
      <c r="U145" s="120"/>
      <c r="V145" s="120"/>
      <c r="W145" s="120"/>
    </row>
    <row r="146" spans="1:23" ht="12.75" customHeight="1" x14ac:dyDescent="0.25">
      <c r="A146" s="120"/>
      <c r="B146" s="120"/>
      <c r="C146" s="137"/>
      <c r="D146" s="120"/>
      <c r="E146" s="120"/>
      <c r="F146" s="120"/>
      <c r="G146" s="116"/>
      <c r="H146" s="120"/>
      <c r="I146" s="120"/>
      <c r="J146" s="120"/>
      <c r="K146" s="120"/>
      <c r="L146" s="120"/>
      <c r="M146" s="120"/>
      <c r="N146" s="120"/>
      <c r="O146" s="120"/>
      <c r="P146" s="120"/>
      <c r="Q146" s="120"/>
      <c r="R146" s="120"/>
      <c r="S146" s="120"/>
      <c r="T146" s="120"/>
      <c r="U146" s="120"/>
      <c r="V146" s="120"/>
      <c r="W146" s="120"/>
    </row>
    <row r="147" spans="1:23" ht="12.75" customHeight="1" x14ac:dyDescent="0.25">
      <c r="A147" s="120"/>
      <c r="B147" s="120"/>
      <c r="C147" s="137"/>
      <c r="D147" s="120"/>
      <c r="E147" s="120"/>
      <c r="F147" s="120"/>
      <c r="G147" s="116"/>
      <c r="H147" s="120"/>
      <c r="I147" s="120"/>
      <c r="J147" s="120"/>
      <c r="K147" s="120"/>
      <c r="L147" s="120"/>
      <c r="M147" s="120"/>
      <c r="N147" s="120"/>
      <c r="O147" s="120"/>
      <c r="P147" s="120"/>
      <c r="Q147" s="120"/>
      <c r="R147" s="120"/>
      <c r="S147" s="120"/>
      <c r="T147" s="120"/>
      <c r="U147" s="120"/>
      <c r="V147" s="120"/>
      <c r="W147" s="120"/>
    </row>
    <row r="148" spans="1:23" ht="12.75" customHeight="1" x14ac:dyDescent="0.25">
      <c r="A148" s="120"/>
      <c r="B148" s="120"/>
      <c r="C148" s="137"/>
      <c r="D148" s="120"/>
      <c r="E148" s="120"/>
      <c r="F148" s="120"/>
      <c r="G148" s="116"/>
      <c r="H148" s="120"/>
      <c r="I148" s="120"/>
      <c r="J148" s="120"/>
      <c r="K148" s="120"/>
      <c r="L148" s="120"/>
      <c r="M148" s="120"/>
      <c r="N148" s="120"/>
      <c r="O148" s="120"/>
      <c r="P148" s="120"/>
      <c r="Q148" s="120"/>
      <c r="R148" s="120"/>
      <c r="S148" s="120"/>
      <c r="T148" s="120"/>
      <c r="U148" s="120"/>
      <c r="V148" s="120"/>
      <c r="W148" s="120"/>
    </row>
    <row r="149" spans="1:23" ht="12.75" customHeight="1" x14ac:dyDescent="0.25">
      <c r="A149" s="120"/>
      <c r="B149" s="120"/>
      <c r="C149" s="137"/>
      <c r="D149" s="120"/>
      <c r="E149" s="120"/>
      <c r="F149" s="120"/>
      <c r="G149" s="116"/>
      <c r="H149" s="120"/>
      <c r="I149" s="120"/>
      <c r="J149" s="120"/>
      <c r="K149" s="120"/>
      <c r="L149" s="120"/>
      <c r="M149" s="120"/>
      <c r="N149" s="120"/>
      <c r="O149" s="120"/>
      <c r="P149" s="120"/>
      <c r="Q149" s="120"/>
      <c r="R149" s="120"/>
      <c r="S149" s="120"/>
      <c r="T149" s="120"/>
      <c r="U149" s="120"/>
      <c r="V149" s="120"/>
      <c r="W149" s="120"/>
    </row>
    <row r="150" spans="1:23" ht="12.75" customHeight="1" x14ac:dyDescent="0.25">
      <c r="A150" s="120"/>
      <c r="B150" s="120"/>
      <c r="C150" s="137"/>
      <c r="D150" s="120"/>
      <c r="E150" s="120"/>
      <c r="F150" s="120"/>
      <c r="G150" s="116"/>
      <c r="H150" s="120"/>
      <c r="I150" s="120"/>
      <c r="J150" s="120"/>
      <c r="K150" s="120"/>
      <c r="L150" s="120"/>
      <c r="M150" s="120"/>
      <c r="N150" s="120"/>
      <c r="O150" s="120"/>
      <c r="P150" s="120"/>
      <c r="Q150" s="120"/>
      <c r="R150" s="120"/>
      <c r="S150" s="120"/>
      <c r="T150" s="120"/>
      <c r="U150" s="120"/>
      <c r="V150" s="120"/>
      <c r="W150" s="120"/>
    </row>
    <row r="151" spans="1:23" ht="12.75" customHeight="1" x14ac:dyDescent="0.25">
      <c r="A151" s="120"/>
      <c r="B151" s="120"/>
      <c r="C151" s="137"/>
      <c r="D151" s="120"/>
      <c r="E151" s="120"/>
      <c r="F151" s="120"/>
      <c r="G151" s="116"/>
      <c r="H151" s="120"/>
      <c r="I151" s="120"/>
      <c r="J151" s="120"/>
      <c r="K151" s="120"/>
      <c r="L151" s="120"/>
      <c r="M151" s="120"/>
      <c r="N151" s="120"/>
      <c r="O151" s="120"/>
      <c r="P151" s="120"/>
      <c r="Q151" s="120"/>
      <c r="R151" s="120"/>
      <c r="S151" s="120"/>
      <c r="T151" s="120"/>
      <c r="U151" s="120"/>
      <c r="V151" s="120"/>
      <c r="W151" s="120"/>
    </row>
    <row r="152" spans="1:23" ht="12.75" customHeight="1" x14ac:dyDescent="0.25">
      <c r="A152" s="120"/>
      <c r="B152" s="120"/>
      <c r="C152" s="137"/>
      <c r="D152" s="120"/>
      <c r="E152" s="120"/>
      <c r="F152" s="120"/>
      <c r="G152" s="116"/>
      <c r="H152" s="120"/>
      <c r="I152" s="120"/>
      <c r="J152" s="120"/>
      <c r="K152" s="120"/>
      <c r="L152" s="120"/>
      <c r="M152" s="120"/>
      <c r="N152" s="120"/>
      <c r="O152" s="120"/>
      <c r="P152" s="120"/>
      <c r="Q152" s="120"/>
      <c r="R152" s="120"/>
      <c r="S152" s="120"/>
      <c r="T152" s="120"/>
      <c r="U152" s="120"/>
      <c r="V152" s="120"/>
      <c r="W152" s="120"/>
    </row>
    <row r="153" spans="1:23" ht="12.75" customHeight="1" x14ac:dyDescent="0.25">
      <c r="A153" s="120"/>
      <c r="B153" s="120"/>
      <c r="C153" s="137"/>
      <c r="D153" s="120"/>
      <c r="E153" s="120"/>
      <c r="F153" s="120"/>
      <c r="G153" s="116"/>
      <c r="H153" s="120"/>
      <c r="I153" s="120"/>
      <c r="J153" s="120"/>
      <c r="K153" s="120"/>
      <c r="L153" s="120"/>
      <c r="M153" s="120"/>
      <c r="N153" s="120"/>
      <c r="O153" s="120"/>
      <c r="P153" s="120"/>
      <c r="Q153" s="120"/>
      <c r="R153" s="120"/>
      <c r="S153" s="120"/>
      <c r="T153" s="120"/>
      <c r="U153" s="120"/>
      <c r="V153" s="120"/>
      <c r="W153" s="120"/>
    </row>
    <row r="154" spans="1:23" ht="12.75" customHeight="1" x14ac:dyDescent="0.25">
      <c r="A154" s="120"/>
      <c r="B154" s="120"/>
      <c r="C154" s="137"/>
      <c r="D154" s="120"/>
      <c r="E154" s="120"/>
      <c r="F154" s="120"/>
      <c r="G154" s="116"/>
      <c r="H154" s="120"/>
      <c r="I154" s="120"/>
      <c r="J154" s="120"/>
      <c r="K154" s="120"/>
      <c r="L154" s="120"/>
      <c r="M154" s="120"/>
      <c r="N154" s="120"/>
      <c r="O154" s="120"/>
      <c r="P154" s="120"/>
      <c r="Q154" s="120"/>
      <c r="R154" s="120"/>
      <c r="S154" s="120"/>
      <c r="T154" s="120"/>
      <c r="U154" s="120"/>
      <c r="V154" s="120"/>
      <c r="W154" s="120"/>
    </row>
    <row r="155" spans="1:23" ht="15.75" customHeight="1" x14ac:dyDescent="0.25">
      <c r="A155" s="120"/>
      <c r="B155" s="120"/>
      <c r="C155" s="120"/>
      <c r="D155" s="120"/>
      <c r="E155" s="120"/>
      <c r="F155" s="120"/>
      <c r="G155" s="223"/>
      <c r="H155" s="120"/>
      <c r="I155" s="120"/>
      <c r="J155" s="120"/>
      <c r="K155" s="120"/>
      <c r="L155" s="120"/>
      <c r="M155" s="120"/>
      <c r="N155" s="120"/>
      <c r="O155" s="120"/>
      <c r="P155" s="120"/>
      <c r="Q155" s="120"/>
      <c r="R155" s="120"/>
      <c r="S155" s="120"/>
      <c r="T155" s="120"/>
      <c r="U155" s="120"/>
      <c r="V155" s="120"/>
      <c r="W155" s="120"/>
    </row>
    <row r="156" spans="1:23" ht="15.75" customHeight="1" x14ac:dyDescent="0.25">
      <c r="A156" s="120"/>
      <c r="B156" s="120"/>
      <c r="C156" s="120"/>
      <c r="D156" s="120"/>
      <c r="E156" s="120"/>
      <c r="F156" s="120"/>
      <c r="G156" s="223"/>
      <c r="H156" s="120"/>
      <c r="I156" s="120"/>
      <c r="J156" s="120"/>
      <c r="K156" s="120"/>
      <c r="L156" s="120"/>
      <c r="M156" s="120"/>
      <c r="N156" s="120"/>
      <c r="O156" s="120"/>
      <c r="P156" s="120"/>
      <c r="Q156" s="120"/>
      <c r="R156" s="120"/>
      <c r="S156" s="120"/>
      <c r="T156" s="120"/>
      <c r="U156" s="120"/>
      <c r="V156" s="120"/>
      <c r="W156" s="120"/>
    </row>
    <row r="157" spans="1:23" ht="15.75" customHeight="1" x14ac:dyDescent="0.25">
      <c r="A157" s="120"/>
      <c r="B157" s="120"/>
      <c r="C157" s="120"/>
      <c r="D157" s="120"/>
      <c r="E157" s="120"/>
      <c r="F157" s="120"/>
      <c r="G157" s="223"/>
      <c r="H157" s="120"/>
      <c r="I157" s="120"/>
      <c r="J157" s="120"/>
      <c r="K157" s="120"/>
      <c r="L157" s="120"/>
      <c r="M157" s="120"/>
      <c r="N157" s="120"/>
      <c r="O157" s="120"/>
      <c r="P157" s="120"/>
      <c r="Q157" s="120"/>
      <c r="R157" s="120"/>
      <c r="S157" s="120"/>
      <c r="T157" s="120"/>
      <c r="U157" s="120"/>
      <c r="V157" s="120"/>
      <c r="W157" s="120"/>
    </row>
    <row r="158" spans="1:23" ht="15.75" customHeight="1" x14ac:dyDescent="0.25">
      <c r="A158" s="120"/>
      <c r="B158" s="120"/>
      <c r="C158" s="120"/>
      <c r="D158" s="120"/>
      <c r="E158" s="120"/>
      <c r="F158" s="120"/>
      <c r="G158" s="223"/>
      <c r="H158" s="120"/>
      <c r="I158" s="120"/>
      <c r="J158" s="120"/>
      <c r="K158" s="120"/>
      <c r="L158" s="120"/>
      <c r="M158" s="120"/>
      <c r="N158" s="120"/>
      <c r="O158" s="120"/>
      <c r="P158" s="120"/>
      <c r="Q158" s="120"/>
      <c r="R158" s="120"/>
      <c r="S158" s="120"/>
      <c r="T158" s="120"/>
      <c r="U158" s="120"/>
      <c r="V158" s="120"/>
      <c r="W158" s="120"/>
    </row>
    <row r="159" spans="1:23" ht="15.75" customHeight="1" x14ac:dyDescent="0.25">
      <c r="A159" s="120"/>
      <c r="B159" s="120"/>
      <c r="C159" s="120"/>
      <c r="D159" s="120"/>
      <c r="E159" s="120"/>
      <c r="F159" s="120"/>
      <c r="G159" s="223"/>
      <c r="H159" s="120"/>
      <c r="I159" s="120"/>
      <c r="J159" s="120"/>
      <c r="K159" s="120"/>
      <c r="L159" s="120"/>
      <c r="M159" s="120"/>
      <c r="N159" s="120"/>
      <c r="O159" s="120"/>
      <c r="P159" s="120"/>
      <c r="Q159" s="120"/>
      <c r="R159" s="120"/>
      <c r="S159" s="120"/>
      <c r="T159" s="120"/>
      <c r="U159" s="120"/>
      <c r="V159" s="120"/>
      <c r="W159" s="120"/>
    </row>
    <row r="160" spans="1:23" ht="15.75" customHeight="1" x14ac:dyDescent="0.25">
      <c r="A160" s="120"/>
      <c r="B160" s="120"/>
      <c r="C160" s="120"/>
      <c r="D160" s="120"/>
      <c r="E160" s="120"/>
      <c r="F160" s="120"/>
      <c r="G160" s="223"/>
      <c r="H160" s="120"/>
      <c r="I160" s="120"/>
      <c r="J160" s="120"/>
      <c r="K160" s="120"/>
      <c r="L160" s="120"/>
      <c r="M160" s="120"/>
      <c r="N160" s="120"/>
      <c r="O160" s="120"/>
      <c r="P160" s="120"/>
      <c r="Q160" s="120"/>
      <c r="R160" s="120"/>
      <c r="S160" s="120"/>
      <c r="T160" s="120"/>
      <c r="U160" s="120"/>
      <c r="V160" s="120"/>
      <c r="W160" s="120"/>
    </row>
    <row r="161" spans="1:23" ht="15.75" customHeight="1" x14ac:dyDescent="0.25">
      <c r="A161" s="120"/>
      <c r="B161" s="120"/>
      <c r="C161" s="120"/>
      <c r="D161" s="120"/>
      <c r="E161" s="120"/>
      <c r="F161" s="120"/>
      <c r="G161" s="223"/>
      <c r="H161" s="120"/>
      <c r="I161" s="120"/>
      <c r="J161" s="120"/>
      <c r="K161" s="120"/>
      <c r="L161" s="120"/>
      <c r="M161" s="120"/>
      <c r="N161" s="120"/>
      <c r="O161" s="120"/>
      <c r="P161" s="120"/>
      <c r="Q161" s="120"/>
      <c r="R161" s="120"/>
      <c r="S161" s="120"/>
      <c r="T161" s="120"/>
      <c r="U161" s="120"/>
      <c r="V161" s="120"/>
      <c r="W161" s="120"/>
    </row>
    <row r="162" spans="1:23" ht="15.75" customHeight="1" x14ac:dyDescent="0.25">
      <c r="A162" s="120"/>
      <c r="B162" s="120"/>
      <c r="C162" s="120"/>
      <c r="D162" s="120"/>
      <c r="E162" s="120"/>
      <c r="F162" s="120"/>
      <c r="G162" s="223"/>
      <c r="H162" s="120"/>
      <c r="I162" s="120"/>
      <c r="J162" s="120"/>
      <c r="K162" s="120"/>
      <c r="L162" s="120"/>
      <c r="M162" s="120"/>
      <c r="N162" s="120"/>
      <c r="O162" s="120"/>
      <c r="P162" s="120"/>
      <c r="Q162" s="120"/>
      <c r="R162" s="120"/>
      <c r="S162" s="120"/>
      <c r="T162" s="120"/>
      <c r="U162" s="120"/>
      <c r="V162" s="120"/>
      <c r="W162" s="120"/>
    </row>
    <row r="163" spans="1:23" ht="15.75" customHeight="1" x14ac:dyDescent="0.25">
      <c r="A163" s="120"/>
      <c r="B163" s="120"/>
      <c r="C163" s="120"/>
      <c r="D163" s="120"/>
      <c r="E163" s="120"/>
      <c r="F163" s="120"/>
      <c r="G163" s="223"/>
      <c r="H163" s="120"/>
      <c r="I163" s="120"/>
      <c r="J163" s="120"/>
      <c r="K163" s="120"/>
      <c r="L163" s="120"/>
      <c r="M163" s="120"/>
      <c r="N163" s="120"/>
      <c r="O163" s="120"/>
      <c r="P163" s="120"/>
      <c r="Q163" s="120"/>
      <c r="R163" s="120"/>
      <c r="S163" s="120"/>
      <c r="T163" s="120"/>
      <c r="U163" s="120"/>
      <c r="V163" s="120"/>
      <c r="W163" s="120"/>
    </row>
    <row r="164" spans="1:23" ht="15.75" customHeight="1" x14ac:dyDescent="0.25">
      <c r="A164" s="120"/>
      <c r="B164" s="120"/>
      <c r="C164" s="120"/>
      <c r="D164" s="120"/>
      <c r="E164" s="120"/>
      <c r="F164" s="120"/>
      <c r="G164" s="223"/>
      <c r="H164" s="120"/>
      <c r="I164" s="120"/>
      <c r="J164" s="120"/>
      <c r="K164" s="120"/>
      <c r="L164" s="120"/>
      <c r="M164" s="120"/>
      <c r="N164" s="120"/>
      <c r="O164" s="120"/>
      <c r="P164" s="120"/>
      <c r="Q164" s="120"/>
      <c r="R164" s="120"/>
      <c r="S164" s="120"/>
      <c r="T164" s="120"/>
      <c r="U164" s="120"/>
      <c r="V164" s="120"/>
      <c r="W164" s="120"/>
    </row>
    <row r="165" spans="1:23" ht="15.75" customHeight="1" x14ac:dyDescent="0.25">
      <c r="A165" s="120"/>
      <c r="B165" s="120"/>
      <c r="C165" s="120"/>
      <c r="D165" s="120"/>
      <c r="E165" s="120"/>
      <c r="F165" s="120"/>
      <c r="G165" s="223"/>
      <c r="H165" s="120"/>
      <c r="I165" s="120"/>
      <c r="J165" s="120"/>
      <c r="K165" s="120"/>
      <c r="L165" s="120"/>
      <c r="M165" s="120"/>
      <c r="N165" s="120"/>
      <c r="O165" s="120"/>
      <c r="P165" s="120"/>
      <c r="Q165" s="120"/>
      <c r="R165" s="120"/>
      <c r="S165" s="120"/>
      <c r="T165" s="120"/>
      <c r="U165" s="120"/>
      <c r="V165" s="120"/>
      <c r="W165" s="120"/>
    </row>
    <row r="166" spans="1:23" ht="15.75" customHeight="1" x14ac:dyDescent="0.25">
      <c r="A166" s="120"/>
      <c r="B166" s="120"/>
      <c r="C166" s="120"/>
      <c r="D166" s="120"/>
      <c r="E166" s="120"/>
      <c r="F166" s="120"/>
      <c r="G166" s="223"/>
      <c r="H166" s="120"/>
      <c r="I166" s="120"/>
      <c r="J166" s="120"/>
      <c r="K166" s="120"/>
      <c r="L166" s="120"/>
      <c r="M166" s="120"/>
      <c r="N166" s="120"/>
      <c r="O166" s="120"/>
      <c r="P166" s="120"/>
      <c r="Q166" s="120"/>
      <c r="R166" s="120"/>
      <c r="S166" s="120"/>
      <c r="T166" s="120"/>
      <c r="U166" s="120"/>
      <c r="V166" s="120"/>
      <c r="W166" s="120"/>
    </row>
    <row r="167" spans="1:23" ht="15.75" customHeight="1" x14ac:dyDescent="0.25">
      <c r="A167" s="120"/>
      <c r="B167" s="120"/>
      <c r="C167" s="120"/>
      <c r="D167" s="120"/>
      <c r="E167" s="120"/>
      <c r="F167" s="120"/>
      <c r="G167" s="223"/>
      <c r="H167" s="120"/>
      <c r="I167" s="120"/>
      <c r="J167" s="120"/>
      <c r="K167" s="120"/>
      <c r="L167" s="120"/>
      <c r="M167" s="120"/>
      <c r="N167" s="120"/>
      <c r="O167" s="120"/>
      <c r="P167" s="120"/>
      <c r="Q167" s="120"/>
      <c r="R167" s="120"/>
      <c r="S167" s="120"/>
      <c r="T167" s="120"/>
      <c r="U167" s="120"/>
      <c r="V167" s="120"/>
      <c r="W167" s="120"/>
    </row>
    <row r="168" spans="1:23" ht="15.75" customHeight="1" x14ac:dyDescent="0.25">
      <c r="A168" s="120"/>
      <c r="B168" s="120"/>
      <c r="C168" s="120"/>
      <c r="D168" s="120"/>
      <c r="E168" s="120"/>
      <c r="F168" s="120"/>
      <c r="G168" s="223"/>
      <c r="H168" s="120"/>
      <c r="I168" s="120"/>
      <c r="J168" s="120"/>
      <c r="K168" s="120"/>
      <c r="L168" s="120"/>
      <c r="M168" s="120"/>
      <c r="N168" s="120"/>
      <c r="O168" s="120"/>
      <c r="P168" s="120"/>
      <c r="Q168" s="120"/>
      <c r="R168" s="120"/>
      <c r="S168" s="120"/>
      <c r="T168" s="120"/>
      <c r="U168" s="120"/>
      <c r="V168" s="120"/>
      <c r="W168" s="120"/>
    </row>
    <row r="169" spans="1:23" ht="15.75" customHeight="1" x14ac:dyDescent="0.25">
      <c r="A169" s="120"/>
      <c r="B169" s="120"/>
      <c r="C169" s="120"/>
      <c r="D169" s="120"/>
      <c r="E169" s="120"/>
      <c r="F169" s="120"/>
      <c r="G169" s="223"/>
      <c r="H169" s="120"/>
      <c r="I169" s="120"/>
      <c r="J169" s="120"/>
      <c r="K169" s="120"/>
      <c r="L169" s="120"/>
      <c r="M169" s="120"/>
      <c r="N169" s="120"/>
      <c r="O169" s="120"/>
      <c r="P169" s="120"/>
      <c r="Q169" s="120"/>
      <c r="R169" s="120"/>
      <c r="S169" s="120"/>
      <c r="T169" s="120"/>
      <c r="U169" s="120"/>
      <c r="V169" s="120"/>
      <c r="W169" s="120"/>
    </row>
    <row r="170" spans="1:23" ht="15.75" customHeight="1" x14ac:dyDescent="0.25">
      <c r="A170" s="120"/>
      <c r="B170" s="120"/>
      <c r="C170" s="120"/>
      <c r="D170" s="120"/>
      <c r="E170" s="120"/>
      <c r="F170" s="120"/>
      <c r="G170" s="223"/>
      <c r="H170" s="120"/>
      <c r="I170" s="120"/>
      <c r="J170" s="120"/>
      <c r="K170" s="120"/>
      <c r="L170" s="120"/>
      <c r="M170" s="120"/>
      <c r="N170" s="120"/>
      <c r="O170" s="120"/>
      <c r="P170" s="120"/>
      <c r="Q170" s="120"/>
      <c r="R170" s="120"/>
      <c r="S170" s="120"/>
      <c r="T170" s="120"/>
      <c r="U170" s="120"/>
      <c r="V170" s="120"/>
      <c r="W170" s="120"/>
    </row>
    <row r="171" spans="1:23" ht="15.75" customHeight="1" x14ac:dyDescent="0.25">
      <c r="A171" s="120"/>
      <c r="B171" s="120"/>
      <c r="C171" s="120"/>
      <c r="D171" s="120"/>
      <c r="E171" s="120"/>
      <c r="F171" s="120"/>
      <c r="G171" s="223"/>
      <c r="H171" s="120"/>
      <c r="I171" s="120"/>
      <c r="J171" s="120"/>
      <c r="K171" s="120"/>
      <c r="L171" s="120"/>
      <c r="M171" s="120"/>
      <c r="N171" s="120"/>
      <c r="O171" s="120"/>
      <c r="P171" s="120"/>
      <c r="Q171" s="120"/>
      <c r="R171" s="120"/>
      <c r="S171" s="120"/>
      <c r="T171" s="120"/>
      <c r="U171" s="120"/>
      <c r="V171" s="120"/>
      <c r="W171" s="120"/>
    </row>
    <row r="172" spans="1:23" ht="15.75" customHeight="1" x14ac:dyDescent="0.25">
      <c r="A172" s="120"/>
      <c r="B172" s="120"/>
      <c r="C172" s="120"/>
      <c r="D172" s="120"/>
      <c r="E172" s="120"/>
      <c r="F172" s="120"/>
      <c r="G172" s="223"/>
      <c r="H172" s="120"/>
      <c r="I172" s="120"/>
      <c r="J172" s="120"/>
      <c r="K172" s="120"/>
      <c r="L172" s="120"/>
      <c r="M172" s="120"/>
      <c r="N172" s="120"/>
      <c r="O172" s="120"/>
      <c r="P172" s="120"/>
      <c r="Q172" s="120"/>
      <c r="R172" s="120"/>
      <c r="S172" s="120"/>
      <c r="T172" s="120"/>
      <c r="U172" s="120"/>
      <c r="V172" s="120"/>
      <c r="W172" s="120"/>
    </row>
    <row r="173" spans="1:23" ht="15.75" customHeight="1" x14ac:dyDescent="0.25">
      <c r="A173" s="120"/>
      <c r="B173" s="120"/>
      <c r="C173" s="120"/>
      <c r="D173" s="120"/>
      <c r="E173" s="120"/>
      <c r="F173" s="120"/>
      <c r="G173" s="223"/>
      <c r="H173" s="120"/>
      <c r="I173" s="120"/>
      <c r="J173" s="120"/>
      <c r="K173" s="120"/>
      <c r="L173" s="120"/>
      <c r="M173" s="120"/>
      <c r="N173" s="120"/>
      <c r="O173" s="120"/>
      <c r="P173" s="120"/>
      <c r="Q173" s="120"/>
      <c r="R173" s="120"/>
      <c r="S173" s="120"/>
      <c r="T173" s="120"/>
      <c r="U173" s="120"/>
      <c r="V173" s="120"/>
      <c r="W173" s="120"/>
    </row>
    <row r="174" spans="1:23" ht="15.75" customHeight="1" x14ac:dyDescent="0.25">
      <c r="A174" s="120"/>
      <c r="B174" s="120"/>
      <c r="C174" s="120"/>
      <c r="D174" s="120"/>
      <c r="E174" s="120"/>
      <c r="F174" s="120"/>
      <c r="G174" s="223"/>
      <c r="H174" s="120"/>
      <c r="I174" s="120"/>
      <c r="J174" s="120"/>
      <c r="K174" s="120"/>
      <c r="L174" s="120"/>
      <c r="M174" s="120"/>
      <c r="N174" s="120"/>
      <c r="O174" s="120"/>
      <c r="P174" s="120"/>
      <c r="Q174" s="120"/>
      <c r="R174" s="120"/>
      <c r="S174" s="120"/>
      <c r="T174" s="120"/>
      <c r="U174" s="120"/>
      <c r="V174" s="120"/>
      <c r="W174" s="120"/>
    </row>
    <row r="175" spans="1:23" ht="15.75" customHeight="1" x14ac:dyDescent="0.25">
      <c r="A175" s="120"/>
      <c r="B175" s="120"/>
      <c r="C175" s="120"/>
      <c r="D175" s="120"/>
      <c r="E175" s="120"/>
      <c r="F175" s="120"/>
      <c r="G175" s="223"/>
      <c r="H175" s="120"/>
      <c r="I175" s="120"/>
      <c r="J175" s="120"/>
      <c r="K175" s="120"/>
      <c r="L175" s="120"/>
      <c r="M175" s="120"/>
      <c r="N175" s="120"/>
      <c r="O175" s="120"/>
      <c r="P175" s="120"/>
      <c r="Q175" s="120"/>
      <c r="R175" s="120"/>
      <c r="S175" s="120"/>
      <c r="T175" s="120"/>
      <c r="U175" s="120"/>
      <c r="V175" s="120"/>
      <c r="W175" s="120"/>
    </row>
    <row r="176" spans="1:23" ht="15.75" customHeight="1" x14ac:dyDescent="0.25">
      <c r="A176" s="120"/>
      <c r="B176" s="120"/>
      <c r="C176" s="120"/>
      <c r="D176" s="120"/>
      <c r="E176" s="120"/>
      <c r="F176" s="120"/>
      <c r="G176" s="223"/>
      <c r="H176" s="120"/>
      <c r="I176" s="120"/>
      <c r="J176" s="120"/>
      <c r="K176" s="120"/>
      <c r="L176" s="120"/>
      <c r="M176" s="120"/>
      <c r="N176" s="120"/>
      <c r="O176" s="120"/>
      <c r="P176" s="120"/>
      <c r="Q176" s="120"/>
      <c r="R176" s="120"/>
      <c r="S176" s="120"/>
      <c r="T176" s="120"/>
      <c r="U176" s="120"/>
      <c r="V176" s="120"/>
      <c r="W176" s="120"/>
    </row>
    <row r="177" spans="1:23" ht="15.75" customHeight="1" x14ac:dyDescent="0.25">
      <c r="A177" s="120"/>
      <c r="B177" s="120"/>
      <c r="C177" s="120"/>
      <c r="D177" s="120"/>
      <c r="E177" s="120"/>
      <c r="F177" s="120"/>
      <c r="G177" s="223"/>
      <c r="H177" s="120"/>
      <c r="I177" s="120"/>
      <c r="J177" s="120"/>
      <c r="K177" s="120"/>
      <c r="L177" s="120"/>
      <c r="M177" s="120"/>
      <c r="N177" s="120"/>
      <c r="O177" s="120"/>
      <c r="P177" s="120"/>
      <c r="Q177" s="120"/>
      <c r="R177" s="120"/>
      <c r="S177" s="120"/>
      <c r="T177" s="120"/>
      <c r="U177" s="120"/>
      <c r="V177" s="120"/>
      <c r="W177" s="120"/>
    </row>
    <row r="178" spans="1:23" ht="15.75" customHeight="1" x14ac:dyDescent="0.25">
      <c r="A178" s="120"/>
      <c r="B178" s="120"/>
      <c r="C178" s="120"/>
      <c r="D178" s="120"/>
      <c r="E178" s="120"/>
      <c r="F178" s="120"/>
      <c r="G178" s="223"/>
      <c r="H178" s="120"/>
      <c r="I178" s="120"/>
      <c r="J178" s="120"/>
      <c r="K178" s="120"/>
      <c r="L178" s="120"/>
      <c r="M178" s="120"/>
      <c r="N178" s="120"/>
      <c r="O178" s="120"/>
      <c r="P178" s="120"/>
      <c r="Q178" s="120"/>
      <c r="R178" s="120"/>
      <c r="S178" s="120"/>
      <c r="T178" s="120"/>
      <c r="U178" s="120"/>
      <c r="V178" s="120"/>
      <c r="W178" s="120"/>
    </row>
    <row r="179" spans="1:23" ht="15.75" customHeight="1" x14ac:dyDescent="0.25">
      <c r="A179" s="120"/>
      <c r="B179" s="120"/>
      <c r="C179" s="120"/>
      <c r="D179" s="120"/>
      <c r="E179" s="120"/>
      <c r="F179" s="120"/>
      <c r="G179" s="223"/>
      <c r="H179" s="120"/>
      <c r="I179" s="120"/>
      <c r="J179" s="120"/>
      <c r="K179" s="120"/>
      <c r="L179" s="120"/>
      <c r="M179" s="120"/>
      <c r="N179" s="120"/>
      <c r="O179" s="120"/>
      <c r="P179" s="120"/>
      <c r="Q179" s="120"/>
      <c r="R179" s="120"/>
      <c r="S179" s="120"/>
      <c r="T179" s="120"/>
      <c r="U179" s="120"/>
      <c r="V179" s="120"/>
      <c r="W179" s="120"/>
    </row>
    <row r="180" spans="1:23" ht="15.75" customHeight="1" x14ac:dyDescent="0.25">
      <c r="A180" s="120"/>
      <c r="B180" s="120"/>
      <c r="C180" s="120"/>
      <c r="D180" s="120"/>
      <c r="E180" s="120"/>
      <c r="F180" s="120"/>
      <c r="G180" s="223"/>
      <c r="H180" s="120"/>
      <c r="I180" s="120"/>
      <c r="J180" s="120"/>
      <c r="K180" s="120"/>
      <c r="L180" s="120"/>
      <c r="M180" s="120"/>
      <c r="N180" s="120"/>
      <c r="O180" s="120"/>
      <c r="P180" s="120"/>
      <c r="Q180" s="120"/>
      <c r="R180" s="120"/>
      <c r="S180" s="120"/>
      <c r="T180" s="120"/>
      <c r="U180" s="120"/>
      <c r="V180" s="120"/>
      <c r="W180" s="120"/>
    </row>
    <row r="181" spans="1:23" ht="15.75" customHeight="1" x14ac:dyDescent="0.25">
      <c r="A181" s="120"/>
      <c r="B181" s="120"/>
      <c r="C181" s="120"/>
      <c r="D181" s="120"/>
      <c r="E181" s="120"/>
      <c r="F181" s="120"/>
      <c r="G181" s="223"/>
      <c r="H181" s="120"/>
      <c r="I181" s="120"/>
      <c r="J181" s="120"/>
      <c r="K181" s="120"/>
      <c r="L181" s="120"/>
      <c r="M181" s="120"/>
      <c r="N181" s="120"/>
      <c r="O181" s="120"/>
      <c r="P181" s="120"/>
      <c r="Q181" s="120"/>
      <c r="R181" s="120"/>
      <c r="S181" s="120"/>
      <c r="T181" s="120"/>
      <c r="U181" s="120"/>
      <c r="V181" s="120"/>
      <c r="W181" s="120"/>
    </row>
    <row r="182" spans="1:23" ht="15.75" customHeight="1" x14ac:dyDescent="0.25">
      <c r="A182" s="120"/>
      <c r="B182" s="120"/>
      <c r="C182" s="120"/>
      <c r="D182" s="120"/>
      <c r="E182" s="120"/>
      <c r="F182" s="120"/>
      <c r="G182" s="223"/>
      <c r="H182" s="120"/>
      <c r="I182" s="120"/>
      <c r="J182" s="120"/>
      <c r="K182" s="120"/>
      <c r="L182" s="120"/>
      <c r="M182" s="120"/>
      <c r="N182" s="120"/>
      <c r="O182" s="120"/>
      <c r="P182" s="120"/>
      <c r="Q182" s="120"/>
      <c r="R182" s="120"/>
      <c r="S182" s="120"/>
      <c r="T182" s="120"/>
      <c r="U182" s="120"/>
      <c r="V182" s="120"/>
      <c r="W182" s="120"/>
    </row>
    <row r="183" spans="1:23" ht="15.75" customHeight="1" x14ac:dyDescent="0.25">
      <c r="A183" s="120"/>
      <c r="B183" s="120"/>
      <c r="C183" s="120"/>
      <c r="D183" s="120"/>
      <c r="E183" s="120"/>
      <c r="F183" s="120"/>
      <c r="G183" s="223"/>
      <c r="H183" s="120"/>
      <c r="I183" s="120"/>
      <c r="J183" s="120"/>
      <c r="K183" s="120"/>
      <c r="L183" s="120"/>
      <c r="M183" s="120"/>
      <c r="N183" s="120"/>
      <c r="O183" s="120"/>
      <c r="P183" s="120"/>
      <c r="Q183" s="120"/>
      <c r="R183" s="120"/>
      <c r="S183" s="120"/>
      <c r="T183" s="120"/>
      <c r="U183" s="120"/>
      <c r="V183" s="120"/>
      <c r="W183" s="120"/>
    </row>
    <row r="184" spans="1:23" ht="15.75" customHeight="1" x14ac:dyDescent="0.25">
      <c r="A184" s="120"/>
      <c r="B184" s="120"/>
      <c r="C184" s="120"/>
      <c r="D184" s="120"/>
      <c r="E184" s="120"/>
      <c r="F184" s="120"/>
      <c r="G184" s="223"/>
      <c r="H184" s="120"/>
      <c r="I184" s="120"/>
      <c r="J184" s="120"/>
      <c r="K184" s="120"/>
      <c r="L184" s="120"/>
      <c r="M184" s="120"/>
      <c r="N184" s="120"/>
      <c r="O184" s="120"/>
      <c r="P184" s="120"/>
      <c r="Q184" s="120"/>
      <c r="R184" s="120"/>
      <c r="S184" s="120"/>
      <c r="T184" s="120"/>
      <c r="U184" s="120"/>
      <c r="V184" s="120"/>
      <c r="W184" s="120"/>
    </row>
    <row r="185" spans="1:23" ht="15.75" customHeight="1" x14ac:dyDescent="0.25">
      <c r="A185" s="120"/>
      <c r="B185" s="120"/>
      <c r="C185" s="120"/>
      <c r="D185" s="120"/>
      <c r="E185" s="120"/>
      <c r="F185" s="120"/>
      <c r="G185" s="223"/>
      <c r="H185" s="120"/>
      <c r="I185" s="120"/>
      <c r="J185" s="120"/>
      <c r="K185" s="120"/>
      <c r="L185" s="120"/>
      <c r="M185" s="120"/>
      <c r="N185" s="120"/>
      <c r="O185" s="120"/>
      <c r="P185" s="120"/>
      <c r="Q185" s="120"/>
      <c r="R185" s="120"/>
      <c r="S185" s="120"/>
      <c r="T185" s="120"/>
      <c r="U185" s="120"/>
      <c r="V185" s="120"/>
      <c r="W185" s="120"/>
    </row>
    <row r="186" spans="1:23" ht="15.75" customHeight="1" x14ac:dyDescent="0.25">
      <c r="A186" s="120"/>
      <c r="B186" s="120"/>
      <c r="C186" s="120"/>
      <c r="D186" s="120"/>
      <c r="E186" s="120"/>
      <c r="F186" s="120"/>
      <c r="G186" s="223"/>
      <c r="H186" s="120"/>
      <c r="I186" s="120"/>
      <c r="J186" s="120"/>
      <c r="K186" s="120"/>
      <c r="L186" s="120"/>
      <c r="M186" s="120"/>
      <c r="N186" s="120"/>
      <c r="O186" s="120"/>
      <c r="P186" s="120"/>
      <c r="Q186" s="120"/>
      <c r="R186" s="120"/>
      <c r="S186" s="120"/>
      <c r="T186" s="120"/>
      <c r="U186" s="120"/>
      <c r="V186" s="120"/>
      <c r="W186" s="120"/>
    </row>
    <row r="187" spans="1:23" ht="15.75" customHeight="1" x14ac:dyDescent="0.25">
      <c r="A187" s="120"/>
      <c r="B187" s="120"/>
      <c r="C187" s="120"/>
      <c r="D187" s="120"/>
      <c r="E187" s="120"/>
      <c r="F187" s="120"/>
      <c r="G187" s="223"/>
      <c r="H187" s="120"/>
      <c r="I187" s="120"/>
      <c r="J187" s="120"/>
      <c r="K187" s="120"/>
      <c r="L187" s="120"/>
      <c r="M187" s="120"/>
      <c r="N187" s="120"/>
      <c r="O187" s="120"/>
      <c r="P187" s="120"/>
      <c r="Q187" s="120"/>
      <c r="R187" s="120"/>
      <c r="S187" s="120"/>
      <c r="T187" s="120"/>
      <c r="U187" s="120"/>
      <c r="V187" s="120"/>
      <c r="W187" s="120"/>
    </row>
    <row r="188" spans="1:23" ht="15.75" customHeight="1" x14ac:dyDescent="0.25">
      <c r="A188" s="120"/>
      <c r="B188" s="120"/>
      <c r="C188" s="120"/>
      <c r="D188" s="120"/>
      <c r="E188" s="120"/>
      <c r="F188" s="120"/>
      <c r="G188" s="223"/>
      <c r="H188" s="120"/>
      <c r="I188" s="120"/>
      <c r="J188" s="120"/>
      <c r="K188" s="120"/>
      <c r="L188" s="120"/>
      <c r="M188" s="120"/>
      <c r="N188" s="120"/>
      <c r="O188" s="120"/>
      <c r="P188" s="120"/>
      <c r="Q188" s="120"/>
      <c r="R188" s="120"/>
      <c r="S188" s="120"/>
      <c r="T188" s="120"/>
      <c r="U188" s="120"/>
      <c r="V188" s="120"/>
      <c r="W188" s="120"/>
    </row>
    <row r="189" spans="1:23" ht="15.75" customHeight="1" x14ac:dyDescent="0.25">
      <c r="A189" s="120"/>
      <c r="B189" s="120"/>
      <c r="C189" s="120"/>
      <c r="D189" s="120"/>
      <c r="E189" s="120"/>
      <c r="F189" s="120"/>
      <c r="G189" s="223"/>
      <c r="H189" s="120"/>
      <c r="I189" s="120"/>
      <c r="J189" s="120"/>
      <c r="K189" s="120"/>
      <c r="L189" s="120"/>
      <c r="M189" s="120"/>
      <c r="N189" s="120"/>
      <c r="O189" s="120"/>
      <c r="P189" s="120"/>
      <c r="Q189" s="120"/>
      <c r="R189" s="120"/>
      <c r="S189" s="120"/>
      <c r="T189" s="120"/>
      <c r="U189" s="120"/>
      <c r="V189" s="120"/>
      <c r="W189" s="120"/>
    </row>
    <row r="190" spans="1:23" ht="15.75" customHeight="1" x14ac:dyDescent="0.25">
      <c r="A190" s="120"/>
      <c r="B190" s="120"/>
      <c r="C190" s="120"/>
      <c r="D190" s="120"/>
      <c r="E190" s="120"/>
      <c r="F190" s="120"/>
      <c r="G190" s="223"/>
      <c r="H190" s="120"/>
      <c r="I190" s="120"/>
      <c r="J190" s="120"/>
      <c r="K190" s="120"/>
      <c r="L190" s="120"/>
      <c r="M190" s="120"/>
      <c r="N190" s="120"/>
      <c r="O190" s="120"/>
      <c r="P190" s="120"/>
      <c r="Q190" s="120"/>
      <c r="R190" s="120"/>
      <c r="S190" s="120"/>
      <c r="T190" s="120"/>
      <c r="U190" s="120"/>
      <c r="V190" s="120"/>
      <c r="W190" s="120"/>
    </row>
    <row r="191" spans="1:23" ht="15.75" customHeight="1" x14ac:dyDescent="0.25">
      <c r="A191" s="120"/>
      <c r="B191" s="120"/>
      <c r="C191" s="120"/>
      <c r="D191" s="120"/>
      <c r="E191" s="120"/>
      <c r="F191" s="120"/>
      <c r="G191" s="223"/>
      <c r="H191" s="120"/>
      <c r="I191" s="120"/>
      <c r="J191" s="120"/>
      <c r="K191" s="120"/>
      <c r="L191" s="120"/>
      <c r="M191" s="120"/>
      <c r="N191" s="120"/>
      <c r="O191" s="120"/>
      <c r="P191" s="120"/>
      <c r="Q191" s="120"/>
      <c r="R191" s="120"/>
      <c r="S191" s="120"/>
      <c r="T191" s="120"/>
      <c r="U191" s="120"/>
      <c r="V191" s="120"/>
      <c r="W191" s="120"/>
    </row>
    <row r="192" spans="1:23" ht="15.75" customHeight="1" x14ac:dyDescent="0.25">
      <c r="A192" s="120"/>
      <c r="B192" s="120"/>
      <c r="C192" s="120"/>
      <c r="D192" s="120"/>
      <c r="E192" s="120"/>
      <c r="F192" s="120"/>
      <c r="G192" s="223"/>
      <c r="H192" s="120"/>
      <c r="I192" s="120"/>
      <c r="J192" s="120"/>
      <c r="K192" s="120"/>
      <c r="L192" s="120"/>
      <c r="M192" s="120"/>
      <c r="N192" s="120"/>
      <c r="O192" s="120"/>
      <c r="P192" s="120"/>
      <c r="Q192" s="120"/>
      <c r="R192" s="120"/>
      <c r="S192" s="120"/>
      <c r="T192" s="120"/>
      <c r="U192" s="120"/>
      <c r="V192" s="120"/>
      <c r="W192" s="120"/>
    </row>
    <row r="193" spans="1:23" ht="15.75" customHeight="1" x14ac:dyDescent="0.25">
      <c r="A193" s="120"/>
      <c r="B193" s="120"/>
      <c r="C193" s="120"/>
      <c r="D193" s="120"/>
      <c r="E193" s="120"/>
      <c r="F193" s="120"/>
      <c r="G193" s="223"/>
      <c r="H193" s="120"/>
      <c r="I193" s="120"/>
      <c r="J193" s="120"/>
      <c r="K193" s="120"/>
      <c r="L193" s="120"/>
      <c r="M193" s="120"/>
      <c r="N193" s="120"/>
      <c r="O193" s="120"/>
      <c r="P193" s="120"/>
      <c r="Q193" s="120"/>
      <c r="R193" s="120"/>
      <c r="S193" s="120"/>
      <c r="T193" s="120"/>
      <c r="U193" s="120"/>
      <c r="V193" s="120"/>
      <c r="W193" s="120"/>
    </row>
    <row r="194" spans="1:23" ht="15.75" customHeight="1" x14ac:dyDescent="0.25">
      <c r="A194" s="120"/>
      <c r="B194" s="120"/>
      <c r="C194" s="120"/>
      <c r="D194" s="120"/>
      <c r="E194" s="120"/>
      <c r="F194" s="120"/>
      <c r="G194" s="223"/>
      <c r="H194" s="120"/>
      <c r="I194" s="120"/>
      <c r="J194" s="120"/>
      <c r="K194" s="120"/>
      <c r="L194" s="120"/>
      <c r="M194" s="120"/>
      <c r="N194" s="120"/>
      <c r="O194" s="120"/>
      <c r="P194" s="120"/>
      <c r="Q194" s="120"/>
      <c r="R194" s="120"/>
      <c r="S194" s="120"/>
      <c r="T194" s="120"/>
      <c r="U194" s="120"/>
      <c r="V194" s="120"/>
      <c r="W194" s="120"/>
    </row>
    <row r="195" spans="1:23" ht="15.75" customHeight="1" x14ac:dyDescent="0.25">
      <c r="A195" s="120"/>
      <c r="B195" s="120"/>
      <c r="C195" s="120"/>
      <c r="D195" s="120"/>
      <c r="E195" s="120"/>
      <c r="F195" s="120"/>
      <c r="G195" s="223"/>
      <c r="H195" s="120"/>
      <c r="I195" s="120"/>
      <c r="J195" s="120"/>
      <c r="K195" s="120"/>
      <c r="L195" s="120"/>
      <c r="M195" s="120"/>
      <c r="N195" s="120"/>
      <c r="O195" s="120"/>
      <c r="P195" s="120"/>
      <c r="Q195" s="120"/>
      <c r="R195" s="120"/>
      <c r="S195" s="120"/>
      <c r="T195" s="120"/>
      <c r="U195" s="120"/>
      <c r="V195" s="120"/>
      <c r="W195" s="120"/>
    </row>
    <row r="196" spans="1:23" ht="15.75" customHeight="1" x14ac:dyDescent="0.25">
      <c r="A196" s="120"/>
      <c r="B196" s="120"/>
      <c r="C196" s="120"/>
      <c r="D196" s="120"/>
      <c r="E196" s="120"/>
      <c r="F196" s="120"/>
      <c r="G196" s="223"/>
      <c r="H196" s="120"/>
      <c r="I196" s="120"/>
      <c r="J196" s="120"/>
      <c r="K196" s="120"/>
      <c r="L196" s="120"/>
      <c r="M196" s="120"/>
      <c r="N196" s="120"/>
      <c r="O196" s="120"/>
      <c r="P196" s="120"/>
      <c r="Q196" s="120"/>
      <c r="R196" s="120"/>
      <c r="S196" s="120"/>
      <c r="T196" s="120"/>
      <c r="U196" s="120"/>
      <c r="V196" s="120"/>
      <c r="W196" s="120"/>
    </row>
    <row r="197" spans="1:23" ht="15.75" customHeight="1" x14ac:dyDescent="0.25">
      <c r="A197" s="120"/>
      <c r="B197" s="120"/>
      <c r="C197" s="120"/>
      <c r="D197" s="120"/>
      <c r="E197" s="120"/>
      <c r="F197" s="120"/>
      <c r="G197" s="223"/>
      <c r="H197" s="120"/>
      <c r="I197" s="120"/>
      <c r="J197" s="120"/>
      <c r="K197" s="120"/>
      <c r="L197" s="120"/>
      <c r="M197" s="120"/>
      <c r="N197" s="120"/>
      <c r="O197" s="120"/>
      <c r="P197" s="120"/>
      <c r="Q197" s="120"/>
      <c r="R197" s="120"/>
      <c r="S197" s="120"/>
      <c r="T197" s="120"/>
      <c r="U197" s="120"/>
      <c r="V197" s="120"/>
      <c r="W197" s="120"/>
    </row>
    <row r="198" spans="1:23" ht="15.75" customHeight="1" x14ac:dyDescent="0.25">
      <c r="A198" s="120"/>
      <c r="B198" s="120"/>
      <c r="C198" s="120"/>
      <c r="D198" s="120"/>
      <c r="E198" s="120"/>
      <c r="F198" s="120"/>
      <c r="G198" s="223"/>
      <c r="H198" s="120"/>
      <c r="I198" s="120"/>
      <c r="J198" s="120"/>
      <c r="K198" s="120"/>
      <c r="L198" s="120"/>
      <c r="M198" s="120"/>
      <c r="N198" s="120"/>
      <c r="O198" s="120"/>
      <c r="P198" s="120"/>
      <c r="Q198" s="120"/>
      <c r="R198" s="120"/>
      <c r="S198" s="120"/>
      <c r="T198" s="120"/>
      <c r="U198" s="120"/>
      <c r="V198" s="120"/>
      <c r="W198" s="120"/>
    </row>
    <row r="199" spans="1:23" ht="15.75" customHeight="1" x14ac:dyDescent="0.25">
      <c r="A199" s="120"/>
      <c r="B199" s="120"/>
      <c r="C199" s="120"/>
      <c r="D199" s="120"/>
      <c r="E199" s="120"/>
      <c r="F199" s="120"/>
      <c r="G199" s="223"/>
      <c r="H199" s="120"/>
      <c r="I199" s="120"/>
      <c r="J199" s="120"/>
      <c r="K199" s="120"/>
      <c r="L199" s="120"/>
      <c r="M199" s="120"/>
      <c r="N199" s="120"/>
      <c r="O199" s="120"/>
      <c r="P199" s="120"/>
      <c r="Q199" s="120"/>
      <c r="R199" s="120"/>
      <c r="S199" s="120"/>
      <c r="T199" s="120"/>
      <c r="U199" s="120"/>
      <c r="V199" s="120"/>
      <c r="W199" s="120"/>
    </row>
    <row r="200" spans="1:23" ht="15.75" customHeight="1" x14ac:dyDescent="0.25">
      <c r="A200" s="120"/>
      <c r="B200" s="120"/>
      <c r="C200" s="120"/>
      <c r="D200" s="120"/>
      <c r="E200" s="120"/>
      <c r="F200" s="120"/>
      <c r="G200" s="223"/>
      <c r="H200" s="120"/>
      <c r="I200" s="120"/>
      <c r="J200" s="120"/>
      <c r="K200" s="120"/>
      <c r="L200" s="120"/>
      <c r="M200" s="120"/>
      <c r="N200" s="120"/>
      <c r="O200" s="120"/>
      <c r="P200" s="120"/>
      <c r="Q200" s="120"/>
      <c r="R200" s="120"/>
      <c r="S200" s="120"/>
      <c r="T200" s="120"/>
      <c r="U200" s="120"/>
      <c r="V200" s="120"/>
      <c r="W200" s="120"/>
    </row>
    <row r="201" spans="1:23" ht="15.75" customHeight="1" x14ac:dyDescent="0.25">
      <c r="A201" s="120"/>
      <c r="B201" s="120"/>
      <c r="C201" s="120"/>
      <c r="D201" s="120"/>
      <c r="E201" s="120"/>
      <c r="F201" s="120"/>
      <c r="G201" s="223"/>
      <c r="H201" s="120"/>
      <c r="I201" s="120"/>
      <c r="J201" s="120"/>
      <c r="K201" s="120"/>
      <c r="L201" s="120"/>
      <c r="M201" s="120"/>
      <c r="N201" s="120"/>
      <c r="O201" s="120"/>
      <c r="P201" s="120"/>
      <c r="Q201" s="120"/>
      <c r="R201" s="120"/>
      <c r="S201" s="120"/>
      <c r="T201" s="120"/>
      <c r="U201" s="120"/>
      <c r="V201" s="120"/>
      <c r="W201" s="120"/>
    </row>
    <row r="202" spans="1:23" ht="15.75" customHeight="1" x14ac:dyDescent="0.25">
      <c r="A202" s="120"/>
      <c r="B202" s="120"/>
      <c r="C202" s="120"/>
      <c r="D202" s="120"/>
      <c r="E202" s="120"/>
      <c r="F202" s="120"/>
      <c r="G202" s="223"/>
      <c r="H202" s="120"/>
      <c r="I202" s="120"/>
      <c r="J202" s="120"/>
      <c r="K202" s="120"/>
      <c r="L202" s="120"/>
      <c r="M202" s="120"/>
      <c r="N202" s="120"/>
      <c r="O202" s="120"/>
      <c r="P202" s="120"/>
      <c r="Q202" s="120"/>
      <c r="R202" s="120"/>
      <c r="S202" s="120"/>
      <c r="T202" s="120"/>
      <c r="U202" s="120"/>
      <c r="V202" s="120"/>
      <c r="W202" s="120"/>
    </row>
    <row r="203" spans="1:23" ht="15.75" customHeight="1" x14ac:dyDescent="0.25">
      <c r="A203" s="120"/>
      <c r="B203" s="120"/>
      <c r="C203" s="120"/>
      <c r="D203" s="120"/>
      <c r="E203" s="120"/>
      <c r="F203" s="120"/>
      <c r="G203" s="223"/>
      <c r="H203" s="120"/>
      <c r="I203" s="120"/>
      <c r="J203" s="120"/>
      <c r="K203" s="120"/>
      <c r="L203" s="120"/>
      <c r="M203" s="120"/>
      <c r="N203" s="120"/>
      <c r="O203" s="120"/>
      <c r="P203" s="120"/>
      <c r="Q203" s="120"/>
      <c r="R203" s="120"/>
      <c r="S203" s="120"/>
      <c r="T203" s="120"/>
      <c r="U203" s="120"/>
      <c r="V203" s="120"/>
      <c r="W203" s="120"/>
    </row>
    <row r="204" spans="1:23" ht="15.75" customHeight="1" x14ac:dyDescent="0.25">
      <c r="A204" s="120"/>
      <c r="B204" s="120"/>
      <c r="C204" s="120"/>
      <c r="D204" s="120"/>
      <c r="E204" s="120"/>
      <c r="F204" s="120"/>
      <c r="G204" s="223"/>
      <c r="H204" s="120"/>
      <c r="I204" s="120"/>
      <c r="J204" s="120"/>
      <c r="K204" s="120"/>
      <c r="L204" s="120"/>
      <c r="M204" s="120"/>
      <c r="N204" s="120"/>
      <c r="O204" s="120"/>
      <c r="P204" s="120"/>
      <c r="Q204" s="120"/>
      <c r="R204" s="120"/>
      <c r="S204" s="120"/>
      <c r="T204" s="120"/>
      <c r="U204" s="120"/>
      <c r="V204" s="120"/>
      <c r="W204" s="120"/>
    </row>
    <row r="205" spans="1:23" ht="15.75" customHeight="1" x14ac:dyDescent="0.25">
      <c r="A205" s="120"/>
      <c r="B205" s="120"/>
      <c r="C205" s="120"/>
      <c r="D205" s="120"/>
      <c r="E205" s="120"/>
      <c r="F205" s="120"/>
      <c r="G205" s="223"/>
      <c r="H205" s="120"/>
      <c r="I205" s="120"/>
      <c r="J205" s="120"/>
      <c r="K205" s="120"/>
      <c r="L205" s="120"/>
      <c r="M205" s="120"/>
      <c r="N205" s="120"/>
      <c r="O205" s="120"/>
      <c r="P205" s="120"/>
      <c r="Q205" s="120"/>
      <c r="R205" s="120"/>
      <c r="S205" s="120"/>
      <c r="T205" s="120"/>
      <c r="U205" s="120"/>
      <c r="V205" s="120"/>
      <c r="W205" s="120"/>
    </row>
    <row r="206" spans="1:23" ht="15.75" customHeight="1" x14ac:dyDescent="0.25">
      <c r="A206" s="120"/>
      <c r="B206" s="120"/>
      <c r="C206" s="120"/>
      <c r="D206" s="120"/>
      <c r="E206" s="120"/>
      <c r="F206" s="120"/>
      <c r="G206" s="223"/>
      <c r="H206" s="120"/>
      <c r="I206" s="120"/>
      <c r="J206" s="120"/>
      <c r="K206" s="120"/>
      <c r="L206" s="120"/>
      <c r="M206" s="120"/>
      <c r="N206" s="120"/>
      <c r="O206" s="120"/>
      <c r="P206" s="120"/>
      <c r="Q206" s="120"/>
      <c r="R206" s="120"/>
      <c r="S206" s="120"/>
      <c r="T206" s="120"/>
      <c r="U206" s="120"/>
      <c r="V206" s="120"/>
      <c r="W206" s="120"/>
    </row>
    <row r="207" spans="1:23" ht="15.75" customHeight="1" x14ac:dyDescent="0.25">
      <c r="A207" s="120"/>
      <c r="B207" s="120"/>
      <c r="C207" s="120"/>
      <c r="D207" s="120"/>
      <c r="E207" s="120"/>
      <c r="F207" s="120"/>
      <c r="G207" s="223"/>
      <c r="H207" s="120"/>
      <c r="I207" s="120"/>
      <c r="J207" s="120"/>
      <c r="K207" s="120"/>
      <c r="L207" s="120"/>
      <c r="M207" s="120"/>
      <c r="N207" s="120"/>
      <c r="O207" s="120"/>
      <c r="P207" s="120"/>
      <c r="Q207" s="120"/>
      <c r="R207" s="120"/>
      <c r="S207" s="120"/>
      <c r="T207" s="120"/>
      <c r="U207" s="120"/>
      <c r="V207" s="120"/>
      <c r="W207" s="120"/>
    </row>
    <row r="208" spans="1:23" ht="15.75" customHeight="1" x14ac:dyDescent="0.25">
      <c r="A208" s="120"/>
      <c r="B208" s="120"/>
      <c r="C208" s="120"/>
      <c r="D208" s="120"/>
      <c r="E208" s="120"/>
      <c r="F208" s="120"/>
      <c r="G208" s="223"/>
      <c r="H208" s="120"/>
      <c r="I208" s="120"/>
      <c r="J208" s="120"/>
      <c r="K208" s="120"/>
      <c r="L208" s="120"/>
      <c r="M208" s="120"/>
      <c r="N208" s="120"/>
      <c r="O208" s="120"/>
      <c r="P208" s="120"/>
      <c r="Q208" s="120"/>
      <c r="R208" s="120"/>
      <c r="S208" s="120"/>
      <c r="T208" s="120"/>
      <c r="U208" s="120"/>
      <c r="V208" s="120"/>
      <c r="W208" s="120"/>
    </row>
    <row r="209" spans="1:23" ht="15.75" customHeight="1" x14ac:dyDescent="0.25">
      <c r="A209" s="120"/>
      <c r="B209" s="120"/>
      <c r="C209" s="120"/>
      <c r="D209" s="120"/>
      <c r="E209" s="120"/>
      <c r="F209" s="120"/>
      <c r="G209" s="223"/>
      <c r="H209" s="120"/>
      <c r="I209" s="120"/>
      <c r="J209" s="120"/>
      <c r="K209" s="120"/>
      <c r="L209" s="120"/>
      <c r="M209" s="120"/>
      <c r="N209" s="120"/>
      <c r="O209" s="120"/>
      <c r="P209" s="120"/>
      <c r="Q209" s="120"/>
      <c r="R209" s="120"/>
      <c r="S209" s="120"/>
      <c r="T209" s="120"/>
      <c r="U209" s="120"/>
      <c r="V209" s="120"/>
      <c r="W209" s="120"/>
    </row>
    <row r="210" spans="1:23" ht="15.75" customHeight="1" x14ac:dyDescent="0.25">
      <c r="A210" s="120"/>
      <c r="B210" s="120"/>
      <c r="C210" s="120"/>
      <c r="D210" s="120"/>
      <c r="E210" s="120"/>
      <c r="F210" s="120"/>
      <c r="G210" s="223"/>
      <c r="H210" s="120"/>
      <c r="I210" s="120"/>
      <c r="J210" s="120"/>
      <c r="K210" s="120"/>
      <c r="L210" s="120"/>
      <c r="M210" s="120"/>
      <c r="N210" s="120"/>
      <c r="O210" s="120"/>
      <c r="P210" s="120"/>
      <c r="Q210" s="120"/>
      <c r="R210" s="120"/>
      <c r="S210" s="120"/>
      <c r="T210" s="120"/>
      <c r="U210" s="120"/>
      <c r="V210" s="120"/>
      <c r="W210" s="120"/>
    </row>
    <row r="211" spans="1:23" ht="15.75" customHeight="1" x14ac:dyDescent="0.25">
      <c r="A211" s="120"/>
      <c r="B211" s="120"/>
      <c r="C211" s="120"/>
      <c r="D211" s="120"/>
      <c r="E211" s="120"/>
      <c r="F211" s="120"/>
      <c r="G211" s="223"/>
      <c r="H211" s="120"/>
      <c r="I211" s="120"/>
      <c r="J211" s="120"/>
      <c r="K211" s="120"/>
      <c r="L211" s="120"/>
      <c r="M211" s="120"/>
      <c r="N211" s="120"/>
      <c r="O211" s="120"/>
      <c r="P211" s="120"/>
      <c r="Q211" s="120"/>
      <c r="R211" s="120"/>
      <c r="S211" s="120"/>
      <c r="T211" s="120"/>
      <c r="U211" s="120"/>
      <c r="V211" s="120"/>
      <c r="W211" s="120"/>
    </row>
    <row r="212" spans="1:23" ht="15.75" customHeight="1" x14ac:dyDescent="0.25">
      <c r="A212" s="120"/>
      <c r="B212" s="120"/>
      <c r="C212" s="120"/>
      <c r="D212" s="120"/>
      <c r="E212" s="120"/>
      <c r="F212" s="120"/>
      <c r="G212" s="223"/>
      <c r="H212" s="120"/>
      <c r="I212" s="120"/>
      <c r="J212" s="120"/>
      <c r="K212" s="120"/>
      <c r="L212" s="120"/>
      <c r="M212" s="120"/>
      <c r="N212" s="120"/>
      <c r="O212" s="120"/>
      <c r="P212" s="120"/>
      <c r="Q212" s="120"/>
      <c r="R212" s="120"/>
      <c r="S212" s="120"/>
      <c r="T212" s="120"/>
      <c r="U212" s="120"/>
      <c r="V212" s="120"/>
      <c r="W212" s="120"/>
    </row>
    <row r="213" spans="1:23" ht="15.75" customHeight="1" x14ac:dyDescent="0.25">
      <c r="A213" s="120"/>
      <c r="B213" s="120"/>
      <c r="C213" s="120"/>
      <c r="D213" s="120"/>
      <c r="E213" s="120"/>
      <c r="F213" s="120"/>
      <c r="G213" s="223"/>
      <c r="H213" s="120"/>
      <c r="I213" s="120"/>
      <c r="J213" s="120"/>
      <c r="K213" s="120"/>
      <c r="L213" s="120"/>
      <c r="M213" s="120"/>
      <c r="N213" s="120"/>
      <c r="O213" s="120"/>
      <c r="P213" s="120"/>
      <c r="Q213" s="120"/>
      <c r="R213" s="120"/>
      <c r="S213" s="120"/>
      <c r="T213" s="120"/>
      <c r="U213" s="120"/>
      <c r="V213" s="120"/>
      <c r="W213" s="120"/>
    </row>
    <row r="214" spans="1:23" ht="15.75" customHeight="1" x14ac:dyDescent="0.25">
      <c r="A214" s="120"/>
      <c r="B214" s="120"/>
      <c r="C214" s="120"/>
      <c r="D214" s="120"/>
      <c r="E214" s="120"/>
      <c r="F214" s="120"/>
      <c r="G214" s="223"/>
      <c r="H214" s="120"/>
      <c r="I214" s="120"/>
      <c r="J214" s="120"/>
      <c r="K214" s="120"/>
      <c r="L214" s="120"/>
      <c r="M214" s="120"/>
      <c r="N214" s="120"/>
      <c r="O214" s="120"/>
      <c r="P214" s="120"/>
      <c r="Q214" s="120"/>
      <c r="R214" s="120"/>
      <c r="S214" s="120"/>
      <c r="T214" s="120"/>
      <c r="U214" s="120"/>
      <c r="V214" s="120"/>
      <c r="W214" s="120"/>
    </row>
    <row r="215" spans="1:23" ht="15.75" customHeight="1" x14ac:dyDescent="0.25">
      <c r="A215" s="120"/>
      <c r="B215" s="120"/>
      <c r="C215" s="120"/>
      <c r="D215" s="120"/>
      <c r="E215" s="120"/>
      <c r="F215" s="120"/>
      <c r="G215" s="223"/>
      <c r="H215" s="120"/>
      <c r="I215" s="120"/>
      <c r="J215" s="120"/>
      <c r="K215" s="120"/>
      <c r="L215" s="120"/>
      <c r="M215" s="120"/>
      <c r="N215" s="120"/>
      <c r="O215" s="120"/>
      <c r="P215" s="120"/>
      <c r="Q215" s="120"/>
      <c r="R215" s="120"/>
      <c r="S215" s="120"/>
      <c r="T215" s="120"/>
      <c r="U215" s="120"/>
      <c r="V215" s="120"/>
      <c r="W215" s="120"/>
    </row>
    <row r="216" spans="1:23" ht="15.75" customHeight="1" x14ac:dyDescent="0.25">
      <c r="A216" s="120"/>
      <c r="B216" s="120"/>
      <c r="C216" s="120"/>
      <c r="D216" s="120"/>
      <c r="E216" s="120"/>
      <c r="F216" s="120"/>
      <c r="G216" s="223"/>
      <c r="H216" s="120"/>
      <c r="I216" s="120"/>
      <c r="J216" s="120"/>
      <c r="K216" s="120"/>
      <c r="L216" s="120"/>
      <c r="M216" s="120"/>
      <c r="N216" s="120"/>
      <c r="O216" s="120"/>
      <c r="P216" s="120"/>
      <c r="Q216" s="120"/>
      <c r="R216" s="120"/>
      <c r="S216" s="120"/>
      <c r="T216" s="120"/>
      <c r="U216" s="120"/>
      <c r="V216" s="120"/>
      <c r="W216" s="120"/>
    </row>
    <row r="217" spans="1:23" ht="15.75" customHeight="1" x14ac:dyDescent="0.25">
      <c r="A217" s="120"/>
      <c r="B217" s="120"/>
      <c r="C217" s="120"/>
      <c r="D217" s="120"/>
      <c r="E217" s="120"/>
      <c r="F217" s="120"/>
      <c r="G217" s="223"/>
      <c r="H217" s="120"/>
      <c r="I217" s="120"/>
      <c r="J217" s="120"/>
      <c r="K217" s="120"/>
      <c r="L217" s="120"/>
      <c r="M217" s="120"/>
      <c r="N217" s="120"/>
      <c r="O217" s="120"/>
      <c r="P217" s="120"/>
      <c r="Q217" s="120"/>
      <c r="R217" s="120"/>
      <c r="S217" s="120"/>
      <c r="T217" s="120"/>
      <c r="U217" s="120"/>
      <c r="V217" s="120"/>
      <c r="W217" s="120"/>
    </row>
    <row r="218" spans="1:23" ht="15.75" customHeight="1" x14ac:dyDescent="0.25">
      <c r="A218" s="120"/>
      <c r="B218" s="120"/>
      <c r="C218" s="120"/>
      <c r="D218" s="120"/>
      <c r="E218" s="120"/>
      <c r="F218" s="120"/>
      <c r="G218" s="223"/>
      <c r="H218" s="120"/>
      <c r="I218" s="120"/>
      <c r="J218" s="120"/>
      <c r="K218" s="120"/>
      <c r="L218" s="120"/>
      <c r="M218" s="120"/>
      <c r="N218" s="120"/>
      <c r="O218" s="120"/>
      <c r="P218" s="120"/>
      <c r="Q218" s="120"/>
      <c r="R218" s="120"/>
      <c r="S218" s="120"/>
      <c r="T218" s="120"/>
      <c r="U218" s="120"/>
      <c r="V218" s="120"/>
      <c r="W218" s="120"/>
    </row>
    <row r="219" spans="1:23" ht="15.75" customHeight="1" x14ac:dyDescent="0.25">
      <c r="A219" s="120"/>
      <c r="B219" s="120"/>
      <c r="C219" s="120"/>
      <c r="D219" s="120"/>
      <c r="E219" s="120"/>
      <c r="F219" s="120"/>
      <c r="G219" s="223"/>
      <c r="H219" s="120"/>
      <c r="I219" s="120"/>
      <c r="J219" s="120"/>
      <c r="K219" s="120"/>
      <c r="L219" s="120"/>
      <c r="M219" s="120"/>
      <c r="N219" s="120"/>
      <c r="O219" s="120"/>
      <c r="P219" s="120"/>
      <c r="Q219" s="120"/>
      <c r="R219" s="120"/>
      <c r="S219" s="120"/>
      <c r="T219" s="120"/>
      <c r="U219" s="120"/>
      <c r="V219" s="120"/>
      <c r="W219" s="120"/>
    </row>
    <row r="220" spans="1:23" ht="15.75" customHeight="1" x14ac:dyDescent="0.25">
      <c r="A220" s="120"/>
      <c r="B220" s="120"/>
      <c r="C220" s="120"/>
      <c r="D220" s="120"/>
      <c r="E220" s="120"/>
      <c r="F220" s="120"/>
      <c r="G220" s="223"/>
      <c r="H220" s="120"/>
      <c r="I220" s="120"/>
      <c r="J220" s="120"/>
      <c r="K220" s="120"/>
      <c r="L220" s="120"/>
      <c r="M220" s="120"/>
      <c r="N220" s="120"/>
      <c r="O220" s="120"/>
      <c r="P220" s="120"/>
      <c r="Q220" s="120"/>
      <c r="R220" s="120"/>
      <c r="S220" s="120"/>
      <c r="T220" s="120"/>
      <c r="U220" s="120"/>
      <c r="V220" s="120"/>
      <c r="W220" s="120"/>
    </row>
    <row r="221" spans="1:23" ht="15.75" customHeight="1" x14ac:dyDescent="0.25">
      <c r="A221" s="120"/>
      <c r="B221" s="120"/>
      <c r="C221" s="120"/>
      <c r="D221" s="120"/>
      <c r="E221" s="120"/>
      <c r="F221" s="120"/>
      <c r="G221" s="223"/>
      <c r="H221" s="120"/>
      <c r="I221" s="120"/>
      <c r="J221" s="120"/>
      <c r="K221" s="120"/>
      <c r="L221" s="120"/>
      <c r="M221" s="120"/>
      <c r="N221" s="120"/>
      <c r="O221" s="120"/>
      <c r="P221" s="120"/>
      <c r="Q221" s="120"/>
      <c r="R221" s="120"/>
      <c r="S221" s="120"/>
      <c r="T221" s="120"/>
      <c r="U221" s="120"/>
      <c r="V221" s="120"/>
      <c r="W221" s="120"/>
    </row>
    <row r="222" spans="1:23" ht="15.75" customHeight="1" x14ac:dyDescent="0.25">
      <c r="A222" s="120"/>
      <c r="B222" s="120"/>
      <c r="C222" s="120"/>
      <c r="D222" s="120"/>
      <c r="E222" s="120"/>
      <c r="F222" s="120"/>
      <c r="G222" s="223"/>
      <c r="H222" s="120"/>
      <c r="I222" s="120"/>
      <c r="J222" s="120"/>
      <c r="K222" s="120"/>
      <c r="L222" s="120"/>
      <c r="M222" s="120"/>
      <c r="N222" s="120"/>
      <c r="O222" s="120"/>
      <c r="P222" s="120"/>
      <c r="Q222" s="120"/>
      <c r="R222" s="120"/>
      <c r="S222" s="120"/>
      <c r="T222" s="120"/>
      <c r="U222" s="120"/>
      <c r="V222" s="120"/>
      <c r="W222" s="120"/>
    </row>
    <row r="223" spans="1:23" ht="15.75" customHeight="1" x14ac:dyDescent="0.25">
      <c r="A223" s="120"/>
      <c r="B223" s="120"/>
      <c r="C223" s="120"/>
      <c r="D223" s="120"/>
      <c r="E223" s="120"/>
      <c r="F223" s="120"/>
      <c r="G223" s="223"/>
      <c r="H223" s="120"/>
      <c r="I223" s="120"/>
      <c r="J223" s="120"/>
      <c r="K223" s="120"/>
      <c r="L223" s="120"/>
      <c r="M223" s="120"/>
      <c r="N223" s="120"/>
      <c r="O223" s="120"/>
      <c r="P223" s="120"/>
      <c r="Q223" s="120"/>
      <c r="R223" s="120"/>
      <c r="S223" s="120"/>
      <c r="T223" s="120"/>
      <c r="U223" s="120"/>
      <c r="V223" s="120"/>
      <c r="W223" s="120"/>
    </row>
    <row r="224" spans="1:23" ht="15.75" customHeight="1" x14ac:dyDescent="0.25">
      <c r="A224" s="120"/>
      <c r="B224" s="120"/>
      <c r="C224" s="120"/>
      <c r="D224" s="120"/>
      <c r="E224" s="120"/>
      <c r="F224" s="120"/>
      <c r="G224" s="223"/>
      <c r="H224" s="120"/>
      <c r="I224" s="120"/>
      <c r="J224" s="120"/>
      <c r="K224" s="120"/>
      <c r="L224" s="120"/>
      <c r="M224" s="120"/>
      <c r="N224" s="120"/>
      <c r="O224" s="120"/>
      <c r="P224" s="120"/>
      <c r="Q224" s="120"/>
      <c r="R224" s="120"/>
      <c r="S224" s="120"/>
      <c r="T224" s="120"/>
      <c r="U224" s="120"/>
      <c r="V224" s="120"/>
      <c r="W224" s="120"/>
    </row>
    <row r="225" spans="1:23" ht="15.75" customHeight="1" x14ac:dyDescent="0.25">
      <c r="A225" s="120"/>
      <c r="B225" s="120"/>
      <c r="C225" s="120"/>
      <c r="D225" s="120"/>
      <c r="E225" s="120"/>
      <c r="F225" s="120"/>
      <c r="G225" s="223"/>
      <c r="H225" s="120"/>
      <c r="I225" s="120"/>
      <c r="J225" s="120"/>
      <c r="K225" s="120"/>
      <c r="L225" s="120"/>
      <c r="M225" s="120"/>
      <c r="N225" s="120"/>
      <c r="O225" s="120"/>
      <c r="P225" s="120"/>
      <c r="Q225" s="120"/>
      <c r="R225" s="120"/>
      <c r="S225" s="120"/>
      <c r="T225" s="120"/>
      <c r="U225" s="120"/>
      <c r="V225" s="120"/>
      <c r="W225" s="120"/>
    </row>
    <row r="226" spans="1:23" ht="15.75" customHeight="1" x14ac:dyDescent="0.25">
      <c r="A226" s="120"/>
      <c r="B226" s="120"/>
      <c r="C226" s="120"/>
      <c r="D226" s="120"/>
      <c r="E226" s="120"/>
      <c r="F226" s="120"/>
      <c r="G226" s="223"/>
      <c r="H226" s="120"/>
      <c r="I226" s="120"/>
      <c r="J226" s="120"/>
      <c r="K226" s="120"/>
      <c r="L226" s="120"/>
      <c r="M226" s="120"/>
      <c r="N226" s="120"/>
      <c r="O226" s="120"/>
      <c r="P226" s="120"/>
      <c r="Q226" s="120"/>
      <c r="R226" s="120"/>
      <c r="S226" s="120"/>
      <c r="T226" s="120"/>
      <c r="U226" s="120"/>
      <c r="V226" s="120"/>
      <c r="W226" s="120"/>
    </row>
    <row r="227" spans="1:23" ht="15.75" customHeight="1" x14ac:dyDescent="0.25">
      <c r="A227" s="120"/>
      <c r="B227" s="120"/>
      <c r="C227" s="120"/>
      <c r="D227" s="120"/>
      <c r="E227" s="120"/>
      <c r="F227" s="120"/>
      <c r="G227" s="223"/>
      <c r="H227" s="120"/>
      <c r="I227" s="120"/>
      <c r="J227" s="120"/>
      <c r="K227" s="120"/>
      <c r="L227" s="120"/>
      <c r="M227" s="120"/>
      <c r="N227" s="120"/>
      <c r="O227" s="120"/>
      <c r="P227" s="120"/>
      <c r="Q227" s="120"/>
      <c r="R227" s="120"/>
      <c r="S227" s="120"/>
      <c r="T227" s="120"/>
      <c r="U227" s="120"/>
      <c r="V227" s="120"/>
      <c r="W227" s="120"/>
    </row>
    <row r="228" spans="1:23" ht="15.75" customHeight="1" x14ac:dyDescent="0.25">
      <c r="A228" s="120"/>
      <c r="B228" s="120"/>
      <c r="C228" s="120"/>
      <c r="D228" s="120"/>
      <c r="E228" s="120"/>
      <c r="F228" s="120"/>
      <c r="G228" s="223"/>
      <c r="H228" s="120"/>
      <c r="I228" s="120"/>
      <c r="J228" s="120"/>
      <c r="K228" s="120"/>
      <c r="L228" s="120"/>
      <c r="M228" s="120"/>
      <c r="N228" s="120"/>
      <c r="O228" s="120"/>
      <c r="P228" s="120"/>
      <c r="Q228" s="120"/>
      <c r="R228" s="120"/>
      <c r="S228" s="120"/>
      <c r="T228" s="120"/>
      <c r="U228" s="120"/>
      <c r="V228" s="120"/>
      <c r="W228" s="120"/>
    </row>
    <row r="229" spans="1:23" ht="15.75" customHeight="1" x14ac:dyDescent="0.25">
      <c r="A229" s="120"/>
      <c r="B229" s="120"/>
      <c r="C229" s="120"/>
      <c r="D229" s="120"/>
      <c r="E229" s="120"/>
      <c r="F229" s="120"/>
      <c r="G229" s="223"/>
      <c r="H229" s="120"/>
      <c r="I229" s="120"/>
      <c r="J229" s="120"/>
      <c r="K229" s="120"/>
      <c r="L229" s="120"/>
      <c r="M229" s="120"/>
      <c r="N229" s="120"/>
      <c r="O229" s="120"/>
      <c r="P229" s="120"/>
      <c r="Q229" s="120"/>
      <c r="R229" s="120"/>
      <c r="S229" s="120"/>
      <c r="T229" s="120"/>
      <c r="U229" s="120"/>
      <c r="V229" s="120"/>
      <c r="W229" s="120"/>
    </row>
    <row r="230" spans="1:23" ht="15.75" customHeight="1" x14ac:dyDescent="0.25">
      <c r="A230" s="120"/>
      <c r="B230" s="120"/>
      <c r="C230" s="120"/>
      <c r="D230" s="120"/>
      <c r="E230" s="120"/>
      <c r="F230" s="120"/>
      <c r="G230" s="223"/>
      <c r="H230" s="120"/>
      <c r="I230" s="120"/>
      <c r="J230" s="120"/>
      <c r="K230" s="120"/>
      <c r="L230" s="120"/>
      <c r="M230" s="120"/>
      <c r="N230" s="120"/>
      <c r="O230" s="120"/>
      <c r="P230" s="120"/>
      <c r="Q230" s="120"/>
      <c r="R230" s="120"/>
      <c r="S230" s="120"/>
      <c r="T230" s="120"/>
      <c r="U230" s="120"/>
      <c r="V230" s="120"/>
      <c r="W230" s="120"/>
    </row>
    <row r="231" spans="1:23" ht="15.75" customHeight="1" x14ac:dyDescent="0.25">
      <c r="A231" s="120"/>
      <c r="B231" s="120"/>
      <c r="C231" s="120"/>
      <c r="D231" s="120"/>
      <c r="E231" s="120"/>
      <c r="F231" s="120"/>
      <c r="G231" s="223"/>
      <c r="H231" s="120"/>
      <c r="I231" s="120"/>
      <c r="J231" s="120"/>
      <c r="K231" s="120"/>
      <c r="L231" s="120"/>
      <c r="M231" s="120"/>
      <c r="N231" s="120"/>
      <c r="O231" s="120"/>
      <c r="P231" s="120"/>
      <c r="Q231" s="120"/>
      <c r="R231" s="120"/>
      <c r="S231" s="120"/>
      <c r="T231" s="120"/>
      <c r="U231" s="120"/>
      <c r="V231" s="120"/>
      <c r="W231" s="120"/>
    </row>
    <row r="232" spans="1:23" ht="15.75" customHeight="1" x14ac:dyDescent="0.25">
      <c r="A232" s="120"/>
      <c r="B232" s="120"/>
      <c r="C232" s="120"/>
      <c r="D232" s="120"/>
      <c r="E232" s="120"/>
      <c r="F232" s="120"/>
      <c r="G232" s="223"/>
      <c r="H232" s="120"/>
      <c r="I232" s="120"/>
      <c r="J232" s="120"/>
      <c r="K232" s="120"/>
      <c r="L232" s="120"/>
      <c r="M232" s="120"/>
      <c r="N232" s="120"/>
      <c r="O232" s="120"/>
      <c r="P232" s="120"/>
      <c r="Q232" s="120"/>
      <c r="R232" s="120"/>
      <c r="S232" s="120"/>
      <c r="T232" s="120"/>
      <c r="U232" s="120"/>
      <c r="V232" s="120"/>
      <c r="W232" s="120"/>
    </row>
    <row r="233" spans="1:23" ht="15.75" customHeight="1" x14ac:dyDescent="0.25">
      <c r="A233" s="120"/>
      <c r="B233" s="120"/>
      <c r="C233" s="120"/>
      <c r="D233" s="120"/>
      <c r="E233" s="120"/>
      <c r="F233" s="120"/>
      <c r="G233" s="223"/>
      <c r="H233" s="120"/>
      <c r="I233" s="120"/>
      <c r="J233" s="120"/>
      <c r="K233" s="120"/>
      <c r="L233" s="120"/>
      <c r="M233" s="120"/>
      <c r="N233" s="120"/>
      <c r="O233" s="120"/>
      <c r="P233" s="120"/>
      <c r="Q233" s="120"/>
      <c r="R233" s="120"/>
      <c r="S233" s="120"/>
      <c r="T233" s="120"/>
      <c r="U233" s="120"/>
      <c r="V233" s="120"/>
      <c r="W233" s="120"/>
    </row>
    <row r="234" spans="1:23" ht="15.75" customHeight="1" x14ac:dyDescent="0.25">
      <c r="A234" s="120"/>
      <c r="B234" s="120"/>
      <c r="C234" s="120"/>
      <c r="D234" s="120"/>
      <c r="E234" s="120"/>
      <c r="F234" s="120"/>
      <c r="G234" s="223"/>
      <c r="H234" s="120"/>
      <c r="I234" s="120"/>
      <c r="J234" s="120"/>
      <c r="K234" s="120"/>
      <c r="L234" s="120"/>
      <c r="M234" s="120"/>
      <c r="N234" s="120"/>
      <c r="O234" s="120"/>
      <c r="P234" s="120"/>
      <c r="Q234" s="120"/>
      <c r="R234" s="120"/>
      <c r="S234" s="120"/>
      <c r="T234" s="120"/>
      <c r="U234" s="120"/>
      <c r="V234" s="120"/>
      <c r="W234" s="120"/>
    </row>
    <row r="235" spans="1:23" ht="15.75" customHeight="1" x14ac:dyDescent="0.25">
      <c r="A235" s="120"/>
      <c r="B235" s="120"/>
      <c r="C235" s="120"/>
      <c r="D235" s="120"/>
      <c r="E235" s="120"/>
      <c r="F235" s="120"/>
      <c r="G235" s="223"/>
      <c r="H235" s="120"/>
      <c r="I235" s="120"/>
      <c r="J235" s="120"/>
      <c r="K235" s="120"/>
      <c r="L235" s="120"/>
      <c r="M235" s="120"/>
      <c r="N235" s="120"/>
      <c r="O235" s="120"/>
      <c r="P235" s="120"/>
      <c r="Q235" s="120"/>
      <c r="R235" s="120"/>
      <c r="S235" s="120"/>
      <c r="T235" s="120"/>
      <c r="U235" s="120"/>
      <c r="V235" s="120"/>
      <c r="W235" s="120"/>
    </row>
    <row r="236" spans="1:23" ht="15.75" customHeight="1" x14ac:dyDescent="0.25">
      <c r="A236" s="120"/>
      <c r="B236" s="120"/>
      <c r="C236" s="120"/>
      <c r="D236" s="120"/>
      <c r="E236" s="120"/>
      <c r="F236" s="120"/>
      <c r="G236" s="223"/>
      <c r="H236" s="120"/>
      <c r="I236" s="120"/>
      <c r="J236" s="120"/>
      <c r="K236" s="120"/>
      <c r="L236" s="120"/>
      <c r="M236" s="120"/>
      <c r="N236" s="120"/>
      <c r="O236" s="120"/>
      <c r="P236" s="120"/>
      <c r="Q236" s="120"/>
      <c r="R236" s="120"/>
      <c r="S236" s="120"/>
      <c r="T236" s="120"/>
      <c r="U236" s="120"/>
      <c r="V236" s="120"/>
      <c r="W236" s="120"/>
    </row>
    <row r="237" spans="1:23" ht="15.75" customHeight="1" x14ac:dyDescent="0.25">
      <c r="A237" s="120"/>
      <c r="B237" s="120"/>
      <c r="C237" s="120"/>
      <c r="D237" s="120"/>
      <c r="E237" s="120"/>
      <c r="F237" s="120"/>
      <c r="G237" s="223"/>
      <c r="H237" s="120"/>
      <c r="I237" s="120"/>
      <c r="J237" s="120"/>
      <c r="K237" s="120"/>
      <c r="L237" s="120"/>
      <c r="M237" s="120"/>
      <c r="N237" s="120"/>
      <c r="O237" s="120"/>
      <c r="P237" s="120"/>
      <c r="Q237" s="120"/>
      <c r="R237" s="120"/>
      <c r="S237" s="120"/>
      <c r="T237" s="120"/>
      <c r="U237" s="120"/>
      <c r="V237" s="120"/>
      <c r="W237" s="120"/>
    </row>
    <row r="238" spans="1:23" ht="15.75" customHeight="1" x14ac:dyDescent="0.25">
      <c r="A238" s="120"/>
      <c r="B238" s="120"/>
      <c r="C238" s="120"/>
      <c r="D238" s="120"/>
      <c r="E238" s="120"/>
      <c r="F238" s="120"/>
      <c r="G238" s="223"/>
      <c r="H238" s="120"/>
      <c r="I238" s="120"/>
      <c r="J238" s="120"/>
      <c r="K238" s="120"/>
      <c r="L238" s="120"/>
      <c r="M238" s="120"/>
      <c r="N238" s="120"/>
      <c r="O238" s="120"/>
      <c r="P238" s="120"/>
      <c r="Q238" s="120"/>
      <c r="R238" s="120"/>
      <c r="S238" s="120"/>
      <c r="T238" s="120"/>
      <c r="U238" s="120"/>
      <c r="V238" s="120"/>
      <c r="W238" s="120"/>
    </row>
    <row r="239" spans="1:23" ht="15.75" customHeight="1" x14ac:dyDescent="0.25">
      <c r="A239" s="120"/>
      <c r="B239" s="120"/>
      <c r="C239" s="120"/>
      <c r="D239" s="120"/>
      <c r="E239" s="120"/>
      <c r="F239" s="120"/>
      <c r="G239" s="223"/>
      <c r="H239" s="120"/>
      <c r="I239" s="120"/>
      <c r="J239" s="120"/>
      <c r="K239" s="120"/>
      <c r="L239" s="120"/>
      <c r="M239" s="120"/>
      <c r="N239" s="120"/>
      <c r="O239" s="120"/>
      <c r="P239" s="120"/>
      <c r="Q239" s="120"/>
      <c r="R239" s="120"/>
      <c r="S239" s="120"/>
      <c r="T239" s="120"/>
      <c r="U239" s="120"/>
      <c r="V239" s="120"/>
      <c r="W239" s="120"/>
    </row>
    <row r="240" spans="1:23" ht="15.75" customHeight="1" x14ac:dyDescent="0.25">
      <c r="A240" s="120"/>
      <c r="B240" s="120"/>
      <c r="C240" s="120"/>
      <c r="D240" s="120"/>
      <c r="E240" s="120"/>
      <c r="F240" s="120"/>
      <c r="G240" s="223"/>
      <c r="H240" s="120"/>
      <c r="I240" s="120"/>
      <c r="J240" s="120"/>
      <c r="K240" s="120"/>
      <c r="L240" s="120"/>
      <c r="M240" s="120"/>
      <c r="N240" s="120"/>
      <c r="O240" s="120"/>
      <c r="P240" s="120"/>
      <c r="Q240" s="120"/>
      <c r="R240" s="120"/>
      <c r="S240" s="120"/>
      <c r="T240" s="120"/>
      <c r="U240" s="120"/>
      <c r="V240" s="120"/>
      <c r="W240" s="120"/>
    </row>
    <row r="241" spans="1:23" ht="15.75" customHeight="1" x14ac:dyDescent="0.25">
      <c r="A241" s="120"/>
      <c r="B241" s="120"/>
      <c r="C241" s="120"/>
      <c r="D241" s="120"/>
      <c r="E241" s="120"/>
      <c r="F241" s="120"/>
      <c r="G241" s="223"/>
      <c r="H241" s="120"/>
      <c r="I241" s="120"/>
      <c r="J241" s="120"/>
      <c r="K241" s="120"/>
      <c r="L241" s="120"/>
      <c r="M241" s="120"/>
      <c r="N241" s="120"/>
      <c r="O241" s="120"/>
      <c r="P241" s="120"/>
      <c r="Q241" s="120"/>
      <c r="R241" s="120"/>
      <c r="S241" s="120"/>
      <c r="T241" s="120"/>
      <c r="U241" s="120"/>
      <c r="V241" s="120"/>
      <c r="W241" s="120"/>
    </row>
    <row r="242" spans="1:23" ht="15.75" customHeight="1" x14ac:dyDescent="0.25">
      <c r="A242" s="120"/>
      <c r="B242" s="120"/>
      <c r="C242" s="120"/>
      <c r="D242" s="120"/>
      <c r="E242" s="120"/>
      <c r="F242" s="120"/>
      <c r="G242" s="223"/>
      <c r="H242" s="120"/>
      <c r="I242" s="120"/>
      <c r="J242" s="120"/>
      <c r="K242" s="120"/>
      <c r="L242" s="120"/>
      <c r="M242" s="120"/>
      <c r="N242" s="120"/>
      <c r="O242" s="120"/>
      <c r="P242" s="120"/>
      <c r="Q242" s="120"/>
      <c r="R242" s="120"/>
      <c r="S242" s="120"/>
      <c r="T242" s="120"/>
      <c r="U242" s="120"/>
      <c r="V242" s="120"/>
      <c r="W242" s="120"/>
    </row>
    <row r="243" spans="1:23" ht="15.75" customHeight="1" x14ac:dyDescent="0.25">
      <c r="A243" s="120"/>
      <c r="B243" s="120"/>
      <c r="C243" s="120"/>
      <c r="D243" s="120"/>
      <c r="E243" s="120"/>
      <c r="F243" s="120"/>
      <c r="G243" s="223"/>
      <c r="H243" s="120"/>
      <c r="I243" s="120"/>
      <c r="J243" s="120"/>
      <c r="K243" s="120"/>
      <c r="L243" s="120"/>
      <c r="M243" s="120"/>
      <c r="N243" s="120"/>
      <c r="O243" s="120"/>
      <c r="P243" s="120"/>
      <c r="Q243" s="120"/>
      <c r="R243" s="120"/>
      <c r="S243" s="120"/>
      <c r="T243" s="120"/>
      <c r="U243" s="120"/>
      <c r="V243" s="120"/>
      <c r="W243" s="120"/>
    </row>
    <row r="244" spans="1:23" ht="15.75" customHeight="1" x14ac:dyDescent="0.25">
      <c r="A244" s="120"/>
      <c r="B244" s="120"/>
      <c r="C244" s="120"/>
      <c r="D244" s="120"/>
      <c r="E244" s="120"/>
      <c r="F244" s="120"/>
      <c r="G244" s="223"/>
      <c r="H244" s="120"/>
      <c r="I244" s="120"/>
      <c r="J244" s="120"/>
      <c r="K244" s="120"/>
      <c r="L244" s="120"/>
      <c r="M244" s="120"/>
      <c r="N244" s="120"/>
      <c r="O244" s="120"/>
      <c r="P244" s="120"/>
      <c r="Q244" s="120"/>
      <c r="R244" s="120"/>
      <c r="S244" s="120"/>
      <c r="T244" s="120"/>
      <c r="U244" s="120"/>
      <c r="V244" s="120"/>
      <c r="W244" s="120"/>
    </row>
    <row r="245" spans="1:23" ht="15.75" customHeight="1" x14ac:dyDescent="0.25">
      <c r="A245" s="120"/>
      <c r="B245" s="120"/>
      <c r="C245" s="120"/>
      <c r="D245" s="120"/>
      <c r="E245" s="120"/>
      <c r="F245" s="120"/>
      <c r="G245" s="223"/>
      <c r="H245" s="120"/>
      <c r="I245" s="120"/>
      <c r="J245" s="120"/>
      <c r="K245" s="120"/>
      <c r="L245" s="120"/>
      <c r="M245" s="120"/>
      <c r="N245" s="120"/>
      <c r="O245" s="120"/>
      <c r="P245" s="120"/>
      <c r="Q245" s="120"/>
      <c r="R245" s="120"/>
      <c r="S245" s="120"/>
      <c r="T245" s="120"/>
      <c r="U245" s="120"/>
      <c r="V245" s="120"/>
      <c r="W245" s="120"/>
    </row>
    <row r="246" spans="1:23" ht="15.75" customHeight="1" x14ac:dyDescent="0.25">
      <c r="A246" s="120"/>
      <c r="B246" s="120"/>
      <c r="C246" s="120"/>
      <c r="D246" s="120"/>
      <c r="E246" s="120"/>
      <c r="F246" s="120"/>
      <c r="G246" s="223"/>
      <c r="H246" s="120"/>
      <c r="I246" s="120"/>
      <c r="J246" s="120"/>
      <c r="K246" s="120"/>
      <c r="L246" s="120"/>
      <c r="M246" s="120"/>
      <c r="N246" s="120"/>
      <c r="O246" s="120"/>
      <c r="P246" s="120"/>
      <c r="Q246" s="120"/>
      <c r="R246" s="120"/>
      <c r="S246" s="120"/>
      <c r="T246" s="120"/>
      <c r="U246" s="120"/>
      <c r="V246" s="120"/>
      <c r="W246" s="120"/>
    </row>
    <row r="247" spans="1:23" ht="15.75" customHeight="1" x14ac:dyDescent="0.25">
      <c r="A247" s="120"/>
      <c r="B247" s="120"/>
      <c r="C247" s="120"/>
      <c r="D247" s="120"/>
      <c r="E247" s="120"/>
      <c r="F247" s="120"/>
      <c r="G247" s="223"/>
      <c r="H247" s="120"/>
      <c r="I247" s="120"/>
      <c r="J247" s="120"/>
      <c r="K247" s="120"/>
      <c r="L247" s="120"/>
      <c r="M247" s="120"/>
      <c r="N247" s="120"/>
      <c r="O247" s="120"/>
      <c r="P247" s="120"/>
      <c r="Q247" s="120"/>
      <c r="R247" s="120"/>
      <c r="S247" s="120"/>
      <c r="T247" s="120"/>
      <c r="U247" s="120"/>
      <c r="V247" s="120"/>
      <c r="W247" s="120"/>
    </row>
    <row r="248" spans="1:23" ht="15.75" customHeight="1" x14ac:dyDescent="0.25">
      <c r="A248" s="120"/>
      <c r="B248" s="120"/>
      <c r="C248" s="120"/>
      <c r="D248" s="120"/>
      <c r="E248" s="120"/>
      <c r="F248" s="120"/>
      <c r="G248" s="223"/>
      <c r="H248" s="120"/>
      <c r="I248" s="120"/>
      <c r="J248" s="120"/>
      <c r="K248" s="120"/>
      <c r="L248" s="120"/>
      <c r="M248" s="120"/>
      <c r="N248" s="120"/>
      <c r="O248" s="120"/>
      <c r="P248" s="120"/>
      <c r="Q248" s="120"/>
      <c r="R248" s="120"/>
      <c r="S248" s="120"/>
      <c r="T248" s="120"/>
      <c r="U248" s="120"/>
      <c r="V248" s="120"/>
      <c r="W248" s="120"/>
    </row>
    <row r="249" spans="1:23" ht="15.75" customHeight="1" x14ac:dyDescent="0.25">
      <c r="A249" s="120"/>
      <c r="B249" s="120"/>
      <c r="C249" s="120"/>
      <c r="D249" s="120"/>
      <c r="E249" s="120"/>
      <c r="F249" s="120"/>
      <c r="G249" s="223"/>
      <c r="H249" s="120"/>
      <c r="I249" s="120"/>
      <c r="J249" s="120"/>
      <c r="K249" s="120"/>
      <c r="L249" s="120"/>
      <c r="M249" s="120"/>
      <c r="N249" s="120"/>
      <c r="O249" s="120"/>
      <c r="P249" s="120"/>
      <c r="Q249" s="120"/>
      <c r="R249" s="120"/>
      <c r="S249" s="120"/>
      <c r="T249" s="120"/>
      <c r="U249" s="120"/>
      <c r="V249" s="120"/>
      <c r="W249" s="120"/>
    </row>
    <row r="250" spans="1:23" ht="15.75" customHeight="1" x14ac:dyDescent="0.25">
      <c r="A250" s="120"/>
      <c r="B250" s="120"/>
      <c r="C250" s="120"/>
      <c r="D250" s="120"/>
      <c r="E250" s="120"/>
      <c r="F250" s="120"/>
      <c r="G250" s="223"/>
      <c r="H250" s="120"/>
      <c r="I250" s="120"/>
      <c r="J250" s="120"/>
      <c r="K250" s="120"/>
      <c r="L250" s="120"/>
      <c r="M250" s="120"/>
      <c r="N250" s="120"/>
      <c r="O250" s="120"/>
      <c r="P250" s="120"/>
      <c r="Q250" s="120"/>
      <c r="R250" s="120"/>
      <c r="S250" s="120"/>
      <c r="T250" s="120"/>
      <c r="U250" s="120"/>
      <c r="V250" s="120"/>
      <c r="W250" s="120"/>
    </row>
    <row r="251" spans="1:23" ht="15.75" customHeight="1" x14ac:dyDescent="0.25">
      <c r="A251" s="120"/>
      <c r="B251" s="120"/>
      <c r="C251" s="120"/>
      <c r="D251" s="120"/>
      <c r="E251" s="120"/>
      <c r="F251" s="120"/>
      <c r="G251" s="223"/>
      <c r="H251" s="120"/>
      <c r="I251" s="120"/>
      <c r="J251" s="120"/>
      <c r="K251" s="120"/>
      <c r="L251" s="120"/>
      <c r="M251" s="120"/>
      <c r="N251" s="120"/>
      <c r="O251" s="120"/>
      <c r="P251" s="120"/>
      <c r="Q251" s="120"/>
      <c r="R251" s="120"/>
      <c r="S251" s="120"/>
      <c r="T251" s="120"/>
      <c r="U251" s="120"/>
      <c r="V251" s="120"/>
      <c r="W251" s="120"/>
    </row>
    <row r="252" spans="1:23" ht="15.75" customHeight="1" x14ac:dyDescent="0.25">
      <c r="A252" s="120"/>
      <c r="B252" s="120"/>
      <c r="C252" s="120"/>
      <c r="D252" s="120"/>
      <c r="E252" s="120"/>
      <c r="F252" s="120"/>
      <c r="G252" s="223"/>
      <c r="H252" s="120"/>
      <c r="I252" s="120"/>
      <c r="J252" s="120"/>
      <c r="K252" s="120"/>
      <c r="L252" s="120"/>
      <c r="M252" s="120"/>
      <c r="N252" s="120"/>
      <c r="O252" s="120"/>
      <c r="P252" s="120"/>
      <c r="Q252" s="120"/>
      <c r="R252" s="120"/>
      <c r="S252" s="120"/>
      <c r="T252" s="120"/>
      <c r="U252" s="120"/>
      <c r="V252" s="120"/>
      <c r="W252" s="120"/>
    </row>
    <row r="253" spans="1:23" ht="15.75" customHeight="1" x14ac:dyDescent="0.25">
      <c r="A253" s="120"/>
      <c r="B253" s="120"/>
      <c r="C253" s="120"/>
      <c r="D253" s="120"/>
      <c r="E253" s="120"/>
      <c r="F253" s="120"/>
      <c r="G253" s="223"/>
      <c r="H253" s="120"/>
      <c r="I253" s="120"/>
      <c r="J253" s="120"/>
      <c r="K253" s="120"/>
      <c r="L253" s="120"/>
      <c r="M253" s="120"/>
      <c r="N253" s="120"/>
      <c r="O253" s="120"/>
      <c r="P253" s="120"/>
      <c r="Q253" s="120"/>
      <c r="R253" s="120"/>
      <c r="S253" s="120"/>
      <c r="T253" s="120"/>
      <c r="U253" s="120"/>
      <c r="V253" s="120"/>
      <c r="W253" s="120"/>
    </row>
    <row r="254" spans="1:23" ht="15.75" customHeight="1" x14ac:dyDescent="0.25">
      <c r="A254" s="120"/>
      <c r="B254" s="120"/>
      <c r="C254" s="120"/>
      <c r="D254" s="120"/>
      <c r="E254" s="120"/>
      <c r="F254" s="120"/>
      <c r="G254" s="223"/>
      <c r="H254" s="120"/>
      <c r="I254" s="120"/>
      <c r="J254" s="120"/>
      <c r="K254" s="120"/>
      <c r="L254" s="120"/>
      <c r="M254" s="120"/>
      <c r="N254" s="120"/>
      <c r="O254" s="120"/>
      <c r="P254" s="120"/>
      <c r="Q254" s="120"/>
      <c r="R254" s="120"/>
      <c r="S254" s="120"/>
      <c r="T254" s="120"/>
      <c r="U254" s="120"/>
      <c r="V254" s="120"/>
      <c r="W254" s="120"/>
    </row>
    <row r="255" spans="1:23" ht="15.75" customHeight="1" x14ac:dyDescent="0.25">
      <c r="A255" s="120"/>
      <c r="B255" s="120"/>
      <c r="C255" s="120"/>
      <c r="D255" s="120"/>
      <c r="E255" s="120"/>
      <c r="F255" s="120"/>
      <c r="G255" s="223"/>
      <c r="H255" s="120"/>
      <c r="I255" s="120"/>
      <c r="J255" s="120"/>
      <c r="K255" s="120"/>
      <c r="L255" s="120"/>
      <c r="M255" s="120"/>
      <c r="N255" s="120"/>
      <c r="O255" s="120"/>
      <c r="P255" s="120"/>
      <c r="Q255" s="120"/>
      <c r="R255" s="120"/>
      <c r="S255" s="120"/>
      <c r="T255" s="120"/>
      <c r="U255" s="120"/>
      <c r="V255" s="120"/>
      <c r="W255" s="120"/>
    </row>
    <row r="256" spans="1:23" ht="15.75" customHeight="1" x14ac:dyDescent="0.25">
      <c r="A256" s="120"/>
      <c r="B256" s="120"/>
      <c r="C256" s="120"/>
      <c r="D256" s="120"/>
      <c r="E256" s="120"/>
      <c r="F256" s="120"/>
      <c r="G256" s="223"/>
      <c r="H256" s="120"/>
      <c r="I256" s="120"/>
      <c r="J256" s="120"/>
      <c r="K256" s="120"/>
      <c r="L256" s="120"/>
      <c r="M256" s="120"/>
      <c r="N256" s="120"/>
      <c r="O256" s="120"/>
      <c r="P256" s="120"/>
      <c r="Q256" s="120"/>
      <c r="R256" s="120"/>
      <c r="S256" s="120"/>
      <c r="T256" s="120"/>
      <c r="U256" s="120"/>
      <c r="V256" s="120"/>
      <c r="W256" s="120"/>
    </row>
    <row r="257" spans="1:23" ht="15.75" customHeight="1" x14ac:dyDescent="0.25">
      <c r="A257" s="120"/>
      <c r="B257" s="120"/>
      <c r="C257" s="120"/>
      <c r="D257" s="120"/>
      <c r="E257" s="120"/>
      <c r="F257" s="120"/>
      <c r="G257" s="223"/>
      <c r="H257" s="120"/>
      <c r="I257" s="120"/>
      <c r="J257" s="120"/>
      <c r="K257" s="120"/>
      <c r="L257" s="120"/>
      <c r="M257" s="120"/>
      <c r="N257" s="120"/>
      <c r="O257" s="120"/>
      <c r="P257" s="120"/>
      <c r="Q257" s="120"/>
      <c r="R257" s="120"/>
      <c r="S257" s="120"/>
      <c r="T257" s="120"/>
      <c r="U257" s="120"/>
      <c r="V257" s="120"/>
      <c r="W257" s="120"/>
    </row>
    <row r="258" spans="1:23" ht="15.75" customHeight="1" x14ac:dyDescent="0.25">
      <c r="A258" s="120"/>
      <c r="B258" s="120"/>
      <c r="C258" s="120"/>
      <c r="D258" s="120"/>
      <c r="E258" s="120"/>
      <c r="F258" s="120"/>
      <c r="G258" s="223"/>
      <c r="H258" s="120"/>
      <c r="I258" s="120"/>
      <c r="J258" s="120"/>
      <c r="K258" s="120"/>
      <c r="L258" s="120"/>
      <c r="M258" s="120"/>
      <c r="N258" s="120"/>
      <c r="O258" s="120"/>
      <c r="P258" s="120"/>
      <c r="Q258" s="120"/>
      <c r="R258" s="120"/>
      <c r="S258" s="120"/>
      <c r="T258" s="120"/>
      <c r="U258" s="120"/>
      <c r="V258" s="120"/>
      <c r="W258" s="120"/>
    </row>
    <row r="259" spans="1:23" ht="15.75" customHeight="1" x14ac:dyDescent="0.25">
      <c r="A259" s="120"/>
      <c r="B259" s="120"/>
      <c r="C259" s="120"/>
      <c r="D259" s="120"/>
      <c r="E259" s="120"/>
      <c r="F259" s="120"/>
      <c r="G259" s="223"/>
      <c r="H259" s="120"/>
      <c r="I259" s="120"/>
      <c r="J259" s="120"/>
      <c r="K259" s="120"/>
      <c r="L259" s="120"/>
      <c r="M259" s="120"/>
      <c r="N259" s="120"/>
      <c r="O259" s="120"/>
      <c r="P259" s="120"/>
      <c r="Q259" s="120"/>
      <c r="R259" s="120"/>
      <c r="S259" s="120"/>
      <c r="T259" s="120"/>
      <c r="U259" s="120"/>
      <c r="V259" s="120"/>
      <c r="W259" s="120"/>
    </row>
    <row r="260" spans="1:23" ht="15.75" customHeight="1" x14ac:dyDescent="0.25">
      <c r="A260" s="120"/>
      <c r="B260" s="120"/>
      <c r="C260" s="120"/>
      <c r="D260" s="120"/>
      <c r="E260" s="120"/>
      <c r="F260" s="120"/>
      <c r="G260" s="223"/>
      <c r="H260" s="120"/>
      <c r="I260" s="120"/>
      <c r="J260" s="120"/>
      <c r="K260" s="120"/>
      <c r="L260" s="120"/>
      <c r="M260" s="120"/>
      <c r="N260" s="120"/>
      <c r="O260" s="120"/>
      <c r="P260" s="120"/>
      <c r="Q260" s="120"/>
      <c r="R260" s="120"/>
      <c r="S260" s="120"/>
      <c r="T260" s="120"/>
      <c r="U260" s="120"/>
      <c r="V260" s="120"/>
      <c r="W260" s="120"/>
    </row>
    <row r="261" spans="1:23" ht="15.75" customHeight="1" x14ac:dyDescent="0.25">
      <c r="A261" s="120"/>
      <c r="B261" s="120"/>
      <c r="C261" s="120"/>
      <c r="D261" s="120"/>
      <c r="E261" s="120"/>
      <c r="F261" s="120"/>
      <c r="G261" s="223"/>
      <c r="H261" s="120"/>
      <c r="I261" s="120"/>
      <c r="J261" s="120"/>
      <c r="K261" s="120"/>
      <c r="L261" s="120"/>
      <c r="M261" s="120"/>
      <c r="N261" s="120"/>
      <c r="O261" s="120"/>
      <c r="P261" s="120"/>
      <c r="Q261" s="120"/>
      <c r="R261" s="120"/>
      <c r="S261" s="120"/>
      <c r="T261" s="120"/>
      <c r="U261" s="120"/>
      <c r="V261" s="120"/>
      <c r="W261" s="120"/>
    </row>
    <row r="262" spans="1:23" ht="15.75" customHeight="1" x14ac:dyDescent="0.25">
      <c r="A262" s="120"/>
      <c r="B262" s="120"/>
      <c r="C262" s="120"/>
      <c r="D262" s="120"/>
      <c r="E262" s="120"/>
      <c r="F262" s="120"/>
      <c r="G262" s="223"/>
      <c r="H262" s="120"/>
      <c r="I262" s="120"/>
      <c r="J262" s="120"/>
      <c r="K262" s="120"/>
      <c r="L262" s="120"/>
      <c r="M262" s="120"/>
      <c r="N262" s="120"/>
      <c r="O262" s="120"/>
      <c r="P262" s="120"/>
      <c r="Q262" s="120"/>
      <c r="R262" s="120"/>
      <c r="S262" s="120"/>
      <c r="T262" s="120"/>
      <c r="U262" s="120"/>
      <c r="V262" s="120"/>
      <c r="W262" s="120"/>
    </row>
    <row r="263" spans="1:23" ht="15.75" customHeight="1" x14ac:dyDescent="0.25">
      <c r="A263" s="120"/>
      <c r="B263" s="120"/>
      <c r="C263" s="120"/>
      <c r="D263" s="120"/>
      <c r="E263" s="120"/>
      <c r="F263" s="120"/>
      <c r="G263" s="223"/>
      <c r="H263" s="120"/>
      <c r="I263" s="120"/>
      <c r="J263" s="120"/>
      <c r="K263" s="120"/>
      <c r="L263" s="120"/>
      <c r="M263" s="120"/>
      <c r="N263" s="120"/>
      <c r="O263" s="120"/>
      <c r="P263" s="120"/>
      <c r="Q263" s="120"/>
      <c r="R263" s="120"/>
      <c r="S263" s="120"/>
      <c r="T263" s="120"/>
      <c r="U263" s="120"/>
      <c r="V263" s="120"/>
      <c r="W263" s="120"/>
    </row>
    <row r="264" spans="1:23" ht="15.75" customHeight="1" x14ac:dyDescent="0.25">
      <c r="A264" s="120"/>
      <c r="B264" s="120"/>
      <c r="C264" s="120"/>
      <c r="D264" s="120"/>
      <c r="E264" s="120"/>
      <c r="F264" s="120"/>
      <c r="G264" s="223"/>
      <c r="H264" s="120"/>
      <c r="I264" s="120"/>
      <c r="J264" s="120"/>
      <c r="K264" s="120"/>
      <c r="L264" s="120"/>
      <c r="M264" s="120"/>
      <c r="N264" s="120"/>
      <c r="O264" s="120"/>
      <c r="P264" s="120"/>
      <c r="Q264" s="120"/>
      <c r="R264" s="120"/>
      <c r="S264" s="120"/>
      <c r="T264" s="120"/>
      <c r="U264" s="120"/>
      <c r="V264" s="120"/>
      <c r="W264" s="120"/>
    </row>
    <row r="265" spans="1:23" ht="15.75" customHeight="1" x14ac:dyDescent="0.25">
      <c r="A265" s="120"/>
      <c r="B265" s="120"/>
      <c r="C265" s="120"/>
      <c r="D265" s="120"/>
      <c r="E265" s="120"/>
      <c r="F265" s="120"/>
      <c r="G265" s="223"/>
      <c r="H265" s="120"/>
      <c r="I265" s="120"/>
      <c r="J265" s="120"/>
      <c r="K265" s="120"/>
      <c r="L265" s="120"/>
      <c r="M265" s="120"/>
      <c r="N265" s="120"/>
      <c r="O265" s="120"/>
      <c r="P265" s="120"/>
      <c r="Q265" s="120"/>
      <c r="R265" s="120"/>
      <c r="S265" s="120"/>
      <c r="T265" s="120"/>
      <c r="U265" s="120"/>
      <c r="V265" s="120"/>
      <c r="W265" s="120"/>
    </row>
    <row r="266" spans="1:23" ht="15.75" customHeight="1" x14ac:dyDescent="0.25">
      <c r="A266" s="120"/>
      <c r="B266" s="120"/>
      <c r="C266" s="120"/>
      <c r="D266" s="120"/>
      <c r="E266" s="120"/>
      <c r="F266" s="120"/>
      <c r="G266" s="223"/>
      <c r="H266" s="120"/>
      <c r="I266" s="120"/>
      <c r="J266" s="120"/>
      <c r="K266" s="120"/>
      <c r="L266" s="120"/>
      <c r="M266" s="120"/>
      <c r="N266" s="120"/>
      <c r="O266" s="120"/>
      <c r="P266" s="120"/>
      <c r="Q266" s="120"/>
      <c r="R266" s="120"/>
      <c r="S266" s="120"/>
      <c r="T266" s="120"/>
      <c r="U266" s="120"/>
      <c r="V266" s="120"/>
      <c r="W266" s="120"/>
    </row>
    <row r="267" spans="1:23" ht="15.75" customHeight="1" x14ac:dyDescent="0.25">
      <c r="A267" s="120"/>
      <c r="B267" s="120"/>
      <c r="C267" s="120"/>
      <c r="D267" s="120"/>
      <c r="E267" s="120"/>
      <c r="F267" s="120"/>
      <c r="G267" s="223"/>
      <c r="H267" s="120"/>
      <c r="I267" s="120"/>
      <c r="J267" s="120"/>
      <c r="K267" s="120"/>
      <c r="L267" s="120"/>
      <c r="M267" s="120"/>
      <c r="N267" s="120"/>
      <c r="O267" s="120"/>
      <c r="P267" s="120"/>
      <c r="Q267" s="120"/>
      <c r="R267" s="120"/>
      <c r="S267" s="120"/>
      <c r="T267" s="120"/>
      <c r="U267" s="120"/>
      <c r="V267" s="120"/>
      <c r="W267" s="120"/>
    </row>
    <row r="268" spans="1:23" ht="15.75" customHeight="1" x14ac:dyDescent="0.25">
      <c r="A268" s="120"/>
      <c r="B268" s="120"/>
      <c r="C268" s="120"/>
      <c r="D268" s="120"/>
      <c r="E268" s="120"/>
      <c r="F268" s="120"/>
      <c r="G268" s="223"/>
      <c r="H268" s="120"/>
      <c r="I268" s="120"/>
      <c r="J268" s="120"/>
      <c r="K268" s="120"/>
      <c r="L268" s="120"/>
      <c r="M268" s="120"/>
      <c r="N268" s="120"/>
      <c r="O268" s="120"/>
      <c r="P268" s="120"/>
      <c r="Q268" s="120"/>
      <c r="R268" s="120"/>
      <c r="S268" s="120"/>
      <c r="T268" s="120"/>
      <c r="U268" s="120"/>
      <c r="V268" s="120"/>
      <c r="W268" s="120"/>
    </row>
    <row r="269" spans="1:23" ht="15.75" customHeight="1" x14ac:dyDescent="0.25">
      <c r="A269" s="120"/>
      <c r="B269" s="120"/>
      <c r="C269" s="120"/>
      <c r="D269" s="120"/>
      <c r="E269" s="120"/>
      <c r="F269" s="120"/>
      <c r="G269" s="223"/>
      <c r="H269" s="120"/>
      <c r="I269" s="120"/>
      <c r="J269" s="120"/>
      <c r="K269" s="120"/>
      <c r="L269" s="120"/>
      <c r="M269" s="120"/>
      <c r="N269" s="120"/>
      <c r="O269" s="120"/>
      <c r="P269" s="120"/>
      <c r="Q269" s="120"/>
      <c r="R269" s="120"/>
      <c r="S269" s="120"/>
      <c r="T269" s="120"/>
      <c r="U269" s="120"/>
      <c r="V269" s="120"/>
      <c r="W269" s="120"/>
    </row>
    <row r="270" spans="1:23" ht="15.75" customHeight="1" x14ac:dyDescent="0.25">
      <c r="A270" s="120"/>
      <c r="B270" s="120"/>
      <c r="C270" s="120"/>
      <c r="D270" s="120"/>
      <c r="E270" s="120"/>
      <c r="F270" s="120"/>
      <c r="G270" s="223"/>
      <c r="H270" s="120"/>
      <c r="I270" s="120"/>
      <c r="J270" s="120"/>
      <c r="K270" s="120"/>
      <c r="L270" s="120"/>
      <c r="M270" s="120"/>
      <c r="N270" s="120"/>
      <c r="O270" s="120"/>
      <c r="P270" s="120"/>
      <c r="Q270" s="120"/>
      <c r="R270" s="120"/>
      <c r="S270" s="120"/>
      <c r="T270" s="120"/>
      <c r="U270" s="120"/>
      <c r="V270" s="120"/>
      <c r="W270" s="120"/>
    </row>
    <row r="271" spans="1:23" ht="15.75" customHeight="1" x14ac:dyDescent="0.25">
      <c r="A271" s="120"/>
      <c r="B271" s="120"/>
      <c r="C271" s="120"/>
      <c r="D271" s="120"/>
      <c r="E271" s="120"/>
      <c r="F271" s="120"/>
      <c r="G271" s="223"/>
      <c r="H271" s="120"/>
      <c r="I271" s="120"/>
      <c r="J271" s="120"/>
      <c r="K271" s="120"/>
      <c r="L271" s="120"/>
      <c r="M271" s="120"/>
      <c r="N271" s="120"/>
      <c r="O271" s="120"/>
      <c r="P271" s="120"/>
      <c r="Q271" s="120"/>
      <c r="R271" s="120"/>
      <c r="S271" s="120"/>
      <c r="T271" s="120"/>
      <c r="U271" s="120"/>
      <c r="V271" s="120"/>
      <c r="W271" s="120"/>
    </row>
    <row r="272" spans="1:23" ht="15.75" customHeight="1" x14ac:dyDescent="0.25">
      <c r="A272" s="120"/>
      <c r="B272" s="120"/>
      <c r="C272" s="120"/>
      <c r="D272" s="120"/>
      <c r="E272" s="120"/>
      <c r="F272" s="120"/>
      <c r="G272" s="223"/>
      <c r="H272" s="120"/>
      <c r="I272" s="120"/>
      <c r="J272" s="120"/>
      <c r="K272" s="120"/>
      <c r="L272" s="120"/>
      <c r="M272" s="120"/>
      <c r="N272" s="120"/>
      <c r="O272" s="120"/>
      <c r="P272" s="120"/>
      <c r="Q272" s="120"/>
      <c r="R272" s="120"/>
      <c r="S272" s="120"/>
      <c r="T272" s="120"/>
      <c r="U272" s="120"/>
      <c r="V272" s="120"/>
      <c r="W272" s="120"/>
    </row>
    <row r="273" spans="1:23" ht="15.75" customHeight="1" x14ac:dyDescent="0.25">
      <c r="A273" s="120"/>
      <c r="B273" s="120"/>
      <c r="C273" s="120"/>
      <c r="D273" s="120"/>
      <c r="E273" s="120"/>
      <c r="F273" s="120"/>
      <c r="G273" s="223"/>
      <c r="H273" s="120"/>
      <c r="I273" s="120"/>
      <c r="J273" s="120"/>
      <c r="K273" s="120"/>
      <c r="L273" s="120"/>
      <c r="M273" s="120"/>
      <c r="N273" s="120"/>
      <c r="O273" s="120"/>
      <c r="P273" s="120"/>
      <c r="Q273" s="120"/>
      <c r="R273" s="120"/>
      <c r="S273" s="120"/>
      <c r="T273" s="120"/>
      <c r="U273" s="120"/>
      <c r="V273" s="120"/>
      <c r="W273" s="120"/>
    </row>
    <row r="274" spans="1:23" ht="15.75" customHeight="1" x14ac:dyDescent="0.25">
      <c r="A274" s="120"/>
      <c r="B274" s="120"/>
      <c r="C274" s="120"/>
      <c r="D274" s="120"/>
      <c r="E274" s="120"/>
      <c r="F274" s="120"/>
      <c r="G274" s="223"/>
      <c r="H274" s="120"/>
      <c r="I274" s="120"/>
      <c r="J274" s="120"/>
      <c r="K274" s="120"/>
      <c r="L274" s="120"/>
      <c r="M274" s="120"/>
      <c r="N274" s="120"/>
      <c r="O274" s="120"/>
      <c r="P274" s="120"/>
      <c r="Q274" s="120"/>
      <c r="R274" s="120"/>
      <c r="S274" s="120"/>
      <c r="T274" s="120"/>
      <c r="U274" s="120"/>
      <c r="V274" s="120"/>
      <c r="W274" s="120"/>
    </row>
    <row r="275" spans="1:23" ht="15.75" customHeight="1" x14ac:dyDescent="0.25">
      <c r="A275" s="120"/>
      <c r="B275" s="120"/>
      <c r="C275" s="120"/>
      <c r="D275" s="120"/>
      <c r="E275" s="120"/>
      <c r="F275" s="120"/>
      <c r="G275" s="223"/>
      <c r="H275" s="120"/>
      <c r="I275" s="120"/>
      <c r="J275" s="120"/>
      <c r="K275" s="120"/>
      <c r="L275" s="120"/>
      <c r="M275" s="120"/>
      <c r="N275" s="120"/>
      <c r="O275" s="120"/>
      <c r="P275" s="120"/>
      <c r="Q275" s="120"/>
      <c r="R275" s="120"/>
      <c r="S275" s="120"/>
      <c r="T275" s="120"/>
      <c r="U275" s="120"/>
      <c r="V275" s="120"/>
      <c r="W275" s="120"/>
    </row>
    <row r="276" spans="1:23" ht="15.75" customHeight="1" x14ac:dyDescent="0.25">
      <c r="A276" s="120"/>
      <c r="B276" s="120"/>
      <c r="C276" s="120"/>
      <c r="D276" s="120"/>
      <c r="E276" s="120"/>
      <c r="F276" s="120"/>
      <c r="G276" s="223"/>
      <c r="H276" s="120"/>
      <c r="I276" s="120"/>
      <c r="J276" s="120"/>
      <c r="K276" s="120"/>
      <c r="L276" s="120"/>
      <c r="M276" s="120"/>
      <c r="N276" s="120"/>
      <c r="O276" s="120"/>
      <c r="P276" s="120"/>
      <c r="Q276" s="120"/>
      <c r="R276" s="120"/>
      <c r="S276" s="120"/>
      <c r="T276" s="120"/>
      <c r="U276" s="120"/>
      <c r="V276" s="120"/>
      <c r="W276" s="120"/>
    </row>
    <row r="277" spans="1:23" ht="15.75" customHeight="1" x14ac:dyDescent="0.25">
      <c r="A277" s="120"/>
      <c r="B277" s="120"/>
      <c r="C277" s="120"/>
      <c r="D277" s="120"/>
      <c r="E277" s="120"/>
      <c r="F277" s="120"/>
      <c r="G277" s="223"/>
      <c r="H277" s="120"/>
      <c r="I277" s="120"/>
      <c r="J277" s="120"/>
      <c r="K277" s="120"/>
      <c r="L277" s="120"/>
      <c r="M277" s="120"/>
      <c r="N277" s="120"/>
      <c r="O277" s="120"/>
      <c r="P277" s="120"/>
      <c r="Q277" s="120"/>
      <c r="R277" s="120"/>
      <c r="S277" s="120"/>
      <c r="T277" s="120"/>
      <c r="U277" s="120"/>
      <c r="V277" s="120"/>
      <c r="W277" s="120"/>
    </row>
    <row r="278" spans="1:23" ht="15.75" customHeight="1" x14ac:dyDescent="0.25">
      <c r="A278" s="120"/>
      <c r="B278" s="120"/>
      <c r="C278" s="120"/>
      <c r="D278" s="120"/>
      <c r="E278" s="120"/>
      <c r="F278" s="120"/>
      <c r="G278" s="223"/>
      <c r="H278" s="120"/>
      <c r="I278" s="120"/>
      <c r="J278" s="120"/>
      <c r="K278" s="120"/>
      <c r="L278" s="120"/>
      <c r="M278" s="120"/>
      <c r="N278" s="120"/>
      <c r="O278" s="120"/>
      <c r="P278" s="120"/>
      <c r="Q278" s="120"/>
      <c r="R278" s="120"/>
      <c r="S278" s="120"/>
      <c r="T278" s="120"/>
      <c r="U278" s="120"/>
      <c r="V278" s="120"/>
      <c r="W278" s="120"/>
    </row>
    <row r="279" spans="1:23" ht="15.75" customHeight="1" x14ac:dyDescent="0.25">
      <c r="A279" s="120"/>
      <c r="B279" s="120"/>
      <c r="C279" s="120"/>
      <c r="D279" s="120"/>
      <c r="E279" s="120"/>
      <c r="F279" s="120"/>
      <c r="G279" s="223"/>
      <c r="H279" s="120"/>
      <c r="I279" s="120"/>
      <c r="J279" s="120"/>
      <c r="K279" s="120"/>
      <c r="L279" s="120"/>
      <c r="M279" s="120"/>
      <c r="N279" s="120"/>
      <c r="O279" s="120"/>
      <c r="P279" s="120"/>
      <c r="Q279" s="120"/>
      <c r="R279" s="120"/>
      <c r="S279" s="120"/>
      <c r="T279" s="120"/>
      <c r="U279" s="120"/>
      <c r="V279" s="120"/>
      <c r="W279" s="120"/>
    </row>
    <row r="280" spans="1:23" ht="15.75" customHeight="1" x14ac:dyDescent="0.25">
      <c r="A280" s="120"/>
      <c r="B280" s="120"/>
      <c r="C280" s="120"/>
      <c r="D280" s="120"/>
      <c r="E280" s="120"/>
      <c r="F280" s="120"/>
      <c r="G280" s="223"/>
      <c r="H280" s="120"/>
      <c r="I280" s="120"/>
      <c r="J280" s="120"/>
      <c r="K280" s="120"/>
      <c r="L280" s="120"/>
      <c r="M280" s="120"/>
      <c r="N280" s="120"/>
      <c r="O280" s="120"/>
      <c r="P280" s="120"/>
      <c r="Q280" s="120"/>
      <c r="R280" s="120"/>
      <c r="S280" s="120"/>
      <c r="T280" s="120"/>
      <c r="U280" s="120"/>
      <c r="V280" s="120"/>
      <c r="W280" s="120"/>
    </row>
    <row r="281" spans="1:23" ht="15.75" customHeight="1" x14ac:dyDescent="0.25">
      <c r="A281" s="120"/>
      <c r="B281" s="120"/>
      <c r="C281" s="120"/>
      <c r="D281" s="120"/>
      <c r="E281" s="120"/>
      <c r="F281" s="120"/>
      <c r="G281" s="223"/>
      <c r="H281" s="120"/>
      <c r="I281" s="120"/>
      <c r="J281" s="120"/>
      <c r="K281" s="120"/>
      <c r="L281" s="120"/>
      <c r="M281" s="120"/>
      <c r="N281" s="120"/>
      <c r="O281" s="120"/>
      <c r="P281" s="120"/>
      <c r="Q281" s="120"/>
      <c r="R281" s="120"/>
      <c r="S281" s="120"/>
      <c r="T281" s="120"/>
      <c r="U281" s="120"/>
      <c r="V281" s="120"/>
      <c r="W281" s="120"/>
    </row>
    <row r="282" spans="1:23" ht="15.75" customHeight="1" x14ac:dyDescent="0.25">
      <c r="A282" s="120"/>
      <c r="B282" s="120"/>
      <c r="C282" s="120"/>
      <c r="D282" s="120"/>
      <c r="E282" s="120"/>
      <c r="F282" s="120"/>
      <c r="G282" s="223"/>
      <c r="H282" s="120"/>
      <c r="I282" s="120"/>
      <c r="J282" s="120"/>
      <c r="K282" s="120"/>
      <c r="L282" s="120"/>
      <c r="M282" s="120"/>
      <c r="N282" s="120"/>
      <c r="O282" s="120"/>
      <c r="P282" s="120"/>
      <c r="Q282" s="120"/>
      <c r="R282" s="120"/>
      <c r="S282" s="120"/>
      <c r="T282" s="120"/>
      <c r="U282" s="120"/>
      <c r="V282" s="120"/>
      <c r="W282" s="120"/>
    </row>
    <row r="283" spans="1:23" ht="15.75" customHeight="1" x14ac:dyDescent="0.25">
      <c r="A283" s="120"/>
      <c r="B283" s="120"/>
      <c r="C283" s="120"/>
      <c r="D283" s="120"/>
      <c r="E283" s="120"/>
      <c r="F283" s="120"/>
      <c r="G283" s="223"/>
      <c r="H283" s="120"/>
      <c r="I283" s="120"/>
      <c r="J283" s="120"/>
      <c r="K283" s="120"/>
      <c r="L283" s="120"/>
      <c r="M283" s="120"/>
      <c r="N283" s="120"/>
      <c r="O283" s="120"/>
      <c r="P283" s="120"/>
      <c r="Q283" s="120"/>
      <c r="R283" s="120"/>
      <c r="S283" s="120"/>
      <c r="T283" s="120"/>
      <c r="U283" s="120"/>
      <c r="V283" s="120"/>
      <c r="W283" s="120"/>
    </row>
    <row r="284" spans="1:23" ht="15.75" customHeight="1" x14ac:dyDescent="0.25">
      <c r="A284" s="120"/>
      <c r="B284" s="120"/>
      <c r="C284" s="120"/>
      <c r="D284" s="120"/>
      <c r="E284" s="120"/>
      <c r="F284" s="120"/>
      <c r="G284" s="223"/>
      <c r="H284" s="120"/>
      <c r="I284" s="120"/>
      <c r="J284" s="120"/>
      <c r="K284" s="120"/>
      <c r="L284" s="120"/>
      <c r="M284" s="120"/>
      <c r="N284" s="120"/>
      <c r="O284" s="120"/>
      <c r="P284" s="120"/>
      <c r="Q284" s="120"/>
      <c r="R284" s="120"/>
      <c r="S284" s="120"/>
      <c r="T284" s="120"/>
      <c r="U284" s="120"/>
      <c r="V284" s="120"/>
      <c r="W284" s="120"/>
    </row>
    <row r="285" spans="1:23" ht="15.75" customHeight="1" x14ac:dyDescent="0.25">
      <c r="A285" s="120"/>
      <c r="B285" s="120"/>
      <c r="C285" s="120"/>
      <c r="D285" s="120"/>
      <c r="E285" s="120"/>
      <c r="F285" s="120"/>
      <c r="G285" s="223"/>
      <c r="H285" s="120"/>
      <c r="I285" s="120"/>
      <c r="J285" s="120"/>
      <c r="K285" s="120"/>
      <c r="L285" s="120"/>
      <c r="M285" s="120"/>
      <c r="N285" s="120"/>
      <c r="O285" s="120"/>
      <c r="P285" s="120"/>
      <c r="Q285" s="120"/>
      <c r="R285" s="120"/>
      <c r="S285" s="120"/>
      <c r="T285" s="120"/>
      <c r="U285" s="120"/>
      <c r="V285" s="120"/>
      <c r="W285" s="120"/>
    </row>
    <row r="286" spans="1:23" ht="15.75" customHeight="1" x14ac:dyDescent="0.25">
      <c r="A286" s="120"/>
      <c r="B286" s="120"/>
      <c r="C286" s="120"/>
      <c r="D286" s="120"/>
      <c r="E286" s="120"/>
      <c r="F286" s="120"/>
      <c r="G286" s="223"/>
      <c r="H286" s="120"/>
      <c r="I286" s="120"/>
      <c r="J286" s="120"/>
      <c r="K286" s="120"/>
      <c r="L286" s="120"/>
      <c r="M286" s="120"/>
      <c r="N286" s="120"/>
      <c r="O286" s="120"/>
      <c r="P286" s="120"/>
      <c r="Q286" s="120"/>
      <c r="R286" s="120"/>
      <c r="S286" s="120"/>
      <c r="T286" s="120"/>
      <c r="U286" s="120"/>
      <c r="V286" s="120"/>
      <c r="W286" s="120"/>
    </row>
    <row r="287" spans="1:23" ht="15.75" customHeight="1" x14ac:dyDescent="0.25">
      <c r="A287" s="120"/>
      <c r="B287" s="120"/>
      <c r="C287" s="120"/>
      <c r="D287" s="120"/>
      <c r="E287" s="120"/>
      <c r="F287" s="120"/>
      <c r="G287" s="223"/>
      <c r="H287" s="120"/>
      <c r="I287" s="120"/>
      <c r="J287" s="120"/>
      <c r="K287" s="120"/>
      <c r="L287" s="120"/>
      <c r="M287" s="120"/>
      <c r="N287" s="120"/>
      <c r="O287" s="120"/>
      <c r="P287" s="120"/>
      <c r="Q287" s="120"/>
      <c r="R287" s="120"/>
      <c r="S287" s="120"/>
      <c r="T287" s="120"/>
      <c r="U287" s="120"/>
      <c r="V287" s="120"/>
      <c r="W287" s="120"/>
    </row>
    <row r="288" spans="1:23" ht="15.75" customHeight="1" x14ac:dyDescent="0.25">
      <c r="A288" s="120"/>
      <c r="B288" s="120"/>
      <c r="C288" s="120"/>
      <c r="D288" s="120"/>
      <c r="E288" s="120"/>
      <c r="F288" s="120"/>
      <c r="G288" s="223"/>
      <c r="H288" s="120"/>
      <c r="I288" s="120"/>
      <c r="J288" s="120"/>
      <c r="K288" s="120"/>
      <c r="L288" s="120"/>
      <c r="M288" s="120"/>
      <c r="N288" s="120"/>
      <c r="O288" s="120"/>
      <c r="P288" s="120"/>
      <c r="Q288" s="120"/>
      <c r="R288" s="120"/>
      <c r="S288" s="120"/>
      <c r="T288" s="120"/>
      <c r="U288" s="120"/>
      <c r="V288" s="120"/>
      <c r="W288" s="120"/>
    </row>
    <row r="289" spans="1:23" ht="15.75" customHeight="1" x14ac:dyDescent="0.25">
      <c r="A289" s="120"/>
      <c r="B289" s="120"/>
      <c r="C289" s="120"/>
      <c r="D289" s="120"/>
      <c r="E289" s="120"/>
      <c r="F289" s="120"/>
      <c r="G289" s="223"/>
      <c r="H289" s="120"/>
      <c r="I289" s="120"/>
      <c r="J289" s="120"/>
      <c r="K289" s="120"/>
      <c r="L289" s="120"/>
      <c r="M289" s="120"/>
      <c r="N289" s="120"/>
      <c r="O289" s="120"/>
      <c r="P289" s="120"/>
      <c r="Q289" s="120"/>
      <c r="R289" s="120"/>
      <c r="S289" s="120"/>
      <c r="T289" s="120"/>
      <c r="U289" s="120"/>
      <c r="V289" s="120"/>
      <c r="W289" s="120"/>
    </row>
    <row r="290" spans="1:23" ht="15.75" customHeight="1" x14ac:dyDescent="0.25">
      <c r="A290" s="120"/>
      <c r="B290" s="120"/>
      <c r="C290" s="120"/>
      <c r="D290" s="120"/>
      <c r="E290" s="120"/>
      <c r="F290" s="120"/>
      <c r="G290" s="223"/>
      <c r="H290" s="120"/>
      <c r="I290" s="120"/>
      <c r="J290" s="120"/>
      <c r="K290" s="120"/>
      <c r="L290" s="120"/>
      <c r="M290" s="120"/>
      <c r="N290" s="120"/>
      <c r="O290" s="120"/>
      <c r="P290" s="120"/>
      <c r="Q290" s="120"/>
      <c r="R290" s="120"/>
      <c r="S290" s="120"/>
      <c r="T290" s="120"/>
      <c r="U290" s="120"/>
      <c r="V290" s="120"/>
      <c r="W290" s="120"/>
    </row>
    <row r="291" spans="1:23" ht="15.75" customHeight="1" x14ac:dyDescent="0.25">
      <c r="A291" s="120"/>
      <c r="B291" s="120"/>
      <c r="C291" s="120"/>
      <c r="D291" s="120"/>
      <c r="E291" s="120"/>
      <c r="F291" s="120"/>
      <c r="G291" s="223"/>
      <c r="H291" s="120"/>
      <c r="I291" s="120"/>
      <c r="J291" s="120"/>
      <c r="K291" s="120"/>
      <c r="L291" s="120"/>
      <c r="M291" s="120"/>
      <c r="N291" s="120"/>
      <c r="O291" s="120"/>
      <c r="P291" s="120"/>
      <c r="Q291" s="120"/>
      <c r="R291" s="120"/>
      <c r="S291" s="120"/>
      <c r="T291" s="120"/>
      <c r="U291" s="120"/>
      <c r="V291" s="120"/>
      <c r="W291" s="120"/>
    </row>
    <row r="292" spans="1:23" ht="15.75" customHeight="1" x14ac:dyDescent="0.25">
      <c r="A292" s="120"/>
      <c r="B292" s="120"/>
      <c r="C292" s="120"/>
      <c r="D292" s="120"/>
      <c r="E292" s="120"/>
      <c r="F292" s="120"/>
      <c r="G292" s="223"/>
      <c r="H292" s="120"/>
      <c r="I292" s="120"/>
      <c r="J292" s="120"/>
      <c r="K292" s="120"/>
      <c r="L292" s="120"/>
      <c r="M292" s="120"/>
      <c r="N292" s="120"/>
      <c r="O292" s="120"/>
      <c r="P292" s="120"/>
      <c r="Q292" s="120"/>
      <c r="R292" s="120"/>
      <c r="S292" s="120"/>
      <c r="T292" s="120"/>
      <c r="U292" s="120"/>
      <c r="V292" s="120"/>
      <c r="W292" s="120"/>
    </row>
    <row r="293" spans="1:23" ht="15.75" customHeight="1" x14ac:dyDescent="0.25">
      <c r="A293" s="120"/>
      <c r="B293" s="120"/>
      <c r="C293" s="120"/>
      <c r="D293" s="120"/>
      <c r="E293" s="120"/>
      <c r="F293" s="120"/>
      <c r="G293" s="223"/>
      <c r="H293" s="120"/>
      <c r="I293" s="120"/>
      <c r="J293" s="120"/>
      <c r="K293" s="120"/>
      <c r="L293" s="120"/>
      <c r="M293" s="120"/>
      <c r="N293" s="120"/>
      <c r="O293" s="120"/>
      <c r="P293" s="120"/>
      <c r="Q293" s="120"/>
      <c r="R293" s="120"/>
      <c r="S293" s="120"/>
      <c r="T293" s="120"/>
      <c r="U293" s="120"/>
      <c r="V293" s="120"/>
      <c r="W293" s="120"/>
    </row>
    <row r="294" spans="1:23" ht="15.75" customHeight="1" x14ac:dyDescent="0.25">
      <c r="A294" s="120"/>
      <c r="B294" s="120"/>
      <c r="C294" s="120"/>
      <c r="D294" s="120"/>
      <c r="E294" s="120"/>
      <c r="F294" s="120"/>
      <c r="G294" s="223"/>
      <c r="H294" s="120"/>
      <c r="I294" s="120"/>
      <c r="J294" s="120"/>
      <c r="K294" s="120"/>
      <c r="L294" s="120"/>
      <c r="M294" s="120"/>
      <c r="N294" s="120"/>
      <c r="O294" s="120"/>
      <c r="P294" s="120"/>
      <c r="Q294" s="120"/>
      <c r="R294" s="120"/>
      <c r="S294" s="120"/>
      <c r="T294" s="120"/>
      <c r="U294" s="120"/>
      <c r="V294" s="120"/>
      <c r="W294" s="120"/>
    </row>
    <row r="295" spans="1:23" ht="15.75" customHeight="1" x14ac:dyDescent="0.25">
      <c r="A295" s="120"/>
      <c r="B295" s="120"/>
      <c r="C295" s="120"/>
      <c r="D295" s="120"/>
      <c r="E295" s="120"/>
      <c r="F295" s="120"/>
      <c r="G295" s="223"/>
      <c r="H295" s="120"/>
      <c r="I295" s="120"/>
      <c r="J295" s="120"/>
      <c r="K295" s="120"/>
      <c r="L295" s="120"/>
      <c r="M295" s="120"/>
      <c r="N295" s="120"/>
      <c r="O295" s="120"/>
      <c r="P295" s="120"/>
      <c r="Q295" s="120"/>
      <c r="R295" s="120"/>
      <c r="S295" s="120"/>
      <c r="T295" s="120"/>
      <c r="U295" s="120"/>
      <c r="V295" s="120"/>
      <c r="W295" s="120"/>
    </row>
    <row r="296" spans="1:23" ht="15.75" customHeight="1" x14ac:dyDescent="0.25">
      <c r="A296" s="120"/>
      <c r="B296" s="120"/>
      <c r="C296" s="120"/>
      <c r="D296" s="120"/>
      <c r="E296" s="120"/>
      <c r="F296" s="120"/>
      <c r="G296" s="223"/>
      <c r="H296" s="120"/>
      <c r="I296" s="120"/>
      <c r="J296" s="120"/>
      <c r="K296" s="120"/>
      <c r="L296" s="120"/>
      <c r="M296" s="120"/>
      <c r="N296" s="120"/>
      <c r="O296" s="120"/>
      <c r="P296" s="120"/>
      <c r="Q296" s="120"/>
      <c r="R296" s="120"/>
      <c r="S296" s="120"/>
      <c r="T296" s="120"/>
      <c r="U296" s="120"/>
      <c r="V296" s="120"/>
      <c r="W296" s="120"/>
    </row>
    <row r="297" spans="1:23" ht="15.75" customHeight="1" x14ac:dyDescent="0.25">
      <c r="A297" s="120"/>
      <c r="B297" s="120"/>
      <c r="C297" s="120"/>
      <c r="D297" s="120"/>
      <c r="E297" s="120"/>
      <c r="F297" s="120"/>
      <c r="G297" s="223"/>
      <c r="H297" s="120"/>
      <c r="I297" s="120"/>
      <c r="J297" s="120"/>
      <c r="K297" s="120"/>
      <c r="L297" s="120"/>
      <c r="M297" s="120"/>
      <c r="N297" s="120"/>
      <c r="O297" s="120"/>
      <c r="P297" s="120"/>
      <c r="Q297" s="120"/>
      <c r="R297" s="120"/>
      <c r="S297" s="120"/>
      <c r="T297" s="120"/>
      <c r="U297" s="120"/>
      <c r="V297" s="120"/>
      <c r="W297" s="120"/>
    </row>
    <row r="298" spans="1:23" ht="15.75" customHeight="1" x14ac:dyDescent="0.25">
      <c r="A298" s="120"/>
      <c r="B298" s="120"/>
      <c r="C298" s="120"/>
      <c r="D298" s="120"/>
      <c r="E298" s="120"/>
      <c r="F298" s="120"/>
      <c r="G298" s="223"/>
      <c r="H298" s="120"/>
      <c r="I298" s="120"/>
      <c r="J298" s="120"/>
      <c r="K298" s="120"/>
      <c r="L298" s="120"/>
      <c r="M298" s="120"/>
      <c r="N298" s="120"/>
      <c r="O298" s="120"/>
      <c r="P298" s="120"/>
      <c r="Q298" s="120"/>
      <c r="R298" s="120"/>
      <c r="S298" s="120"/>
      <c r="T298" s="120"/>
      <c r="U298" s="120"/>
      <c r="V298" s="120"/>
      <c r="W298" s="120"/>
    </row>
    <row r="299" spans="1:23" ht="15.75" customHeight="1" x14ac:dyDescent="0.25">
      <c r="A299" s="120"/>
      <c r="B299" s="120"/>
      <c r="C299" s="120"/>
      <c r="D299" s="120"/>
      <c r="E299" s="120"/>
      <c r="F299" s="120"/>
      <c r="G299" s="223"/>
      <c r="H299" s="120"/>
      <c r="I299" s="120"/>
      <c r="J299" s="120"/>
      <c r="K299" s="120"/>
      <c r="L299" s="120"/>
      <c r="M299" s="120"/>
      <c r="N299" s="120"/>
      <c r="O299" s="120"/>
      <c r="P299" s="120"/>
      <c r="Q299" s="120"/>
      <c r="R299" s="120"/>
      <c r="S299" s="120"/>
      <c r="T299" s="120"/>
      <c r="U299" s="120"/>
      <c r="V299" s="120"/>
      <c r="W299" s="120"/>
    </row>
    <row r="300" spans="1:23" ht="15.75" customHeight="1" x14ac:dyDescent="0.25">
      <c r="A300" s="120"/>
      <c r="B300" s="120"/>
      <c r="C300" s="120"/>
      <c r="D300" s="120"/>
      <c r="E300" s="120"/>
      <c r="F300" s="120"/>
      <c r="G300" s="223"/>
      <c r="H300" s="120"/>
      <c r="I300" s="120"/>
      <c r="J300" s="120"/>
      <c r="K300" s="120"/>
      <c r="L300" s="120"/>
      <c r="M300" s="120"/>
      <c r="N300" s="120"/>
      <c r="O300" s="120"/>
      <c r="P300" s="120"/>
      <c r="Q300" s="120"/>
      <c r="R300" s="120"/>
      <c r="S300" s="120"/>
      <c r="T300" s="120"/>
      <c r="U300" s="120"/>
      <c r="V300" s="120"/>
      <c r="W300" s="120"/>
    </row>
    <row r="301" spans="1:23" ht="15.75" customHeight="1" x14ac:dyDescent="0.25">
      <c r="A301" s="120"/>
      <c r="B301" s="120"/>
      <c r="C301" s="120"/>
      <c r="D301" s="120"/>
      <c r="E301" s="120"/>
      <c r="F301" s="120"/>
      <c r="G301" s="223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</row>
    <row r="302" spans="1:23" ht="15.75" customHeight="1" x14ac:dyDescent="0.25">
      <c r="A302" s="120"/>
      <c r="B302" s="120"/>
      <c r="C302" s="120"/>
      <c r="D302" s="120"/>
      <c r="E302" s="120"/>
      <c r="F302" s="120"/>
      <c r="G302" s="223"/>
      <c r="H302" s="120"/>
      <c r="I302" s="120"/>
      <c r="J302" s="120"/>
      <c r="K302" s="120"/>
      <c r="L302" s="120"/>
      <c r="M302" s="120"/>
      <c r="N302" s="120"/>
      <c r="O302" s="120"/>
      <c r="P302" s="120"/>
      <c r="Q302" s="120"/>
      <c r="R302" s="120"/>
      <c r="S302" s="120"/>
      <c r="T302" s="120"/>
      <c r="U302" s="120"/>
      <c r="V302" s="120"/>
      <c r="W302" s="120"/>
    </row>
    <row r="303" spans="1:23" ht="15.75" customHeight="1" x14ac:dyDescent="0.25">
      <c r="A303" s="120"/>
      <c r="B303" s="120"/>
      <c r="C303" s="120"/>
      <c r="D303" s="120"/>
      <c r="E303" s="120"/>
      <c r="F303" s="120"/>
      <c r="G303" s="223"/>
      <c r="H303" s="120"/>
      <c r="I303" s="120"/>
      <c r="J303" s="120"/>
      <c r="K303" s="120"/>
      <c r="L303" s="120"/>
      <c r="M303" s="120"/>
      <c r="N303" s="120"/>
      <c r="O303" s="120"/>
      <c r="P303" s="120"/>
      <c r="Q303" s="120"/>
      <c r="R303" s="120"/>
      <c r="S303" s="120"/>
      <c r="T303" s="120"/>
      <c r="U303" s="120"/>
      <c r="V303" s="120"/>
      <c r="W303" s="120"/>
    </row>
    <row r="304" spans="1:23" ht="15.75" customHeight="1" x14ac:dyDescent="0.25">
      <c r="A304" s="120"/>
      <c r="B304" s="120"/>
      <c r="C304" s="120"/>
      <c r="D304" s="120"/>
      <c r="E304" s="120"/>
      <c r="F304" s="120"/>
      <c r="G304" s="223"/>
      <c r="H304" s="120"/>
      <c r="I304" s="120"/>
      <c r="J304" s="120"/>
      <c r="K304" s="120"/>
      <c r="L304" s="120"/>
      <c r="M304" s="120"/>
      <c r="N304" s="120"/>
      <c r="O304" s="120"/>
      <c r="P304" s="120"/>
      <c r="Q304" s="120"/>
      <c r="R304" s="120"/>
      <c r="S304" s="120"/>
      <c r="T304" s="120"/>
      <c r="U304" s="120"/>
      <c r="V304" s="120"/>
      <c r="W304" s="120"/>
    </row>
    <row r="305" spans="1:23" ht="15.75" customHeight="1" x14ac:dyDescent="0.25">
      <c r="A305" s="120"/>
      <c r="B305" s="120"/>
      <c r="C305" s="120"/>
      <c r="D305" s="120"/>
      <c r="E305" s="120"/>
      <c r="F305" s="120"/>
      <c r="G305" s="223"/>
      <c r="H305" s="120"/>
      <c r="I305" s="120"/>
      <c r="J305" s="120"/>
      <c r="K305" s="120"/>
      <c r="L305" s="120"/>
      <c r="M305" s="120"/>
      <c r="N305" s="120"/>
      <c r="O305" s="120"/>
      <c r="P305" s="120"/>
      <c r="Q305" s="120"/>
      <c r="R305" s="120"/>
      <c r="S305" s="120"/>
      <c r="T305" s="120"/>
      <c r="U305" s="120"/>
      <c r="V305" s="120"/>
      <c r="W305" s="120"/>
    </row>
    <row r="306" spans="1:23" ht="15.75" customHeight="1" x14ac:dyDescent="0.25">
      <c r="A306" s="120"/>
      <c r="B306" s="120"/>
      <c r="C306" s="120"/>
      <c r="D306" s="120"/>
      <c r="E306" s="120"/>
      <c r="F306" s="120"/>
      <c r="G306" s="223"/>
      <c r="H306" s="120"/>
      <c r="I306" s="120"/>
      <c r="J306" s="120"/>
      <c r="K306" s="120"/>
      <c r="L306" s="120"/>
      <c r="M306" s="120"/>
      <c r="N306" s="120"/>
      <c r="O306" s="120"/>
      <c r="P306" s="120"/>
      <c r="Q306" s="120"/>
      <c r="R306" s="120"/>
      <c r="S306" s="120"/>
      <c r="T306" s="120"/>
      <c r="U306" s="120"/>
      <c r="V306" s="120"/>
      <c r="W306" s="120"/>
    </row>
    <row r="307" spans="1:23" ht="15.75" customHeight="1" x14ac:dyDescent="0.25">
      <c r="A307" s="120"/>
      <c r="B307" s="120"/>
      <c r="C307" s="120"/>
      <c r="D307" s="120"/>
      <c r="E307" s="120"/>
      <c r="F307" s="120"/>
      <c r="G307" s="223"/>
      <c r="H307" s="120"/>
      <c r="I307" s="120"/>
      <c r="J307" s="120"/>
      <c r="K307" s="120"/>
      <c r="L307" s="120"/>
      <c r="M307" s="120"/>
      <c r="N307" s="120"/>
      <c r="O307" s="120"/>
      <c r="P307" s="120"/>
      <c r="Q307" s="120"/>
      <c r="R307" s="120"/>
      <c r="S307" s="120"/>
      <c r="T307" s="120"/>
      <c r="U307" s="120"/>
      <c r="V307" s="120"/>
      <c r="W307" s="120"/>
    </row>
    <row r="308" spans="1:23" ht="15.75" customHeight="1" x14ac:dyDescent="0.25">
      <c r="A308" s="120"/>
      <c r="B308" s="120"/>
      <c r="C308" s="120"/>
      <c r="D308" s="120"/>
      <c r="E308" s="120"/>
      <c r="F308" s="120"/>
      <c r="G308" s="223"/>
      <c r="H308" s="120"/>
      <c r="I308" s="120"/>
      <c r="J308" s="120"/>
      <c r="K308" s="120"/>
      <c r="L308" s="120"/>
      <c r="M308" s="120"/>
      <c r="N308" s="120"/>
      <c r="O308" s="120"/>
      <c r="P308" s="120"/>
      <c r="Q308" s="120"/>
      <c r="R308" s="120"/>
      <c r="S308" s="120"/>
      <c r="T308" s="120"/>
      <c r="U308" s="120"/>
      <c r="V308" s="120"/>
      <c r="W308" s="120"/>
    </row>
    <row r="309" spans="1:23" ht="15.75" customHeight="1" x14ac:dyDescent="0.25">
      <c r="A309" s="120"/>
      <c r="B309" s="120"/>
      <c r="C309" s="120"/>
      <c r="D309" s="120"/>
      <c r="E309" s="120"/>
      <c r="F309" s="120"/>
      <c r="G309" s="223"/>
      <c r="H309" s="120"/>
      <c r="I309" s="120"/>
      <c r="J309" s="120"/>
      <c r="K309" s="120"/>
      <c r="L309" s="120"/>
      <c r="M309" s="120"/>
      <c r="N309" s="120"/>
      <c r="O309" s="120"/>
      <c r="P309" s="120"/>
      <c r="Q309" s="120"/>
      <c r="R309" s="120"/>
      <c r="S309" s="120"/>
      <c r="T309" s="120"/>
      <c r="U309" s="120"/>
      <c r="V309" s="120"/>
      <c r="W309" s="120"/>
    </row>
    <row r="310" spans="1:23" ht="15.75" customHeight="1" x14ac:dyDescent="0.25">
      <c r="A310" s="120"/>
      <c r="B310" s="120"/>
      <c r="C310" s="120"/>
      <c r="D310" s="120"/>
      <c r="E310" s="120"/>
      <c r="F310" s="120"/>
      <c r="G310" s="223"/>
      <c r="H310" s="120"/>
      <c r="I310" s="120"/>
      <c r="J310" s="120"/>
      <c r="K310" s="120"/>
      <c r="L310" s="120"/>
      <c r="M310" s="120"/>
      <c r="N310" s="120"/>
      <c r="O310" s="120"/>
      <c r="P310" s="120"/>
      <c r="Q310" s="120"/>
      <c r="R310" s="120"/>
      <c r="S310" s="120"/>
      <c r="T310" s="120"/>
      <c r="U310" s="120"/>
      <c r="V310" s="120"/>
      <c r="W310" s="120"/>
    </row>
    <row r="311" spans="1:23" ht="15.75" customHeight="1" x14ac:dyDescent="0.25">
      <c r="A311" s="120"/>
      <c r="B311" s="120"/>
      <c r="C311" s="120"/>
      <c r="D311" s="120"/>
      <c r="E311" s="120"/>
      <c r="F311" s="120"/>
      <c r="G311" s="223"/>
      <c r="H311" s="120"/>
      <c r="I311" s="120"/>
      <c r="J311" s="120"/>
      <c r="K311" s="120"/>
      <c r="L311" s="120"/>
      <c r="M311" s="120"/>
      <c r="N311" s="120"/>
      <c r="O311" s="120"/>
      <c r="P311" s="120"/>
      <c r="Q311" s="120"/>
      <c r="R311" s="120"/>
      <c r="S311" s="120"/>
      <c r="T311" s="120"/>
      <c r="U311" s="120"/>
      <c r="V311" s="120"/>
      <c r="W311" s="120"/>
    </row>
    <row r="312" spans="1:23" ht="15.75" customHeight="1" x14ac:dyDescent="0.25">
      <c r="A312" s="120"/>
      <c r="B312" s="120"/>
      <c r="C312" s="120"/>
      <c r="D312" s="120"/>
      <c r="E312" s="120"/>
      <c r="F312" s="120"/>
      <c r="G312" s="223"/>
      <c r="H312" s="120"/>
      <c r="I312" s="120"/>
      <c r="J312" s="120"/>
      <c r="K312" s="120"/>
      <c r="L312" s="120"/>
      <c r="M312" s="120"/>
      <c r="N312" s="120"/>
      <c r="O312" s="120"/>
      <c r="P312" s="120"/>
      <c r="Q312" s="120"/>
      <c r="R312" s="120"/>
      <c r="S312" s="120"/>
      <c r="T312" s="120"/>
      <c r="U312" s="120"/>
      <c r="V312" s="120"/>
      <c r="W312" s="120"/>
    </row>
    <row r="313" spans="1:23" ht="15.75" customHeight="1" x14ac:dyDescent="0.25">
      <c r="A313" s="120"/>
      <c r="B313" s="120"/>
      <c r="C313" s="120"/>
      <c r="D313" s="120"/>
      <c r="E313" s="120"/>
      <c r="F313" s="120"/>
      <c r="G313" s="223"/>
      <c r="H313" s="120"/>
      <c r="I313" s="120"/>
      <c r="J313" s="120"/>
      <c r="K313" s="120"/>
      <c r="L313" s="120"/>
      <c r="M313" s="120"/>
      <c r="N313" s="120"/>
      <c r="O313" s="120"/>
      <c r="P313" s="120"/>
      <c r="Q313" s="120"/>
      <c r="R313" s="120"/>
      <c r="S313" s="120"/>
      <c r="T313" s="120"/>
      <c r="U313" s="120"/>
      <c r="V313" s="120"/>
      <c r="W313" s="120"/>
    </row>
    <row r="314" spans="1:23" ht="15.75" customHeight="1" x14ac:dyDescent="0.25">
      <c r="A314" s="120"/>
      <c r="B314" s="120"/>
      <c r="C314" s="120"/>
      <c r="D314" s="120"/>
      <c r="E314" s="120"/>
      <c r="F314" s="120"/>
      <c r="G314" s="223"/>
      <c r="H314" s="120"/>
      <c r="I314" s="120"/>
      <c r="J314" s="120"/>
      <c r="K314" s="120"/>
      <c r="L314" s="120"/>
      <c r="M314" s="120"/>
      <c r="N314" s="120"/>
      <c r="O314" s="120"/>
      <c r="P314" s="120"/>
      <c r="Q314" s="120"/>
      <c r="R314" s="120"/>
      <c r="S314" s="120"/>
      <c r="T314" s="120"/>
      <c r="U314" s="120"/>
      <c r="V314" s="120"/>
      <c r="W314" s="120"/>
    </row>
    <row r="315" spans="1:23" ht="15.75" customHeight="1" x14ac:dyDescent="0.25">
      <c r="A315" s="120"/>
      <c r="B315" s="120"/>
      <c r="C315" s="120"/>
      <c r="D315" s="120"/>
      <c r="E315" s="120"/>
      <c r="F315" s="120"/>
      <c r="G315" s="223"/>
      <c r="H315" s="120"/>
      <c r="I315" s="120"/>
      <c r="J315" s="120"/>
      <c r="K315" s="120"/>
      <c r="L315" s="120"/>
      <c r="M315" s="120"/>
      <c r="N315" s="120"/>
      <c r="O315" s="120"/>
      <c r="P315" s="120"/>
      <c r="Q315" s="120"/>
      <c r="R315" s="120"/>
      <c r="S315" s="120"/>
      <c r="T315" s="120"/>
      <c r="U315" s="120"/>
      <c r="V315" s="120"/>
      <c r="W315" s="120"/>
    </row>
    <row r="316" spans="1:23" ht="15.75" customHeight="1" x14ac:dyDescent="0.25">
      <c r="A316" s="120"/>
      <c r="B316" s="120"/>
      <c r="C316" s="120"/>
      <c r="D316" s="120"/>
      <c r="E316" s="120"/>
      <c r="F316" s="120"/>
      <c r="G316" s="223"/>
      <c r="H316" s="120"/>
      <c r="I316" s="120"/>
      <c r="J316" s="120"/>
      <c r="K316" s="120"/>
      <c r="L316" s="120"/>
      <c r="M316" s="120"/>
      <c r="N316" s="120"/>
      <c r="O316" s="120"/>
      <c r="P316" s="120"/>
      <c r="Q316" s="120"/>
      <c r="R316" s="120"/>
      <c r="S316" s="120"/>
      <c r="T316" s="120"/>
      <c r="U316" s="120"/>
      <c r="V316" s="120"/>
      <c r="W316" s="120"/>
    </row>
    <row r="317" spans="1:23" ht="15.75" customHeight="1" x14ac:dyDescent="0.25">
      <c r="A317" s="120"/>
      <c r="B317" s="120"/>
      <c r="C317" s="120"/>
      <c r="D317" s="120"/>
      <c r="E317" s="120"/>
      <c r="F317" s="120"/>
      <c r="G317" s="223"/>
      <c r="H317" s="120"/>
      <c r="I317" s="120"/>
      <c r="J317" s="120"/>
      <c r="K317" s="120"/>
      <c r="L317" s="120"/>
      <c r="M317" s="120"/>
      <c r="N317" s="120"/>
      <c r="O317" s="120"/>
      <c r="P317" s="120"/>
      <c r="Q317" s="120"/>
      <c r="R317" s="120"/>
      <c r="S317" s="120"/>
      <c r="T317" s="120"/>
      <c r="U317" s="120"/>
      <c r="V317" s="120"/>
      <c r="W317" s="120"/>
    </row>
    <row r="318" spans="1:23" ht="15.75" customHeight="1" x14ac:dyDescent="0.25">
      <c r="A318" s="120"/>
      <c r="B318" s="120"/>
      <c r="C318" s="120"/>
      <c r="D318" s="120"/>
      <c r="E318" s="120"/>
      <c r="F318" s="120"/>
      <c r="G318" s="223"/>
      <c r="H318" s="120"/>
      <c r="I318" s="120"/>
      <c r="J318" s="120"/>
      <c r="K318" s="120"/>
      <c r="L318" s="120"/>
      <c r="M318" s="120"/>
      <c r="N318" s="120"/>
      <c r="O318" s="120"/>
      <c r="P318" s="120"/>
      <c r="Q318" s="120"/>
      <c r="R318" s="120"/>
      <c r="S318" s="120"/>
      <c r="T318" s="120"/>
      <c r="U318" s="120"/>
      <c r="V318" s="120"/>
      <c r="W318" s="120"/>
    </row>
    <row r="319" spans="1:23" ht="15.75" customHeight="1" x14ac:dyDescent="0.25">
      <c r="A319" s="120"/>
      <c r="B319" s="120"/>
      <c r="C319" s="120"/>
      <c r="D319" s="120"/>
      <c r="E319" s="120"/>
      <c r="F319" s="120"/>
      <c r="G319" s="223"/>
      <c r="H319" s="120"/>
      <c r="I319" s="120"/>
      <c r="J319" s="120"/>
      <c r="K319" s="120"/>
      <c r="L319" s="120"/>
      <c r="M319" s="120"/>
      <c r="N319" s="120"/>
      <c r="O319" s="120"/>
      <c r="P319" s="120"/>
      <c r="Q319" s="120"/>
      <c r="R319" s="120"/>
      <c r="S319" s="120"/>
      <c r="T319" s="120"/>
      <c r="U319" s="120"/>
      <c r="V319" s="120"/>
      <c r="W319" s="120"/>
    </row>
    <row r="320" spans="1:23" ht="15.75" customHeight="1" x14ac:dyDescent="0.25">
      <c r="A320" s="120"/>
      <c r="B320" s="120"/>
      <c r="C320" s="120"/>
      <c r="D320" s="120"/>
      <c r="E320" s="120"/>
      <c r="F320" s="120"/>
      <c r="G320" s="223"/>
      <c r="H320" s="120"/>
      <c r="I320" s="120"/>
      <c r="J320" s="120"/>
      <c r="K320" s="120"/>
      <c r="L320" s="120"/>
      <c r="M320" s="120"/>
      <c r="N320" s="120"/>
      <c r="O320" s="120"/>
      <c r="P320" s="120"/>
      <c r="Q320" s="120"/>
      <c r="R320" s="120"/>
      <c r="S320" s="120"/>
      <c r="T320" s="120"/>
      <c r="U320" s="120"/>
      <c r="V320" s="120"/>
      <c r="W320" s="120"/>
    </row>
    <row r="321" spans="1:23" ht="15.75" customHeight="1" x14ac:dyDescent="0.25">
      <c r="A321" s="120"/>
      <c r="B321" s="120"/>
      <c r="C321" s="120"/>
      <c r="D321" s="120"/>
      <c r="E321" s="120"/>
      <c r="F321" s="120"/>
      <c r="G321" s="223"/>
      <c r="H321" s="120"/>
      <c r="I321" s="120"/>
      <c r="J321" s="120"/>
      <c r="K321" s="120"/>
      <c r="L321" s="120"/>
      <c r="M321" s="120"/>
      <c r="N321" s="120"/>
      <c r="O321" s="120"/>
      <c r="P321" s="120"/>
      <c r="Q321" s="120"/>
      <c r="R321" s="120"/>
      <c r="S321" s="120"/>
      <c r="T321" s="120"/>
      <c r="U321" s="120"/>
      <c r="V321" s="120"/>
      <c r="W321" s="120"/>
    </row>
    <row r="322" spans="1:23" ht="15.75" customHeight="1" x14ac:dyDescent="0.25">
      <c r="A322" s="120"/>
      <c r="B322" s="120"/>
      <c r="C322" s="120"/>
      <c r="D322" s="120"/>
      <c r="E322" s="120"/>
      <c r="F322" s="120"/>
      <c r="G322" s="223"/>
      <c r="H322" s="120"/>
      <c r="I322" s="120"/>
      <c r="J322" s="120"/>
      <c r="K322" s="120"/>
      <c r="L322" s="120"/>
      <c r="M322" s="120"/>
      <c r="N322" s="120"/>
      <c r="O322" s="120"/>
      <c r="P322" s="120"/>
      <c r="Q322" s="120"/>
      <c r="R322" s="120"/>
      <c r="S322" s="120"/>
      <c r="T322" s="120"/>
      <c r="U322" s="120"/>
      <c r="V322" s="120"/>
      <c r="W322" s="120"/>
    </row>
    <row r="323" spans="1:23" ht="15.75" customHeight="1" x14ac:dyDescent="0.25">
      <c r="A323" s="120"/>
      <c r="B323" s="120"/>
      <c r="C323" s="120"/>
      <c r="D323" s="120"/>
      <c r="E323" s="120"/>
      <c r="F323" s="120"/>
      <c r="G323" s="223"/>
      <c r="H323" s="120"/>
      <c r="I323" s="120"/>
      <c r="J323" s="120"/>
      <c r="K323" s="120"/>
      <c r="L323" s="120"/>
      <c r="M323" s="120"/>
      <c r="N323" s="120"/>
      <c r="O323" s="120"/>
      <c r="P323" s="120"/>
      <c r="Q323" s="120"/>
      <c r="R323" s="120"/>
      <c r="S323" s="120"/>
      <c r="T323" s="120"/>
      <c r="U323" s="120"/>
      <c r="V323" s="120"/>
      <c r="W323" s="120"/>
    </row>
    <row r="324" spans="1:23" ht="15.75" customHeight="1" x14ac:dyDescent="0.25">
      <c r="A324" s="120"/>
      <c r="B324" s="120"/>
      <c r="C324" s="120"/>
      <c r="D324" s="120"/>
      <c r="E324" s="120"/>
      <c r="F324" s="120"/>
      <c r="G324" s="223"/>
      <c r="H324" s="120"/>
      <c r="I324" s="120"/>
      <c r="J324" s="120"/>
      <c r="K324" s="120"/>
      <c r="L324" s="120"/>
      <c r="M324" s="120"/>
      <c r="N324" s="120"/>
      <c r="O324" s="120"/>
      <c r="P324" s="120"/>
      <c r="Q324" s="120"/>
      <c r="R324" s="120"/>
      <c r="S324" s="120"/>
      <c r="T324" s="120"/>
      <c r="U324" s="120"/>
      <c r="V324" s="120"/>
      <c r="W324" s="120"/>
    </row>
    <row r="325" spans="1:23" ht="15.75" customHeight="1" x14ac:dyDescent="0.25">
      <c r="A325" s="120"/>
      <c r="B325" s="120"/>
      <c r="C325" s="120"/>
      <c r="D325" s="120"/>
      <c r="E325" s="120"/>
      <c r="F325" s="120"/>
      <c r="G325" s="223"/>
      <c r="H325" s="120"/>
      <c r="I325" s="120"/>
      <c r="J325" s="120"/>
      <c r="K325" s="120"/>
      <c r="L325" s="120"/>
      <c r="M325" s="120"/>
      <c r="N325" s="120"/>
      <c r="O325" s="120"/>
      <c r="P325" s="120"/>
      <c r="Q325" s="120"/>
      <c r="R325" s="120"/>
      <c r="S325" s="120"/>
      <c r="T325" s="120"/>
      <c r="U325" s="120"/>
      <c r="V325" s="120"/>
      <c r="W325" s="120"/>
    </row>
    <row r="326" spans="1:23" ht="15.75" customHeight="1" x14ac:dyDescent="0.25">
      <c r="A326" s="120"/>
      <c r="B326" s="120"/>
      <c r="C326" s="120"/>
      <c r="D326" s="120"/>
      <c r="E326" s="120"/>
      <c r="F326" s="120"/>
      <c r="G326" s="223"/>
      <c r="H326" s="120"/>
      <c r="I326" s="120"/>
      <c r="J326" s="120"/>
      <c r="K326" s="120"/>
      <c r="L326" s="120"/>
      <c r="M326" s="120"/>
      <c r="N326" s="120"/>
      <c r="O326" s="120"/>
      <c r="P326" s="120"/>
      <c r="Q326" s="120"/>
      <c r="R326" s="120"/>
      <c r="S326" s="120"/>
      <c r="T326" s="120"/>
      <c r="U326" s="120"/>
      <c r="V326" s="120"/>
      <c r="W326" s="120"/>
    </row>
    <row r="327" spans="1:23" ht="15.75" customHeight="1" x14ac:dyDescent="0.25">
      <c r="A327" s="120"/>
      <c r="B327" s="120"/>
      <c r="C327" s="120"/>
      <c r="D327" s="120"/>
      <c r="E327" s="120"/>
      <c r="F327" s="120"/>
      <c r="G327" s="223"/>
      <c r="H327" s="120"/>
      <c r="I327" s="120"/>
      <c r="J327" s="120"/>
      <c r="K327" s="120"/>
      <c r="L327" s="120"/>
      <c r="M327" s="120"/>
      <c r="N327" s="120"/>
      <c r="O327" s="120"/>
      <c r="P327" s="120"/>
      <c r="Q327" s="120"/>
      <c r="R327" s="120"/>
      <c r="S327" s="120"/>
      <c r="T327" s="120"/>
      <c r="U327" s="120"/>
      <c r="V327" s="120"/>
      <c r="W327" s="120"/>
    </row>
    <row r="328" spans="1:23" ht="15.75" customHeight="1" x14ac:dyDescent="0.25">
      <c r="A328" s="120"/>
      <c r="B328" s="120"/>
      <c r="C328" s="120"/>
      <c r="D328" s="120"/>
      <c r="E328" s="120"/>
      <c r="F328" s="120"/>
      <c r="G328" s="223"/>
      <c r="H328" s="120"/>
      <c r="I328" s="120"/>
      <c r="J328" s="120"/>
      <c r="K328" s="120"/>
      <c r="L328" s="120"/>
      <c r="M328" s="120"/>
      <c r="N328" s="120"/>
      <c r="O328" s="120"/>
      <c r="P328" s="120"/>
      <c r="Q328" s="120"/>
      <c r="R328" s="120"/>
      <c r="S328" s="120"/>
      <c r="T328" s="120"/>
      <c r="U328" s="120"/>
      <c r="V328" s="120"/>
      <c r="W328" s="120"/>
    </row>
    <row r="329" spans="1:23" ht="15.75" customHeight="1" x14ac:dyDescent="0.25">
      <c r="A329" s="120"/>
      <c r="B329" s="120"/>
      <c r="C329" s="120"/>
      <c r="D329" s="120"/>
      <c r="E329" s="120"/>
      <c r="F329" s="120"/>
      <c r="G329" s="223"/>
      <c r="H329" s="120"/>
      <c r="I329" s="120"/>
      <c r="J329" s="120"/>
      <c r="K329" s="120"/>
      <c r="L329" s="120"/>
      <c r="M329" s="120"/>
      <c r="N329" s="120"/>
      <c r="O329" s="120"/>
      <c r="P329" s="120"/>
      <c r="Q329" s="120"/>
      <c r="R329" s="120"/>
      <c r="S329" s="120"/>
      <c r="T329" s="120"/>
      <c r="U329" s="120"/>
      <c r="V329" s="120"/>
      <c r="W329" s="120"/>
    </row>
    <row r="330" spans="1:23" ht="15.75" customHeight="1" x14ac:dyDescent="0.25">
      <c r="A330" s="120"/>
      <c r="B330" s="120"/>
      <c r="C330" s="120"/>
      <c r="D330" s="120"/>
      <c r="E330" s="120"/>
      <c r="F330" s="120"/>
      <c r="G330" s="223"/>
      <c r="H330" s="120"/>
      <c r="I330" s="120"/>
      <c r="J330" s="120"/>
      <c r="K330" s="120"/>
      <c r="L330" s="120"/>
      <c r="M330" s="120"/>
      <c r="N330" s="120"/>
      <c r="O330" s="120"/>
      <c r="P330" s="120"/>
      <c r="Q330" s="120"/>
      <c r="R330" s="120"/>
      <c r="S330" s="120"/>
      <c r="T330" s="120"/>
      <c r="U330" s="120"/>
      <c r="V330" s="120"/>
      <c r="W330" s="120"/>
    </row>
    <row r="331" spans="1:23" ht="15.75" customHeight="1" x14ac:dyDescent="0.25">
      <c r="A331" s="120"/>
      <c r="B331" s="120"/>
      <c r="C331" s="120"/>
      <c r="D331" s="120"/>
      <c r="E331" s="120"/>
      <c r="F331" s="120"/>
      <c r="G331" s="223"/>
      <c r="H331" s="120"/>
      <c r="I331" s="120"/>
      <c r="J331" s="120"/>
      <c r="K331" s="120"/>
      <c r="L331" s="120"/>
      <c r="M331" s="120"/>
      <c r="N331" s="120"/>
      <c r="O331" s="120"/>
      <c r="P331" s="120"/>
      <c r="Q331" s="120"/>
      <c r="R331" s="120"/>
      <c r="S331" s="120"/>
      <c r="T331" s="120"/>
      <c r="U331" s="120"/>
      <c r="V331" s="120"/>
      <c r="W331" s="120"/>
    </row>
    <row r="332" spans="1:23" ht="15.75" customHeight="1" x14ac:dyDescent="0.25">
      <c r="A332" s="120"/>
      <c r="B332" s="120"/>
      <c r="C332" s="120"/>
      <c r="D332" s="120"/>
      <c r="E332" s="120"/>
      <c r="F332" s="120"/>
      <c r="G332" s="223"/>
      <c r="H332" s="120"/>
      <c r="I332" s="120"/>
      <c r="J332" s="120"/>
      <c r="K332" s="120"/>
      <c r="L332" s="120"/>
      <c r="M332" s="120"/>
      <c r="N332" s="120"/>
      <c r="O332" s="120"/>
      <c r="P332" s="120"/>
      <c r="Q332" s="120"/>
      <c r="R332" s="120"/>
      <c r="S332" s="120"/>
      <c r="T332" s="120"/>
      <c r="U332" s="120"/>
      <c r="V332" s="120"/>
      <c r="W332" s="120"/>
    </row>
    <row r="333" spans="1:23" ht="15.75" customHeight="1" x14ac:dyDescent="0.25">
      <c r="A333" s="120"/>
      <c r="B333" s="120"/>
      <c r="C333" s="120"/>
      <c r="D333" s="120"/>
      <c r="E333" s="120"/>
      <c r="F333" s="120"/>
      <c r="G333" s="223"/>
      <c r="H333" s="120"/>
      <c r="I333" s="120"/>
      <c r="J333" s="120"/>
      <c r="K333" s="120"/>
      <c r="L333" s="120"/>
      <c r="M333" s="120"/>
      <c r="N333" s="120"/>
      <c r="O333" s="120"/>
      <c r="P333" s="120"/>
      <c r="Q333" s="120"/>
      <c r="R333" s="120"/>
      <c r="S333" s="120"/>
      <c r="T333" s="120"/>
      <c r="U333" s="120"/>
      <c r="V333" s="120"/>
      <c r="W333" s="120"/>
    </row>
    <row r="334" spans="1:23" ht="15.75" customHeight="1" x14ac:dyDescent="0.25">
      <c r="A334" s="120"/>
      <c r="B334" s="120"/>
      <c r="C334" s="120"/>
      <c r="D334" s="120"/>
      <c r="E334" s="120"/>
      <c r="F334" s="120"/>
      <c r="G334" s="223"/>
      <c r="H334" s="120"/>
      <c r="I334" s="120"/>
      <c r="J334" s="120"/>
      <c r="K334" s="120"/>
      <c r="L334" s="120"/>
      <c r="M334" s="120"/>
      <c r="N334" s="120"/>
      <c r="O334" s="120"/>
      <c r="P334" s="120"/>
      <c r="Q334" s="120"/>
      <c r="R334" s="120"/>
      <c r="S334" s="120"/>
      <c r="T334" s="120"/>
      <c r="U334" s="120"/>
      <c r="V334" s="120"/>
      <c r="W334" s="120"/>
    </row>
    <row r="335" spans="1:23" ht="15.75" customHeight="1" x14ac:dyDescent="0.25">
      <c r="A335" s="120"/>
      <c r="B335" s="120"/>
      <c r="C335" s="120"/>
      <c r="D335" s="120"/>
      <c r="E335" s="120"/>
      <c r="F335" s="120"/>
      <c r="G335" s="223"/>
      <c r="H335" s="120"/>
      <c r="I335" s="120"/>
      <c r="J335" s="120"/>
      <c r="K335" s="120"/>
      <c r="L335" s="120"/>
      <c r="M335" s="120"/>
      <c r="N335" s="120"/>
      <c r="O335" s="120"/>
      <c r="P335" s="120"/>
      <c r="Q335" s="120"/>
      <c r="R335" s="120"/>
      <c r="S335" s="120"/>
      <c r="T335" s="120"/>
      <c r="U335" s="120"/>
      <c r="V335" s="120"/>
      <c r="W335" s="120"/>
    </row>
    <row r="336" spans="1:23" ht="15.75" customHeight="1" x14ac:dyDescent="0.25">
      <c r="A336" s="120"/>
      <c r="B336" s="120"/>
      <c r="C336" s="120"/>
      <c r="D336" s="120"/>
      <c r="E336" s="120"/>
      <c r="F336" s="120"/>
      <c r="G336" s="223"/>
      <c r="H336" s="120"/>
      <c r="I336" s="120"/>
      <c r="J336" s="120"/>
      <c r="K336" s="120"/>
      <c r="L336" s="120"/>
      <c r="M336" s="120"/>
      <c r="N336" s="120"/>
      <c r="O336" s="120"/>
      <c r="P336" s="120"/>
      <c r="Q336" s="120"/>
      <c r="R336" s="120"/>
      <c r="S336" s="120"/>
      <c r="T336" s="120"/>
      <c r="U336" s="120"/>
      <c r="V336" s="120"/>
      <c r="W336" s="120"/>
    </row>
    <row r="337" spans="1:23" ht="15.75" customHeight="1" x14ac:dyDescent="0.25">
      <c r="A337" s="120"/>
      <c r="B337" s="120"/>
      <c r="C337" s="120"/>
      <c r="D337" s="120"/>
      <c r="E337" s="120"/>
      <c r="F337" s="120"/>
      <c r="G337" s="223"/>
      <c r="H337" s="120"/>
      <c r="I337" s="120"/>
      <c r="J337" s="120"/>
      <c r="K337" s="120"/>
      <c r="L337" s="120"/>
      <c r="M337" s="120"/>
      <c r="N337" s="120"/>
      <c r="O337" s="120"/>
      <c r="P337" s="120"/>
      <c r="Q337" s="120"/>
      <c r="R337" s="120"/>
      <c r="S337" s="120"/>
      <c r="T337" s="120"/>
      <c r="U337" s="120"/>
      <c r="V337" s="120"/>
      <c r="W337" s="120"/>
    </row>
    <row r="338" spans="1:23" ht="15.75" customHeight="1" x14ac:dyDescent="0.25">
      <c r="A338" s="120"/>
      <c r="B338" s="120"/>
      <c r="C338" s="120"/>
      <c r="D338" s="120"/>
      <c r="E338" s="120"/>
      <c r="F338" s="120"/>
      <c r="G338" s="223"/>
      <c r="H338" s="120"/>
      <c r="I338" s="120"/>
      <c r="J338" s="120"/>
      <c r="K338" s="120"/>
      <c r="L338" s="120"/>
      <c r="M338" s="120"/>
      <c r="N338" s="120"/>
      <c r="O338" s="120"/>
      <c r="P338" s="120"/>
      <c r="Q338" s="120"/>
      <c r="R338" s="120"/>
      <c r="S338" s="120"/>
      <c r="T338" s="120"/>
      <c r="U338" s="120"/>
      <c r="V338" s="120"/>
      <c r="W338" s="120"/>
    </row>
    <row r="339" spans="1:23" ht="15.75" customHeight="1" x14ac:dyDescent="0.25">
      <c r="A339" s="120"/>
      <c r="B339" s="120"/>
      <c r="C339" s="120"/>
      <c r="D339" s="120"/>
      <c r="E339" s="120"/>
      <c r="F339" s="120"/>
      <c r="G339" s="223"/>
      <c r="H339" s="120"/>
      <c r="I339" s="120"/>
      <c r="J339" s="120"/>
      <c r="K339" s="120"/>
      <c r="L339" s="120"/>
      <c r="M339" s="120"/>
      <c r="N339" s="120"/>
      <c r="O339" s="120"/>
      <c r="P339" s="120"/>
      <c r="Q339" s="120"/>
      <c r="R339" s="120"/>
      <c r="S339" s="120"/>
      <c r="T339" s="120"/>
      <c r="U339" s="120"/>
      <c r="V339" s="120"/>
      <c r="W339" s="120"/>
    </row>
    <row r="340" spans="1:23" ht="15.75" customHeight="1" x14ac:dyDescent="0.25">
      <c r="A340" s="120"/>
      <c r="B340" s="120"/>
      <c r="C340" s="120"/>
      <c r="D340" s="120"/>
      <c r="E340" s="120"/>
      <c r="F340" s="120"/>
      <c r="G340" s="223"/>
      <c r="H340" s="120"/>
      <c r="I340" s="120"/>
      <c r="J340" s="120"/>
      <c r="K340" s="120"/>
      <c r="L340" s="120"/>
      <c r="M340" s="120"/>
      <c r="N340" s="120"/>
      <c r="O340" s="120"/>
      <c r="P340" s="120"/>
      <c r="Q340" s="120"/>
      <c r="R340" s="120"/>
      <c r="S340" s="120"/>
      <c r="T340" s="120"/>
      <c r="U340" s="120"/>
      <c r="V340" s="120"/>
      <c r="W340" s="120"/>
    </row>
    <row r="341" spans="1:23" ht="15.75" customHeight="1" x14ac:dyDescent="0.25">
      <c r="A341" s="120"/>
      <c r="B341" s="120"/>
      <c r="C341" s="120"/>
      <c r="D341" s="120"/>
      <c r="E341" s="120"/>
      <c r="F341" s="120"/>
      <c r="G341" s="223"/>
      <c r="H341" s="120"/>
      <c r="I341" s="120"/>
      <c r="J341" s="120"/>
      <c r="K341" s="120"/>
      <c r="L341" s="120"/>
      <c r="M341" s="120"/>
      <c r="N341" s="120"/>
      <c r="O341" s="120"/>
      <c r="P341" s="120"/>
      <c r="Q341" s="120"/>
      <c r="R341" s="120"/>
      <c r="S341" s="120"/>
      <c r="T341" s="120"/>
      <c r="U341" s="120"/>
      <c r="V341" s="120"/>
      <c r="W341" s="120"/>
    </row>
    <row r="342" spans="1:23" ht="15.75" customHeight="1" x14ac:dyDescent="0.25">
      <c r="A342" s="120"/>
      <c r="B342" s="120"/>
      <c r="C342" s="120"/>
      <c r="D342" s="120"/>
      <c r="E342" s="120"/>
      <c r="F342" s="120"/>
      <c r="G342" s="223"/>
      <c r="H342" s="120"/>
      <c r="I342" s="120"/>
      <c r="J342" s="120"/>
      <c r="K342" s="120"/>
      <c r="L342" s="120"/>
      <c r="M342" s="120"/>
      <c r="N342" s="120"/>
      <c r="O342" s="120"/>
      <c r="P342" s="120"/>
      <c r="Q342" s="120"/>
      <c r="R342" s="120"/>
      <c r="S342" s="120"/>
      <c r="T342" s="120"/>
      <c r="U342" s="120"/>
      <c r="V342" s="120"/>
      <c r="W342" s="120"/>
    </row>
    <row r="343" spans="1:23" ht="15.75" customHeight="1" x14ac:dyDescent="0.25">
      <c r="A343" s="120"/>
      <c r="B343" s="120"/>
      <c r="C343" s="120"/>
      <c r="D343" s="120"/>
      <c r="E343" s="120"/>
      <c r="F343" s="120"/>
      <c r="G343" s="223"/>
      <c r="H343" s="120"/>
      <c r="I343" s="120"/>
      <c r="J343" s="120"/>
      <c r="K343" s="120"/>
      <c r="L343" s="120"/>
      <c r="M343" s="120"/>
      <c r="N343" s="120"/>
      <c r="O343" s="120"/>
      <c r="P343" s="120"/>
      <c r="Q343" s="120"/>
      <c r="R343" s="120"/>
      <c r="S343" s="120"/>
      <c r="T343" s="120"/>
      <c r="U343" s="120"/>
      <c r="V343" s="120"/>
      <c r="W343" s="120"/>
    </row>
    <row r="344" spans="1:23" ht="15.75" customHeight="1" x14ac:dyDescent="0.25">
      <c r="A344" s="120"/>
      <c r="B344" s="120"/>
      <c r="C344" s="120"/>
      <c r="D344" s="120"/>
      <c r="E344" s="120"/>
      <c r="F344" s="120"/>
      <c r="G344" s="223"/>
      <c r="H344" s="120"/>
      <c r="I344" s="120"/>
      <c r="J344" s="120"/>
      <c r="K344" s="120"/>
      <c r="L344" s="120"/>
      <c r="M344" s="120"/>
      <c r="N344" s="120"/>
      <c r="O344" s="120"/>
      <c r="P344" s="120"/>
      <c r="Q344" s="120"/>
      <c r="R344" s="120"/>
      <c r="S344" s="120"/>
      <c r="T344" s="120"/>
      <c r="U344" s="120"/>
      <c r="V344" s="120"/>
      <c r="W344" s="120"/>
    </row>
    <row r="345" spans="1:23" ht="15.75" customHeight="1" x14ac:dyDescent="0.25">
      <c r="A345" s="120"/>
      <c r="B345" s="120"/>
      <c r="C345" s="120"/>
      <c r="D345" s="120"/>
      <c r="E345" s="120"/>
      <c r="F345" s="120"/>
      <c r="G345" s="223"/>
      <c r="H345" s="120"/>
      <c r="I345" s="120"/>
      <c r="J345" s="120"/>
      <c r="K345" s="120"/>
      <c r="L345" s="120"/>
      <c r="M345" s="120"/>
      <c r="N345" s="120"/>
      <c r="O345" s="120"/>
      <c r="P345" s="120"/>
      <c r="Q345" s="120"/>
      <c r="R345" s="120"/>
      <c r="S345" s="120"/>
      <c r="T345" s="120"/>
      <c r="U345" s="120"/>
      <c r="V345" s="120"/>
      <c r="W345" s="120"/>
    </row>
    <row r="346" spans="1:23" ht="15.75" customHeight="1" x14ac:dyDescent="0.25">
      <c r="A346" s="120"/>
      <c r="B346" s="120"/>
      <c r="C346" s="120"/>
      <c r="D346" s="120"/>
      <c r="E346" s="120"/>
      <c r="F346" s="120"/>
      <c r="G346" s="223"/>
      <c r="H346" s="120"/>
      <c r="I346" s="120"/>
      <c r="J346" s="120"/>
      <c r="K346" s="120"/>
      <c r="L346" s="120"/>
      <c r="M346" s="120"/>
      <c r="N346" s="120"/>
      <c r="O346" s="120"/>
      <c r="P346" s="120"/>
      <c r="Q346" s="120"/>
      <c r="R346" s="120"/>
      <c r="S346" s="120"/>
      <c r="T346" s="120"/>
      <c r="U346" s="120"/>
      <c r="V346" s="120"/>
      <c r="W346" s="120"/>
    </row>
    <row r="347" spans="1:23" ht="15.75" customHeight="1" x14ac:dyDescent="0.25">
      <c r="A347" s="120"/>
      <c r="B347" s="120"/>
      <c r="C347" s="120"/>
      <c r="D347" s="120"/>
      <c r="E347" s="120"/>
      <c r="F347" s="120"/>
      <c r="G347" s="223"/>
      <c r="H347" s="120"/>
      <c r="I347" s="120"/>
      <c r="J347" s="120"/>
      <c r="K347" s="120"/>
      <c r="L347" s="120"/>
      <c r="M347" s="120"/>
      <c r="N347" s="120"/>
      <c r="O347" s="120"/>
      <c r="P347" s="120"/>
      <c r="Q347" s="120"/>
      <c r="R347" s="120"/>
      <c r="S347" s="120"/>
      <c r="T347" s="120"/>
      <c r="U347" s="120"/>
      <c r="V347" s="120"/>
      <c r="W347" s="120"/>
    </row>
    <row r="348" spans="1:23" ht="15.75" customHeight="1" x14ac:dyDescent="0.25">
      <c r="A348" s="120"/>
      <c r="B348" s="120"/>
      <c r="C348" s="120"/>
      <c r="D348" s="120"/>
      <c r="E348" s="120"/>
      <c r="F348" s="120"/>
      <c r="G348" s="223"/>
      <c r="H348" s="120"/>
      <c r="I348" s="120"/>
      <c r="J348" s="120"/>
      <c r="K348" s="120"/>
      <c r="L348" s="120"/>
      <c r="M348" s="120"/>
      <c r="N348" s="120"/>
      <c r="O348" s="120"/>
      <c r="P348" s="120"/>
      <c r="Q348" s="120"/>
      <c r="R348" s="120"/>
      <c r="S348" s="120"/>
      <c r="T348" s="120"/>
      <c r="U348" s="120"/>
      <c r="V348" s="120"/>
      <c r="W348" s="120"/>
    </row>
    <row r="349" spans="1:23" ht="15.75" customHeight="1" x14ac:dyDescent="0.25">
      <c r="A349" s="120"/>
      <c r="B349" s="120"/>
      <c r="C349" s="120"/>
      <c r="D349" s="120"/>
      <c r="E349" s="120"/>
      <c r="F349" s="120"/>
      <c r="G349" s="223"/>
      <c r="H349" s="120"/>
      <c r="I349" s="120"/>
      <c r="J349" s="120"/>
      <c r="K349" s="120"/>
      <c r="L349" s="120"/>
      <c r="M349" s="120"/>
      <c r="N349" s="120"/>
      <c r="O349" s="120"/>
      <c r="P349" s="120"/>
      <c r="Q349" s="120"/>
      <c r="R349" s="120"/>
      <c r="S349" s="120"/>
      <c r="T349" s="120"/>
      <c r="U349" s="120"/>
      <c r="V349" s="120"/>
      <c r="W349" s="120"/>
    </row>
    <row r="350" spans="1:23" ht="15.75" customHeight="1" x14ac:dyDescent="0.25">
      <c r="A350" s="120"/>
      <c r="B350" s="120"/>
      <c r="C350" s="120"/>
      <c r="D350" s="120"/>
      <c r="E350" s="120"/>
      <c r="F350" s="120"/>
      <c r="G350" s="223"/>
      <c r="H350" s="120"/>
      <c r="I350" s="120"/>
      <c r="J350" s="120"/>
      <c r="K350" s="120"/>
      <c r="L350" s="120"/>
      <c r="M350" s="120"/>
      <c r="N350" s="120"/>
      <c r="O350" s="120"/>
      <c r="P350" s="120"/>
      <c r="Q350" s="120"/>
      <c r="R350" s="120"/>
      <c r="S350" s="120"/>
      <c r="T350" s="120"/>
      <c r="U350" s="120"/>
      <c r="V350" s="120"/>
      <c r="W350" s="120"/>
    </row>
    <row r="351" spans="1:23" ht="15.75" customHeight="1" x14ac:dyDescent="0.25">
      <c r="A351" s="120"/>
      <c r="B351" s="120"/>
      <c r="C351" s="120"/>
      <c r="D351" s="120"/>
      <c r="E351" s="120"/>
      <c r="F351" s="120"/>
      <c r="G351" s="223"/>
      <c r="H351" s="120"/>
      <c r="I351" s="120"/>
      <c r="J351" s="120"/>
      <c r="K351" s="120"/>
      <c r="L351" s="120"/>
      <c r="M351" s="120"/>
      <c r="N351" s="120"/>
      <c r="O351" s="120"/>
      <c r="P351" s="120"/>
      <c r="Q351" s="120"/>
      <c r="R351" s="120"/>
      <c r="S351" s="120"/>
      <c r="T351" s="120"/>
      <c r="U351" s="120"/>
      <c r="V351" s="120"/>
      <c r="W351" s="120"/>
    </row>
    <row r="352" spans="1:23" ht="15.75" customHeight="1" x14ac:dyDescent="0.25">
      <c r="A352" s="120"/>
      <c r="B352" s="120"/>
      <c r="C352" s="120"/>
      <c r="D352" s="120"/>
      <c r="E352" s="120"/>
      <c r="F352" s="120"/>
      <c r="G352" s="223"/>
      <c r="H352" s="120"/>
      <c r="I352" s="120"/>
      <c r="J352" s="120"/>
      <c r="K352" s="120"/>
      <c r="L352" s="120"/>
      <c r="M352" s="120"/>
      <c r="N352" s="120"/>
      <c r="O352" s="120"/>
      <c r="P352" s="120"/>
      <c r="Q352" s="120"/>
      <c r="R352" s="120"/>
      <c r="S352" s="120"/>
      <c r="T352" s="120"/>
      <c r="U352" s="120"/>
      <c r="V352" s="120"/>
      <c r="W352" s="120"/>
    </row>
    <row r="353" spans="1:23" ht="15.75" customHeight="1" x14ac:dyDescent="0.25">
      <c r="A353" s="120"/>
      <c r="B353" s="120"/>
      <c r="C353" s="120"/>
      <c r="D353" s="120"/>
      <c r="E353" s="120"/>
      <c r="F353" s="120"/>
      <c r="G353" s="223"/>
      <c r="H353" s="120"/>
      <c r="I353" s="120"/>
      <c r="J353" s="120"/>
      <c r="K353" s="120"/>
      <c r="L353" s="120"/>
      <c r="M353" s="120"/>
      <c r="N353" s="120"/>
      <c r="O353" s="120"/>
      <c r="P353" s="120"/>
      <c r="Q353" s="120"/>
      <c r="R353" s="120"/>
      <c r="S353" s="120"/>
      <c r="T353" s="120"/>
      <c r="U353" s="120"/>
      <c r="V353" s="120"/>
      <c r="W353" s="120"/>
    </row>
    <row r="354" spans="1:23" ht="15.75" customHeight="1" x14ac:dyDescent="0.25">
      <c r="A354" s="120"/>
      <c r="B354" s="120"/>
      <c r="C354" s="120"/>
      <c r="D354" s="120"/>
      <c r="E354" s="120"/>
      <c r="F354" s="120"/>
      <c r="G354" s="223"/>
      <c r="H354" s="120"/>
      <c r="I354" s="120"/>
      <c r="J354" s="120"/>
      <c r="K354" s="120"/>
      <c r="L354" s="120"/>
      <c r="M354" s="120"/>
      <c r="N354" s="120"/>
      <c r="O354" s="120"/>
      <c r="P354" s="120"/>
      <c r="Q354" s="120"/>
      <c r="R354" s="120"/>
      <c r="S354" s="120"/>
      <c r="T354" s="120"/>
      <c r="U354" s="120"/>
      <c r="V354" s="120"/>
      <c r="W354" s="120"/>
    </row>
    <row r="355" spans="1:23" ht="15.75" customHeight="1" x14ac:dyDescent="0.25">
      <c r="A355" s="120"/>
      <c r="B355" s="120"/>
      <c r="C355" s="120"/>
      <c r="D355" s="120"/>
      <c r="E355" s="120"/>
      <c r="F355" s="120"/>
      <c r="G355" s="223"/>
      <c r="H355" s="120"/>
      <c r="I355" s="120"/>
      <c r="J355" s="120"/>
      <c r="K355" s="120"/>
      <c r="L355" s="120"/>
      <c r="M355" s="120"/>
      <c r="N355" s="120"/>
      <c r="O355" s="120"/>
      <c r="P355" s="120"/>
      <c r="Q355" s="120"/>
      <c r="R355" s="120"/>
      <c r="S355" s="120"/>
      <c r="T355" s="120"/>
      <c r="U355" s="120"/>
      <c r="V355" s="120"/>
      <c r="W355" s="120"/>
    </row>
    <row r="356" spans="1:23" ht="15.75" customHeight="1" x14ac:dyDescent="0.25">
      <c r="A356" s="120"/>
      <c r="B356" s="120"/>
      <c r="C356" s="120"/>
      <c r="D356" s="120"/>
      <c r="E356" s="120"/>
      <c r="F356" s="120"/>
      <c r="G356" s="223"/>
      <c r="H356" s="120"/>
      <c r="I356" s="120"/>
      <c r="J356" s="120"/>
      <c r="K356" s="120"/>
      <c r="L356" s="120"/>
      <c r="M356" s="120"/>
      <c r="N356" s="120"/>
      <c r="O356" s="120"/>
      <c r="P356" s="120"/>
      <c r="Q356" s="120"/>
      <c r="R356" s="120"/>
      <c r="S356" s="120"/>
      <c r="T356" s="120"/>
      <c r="U356" s="120"/>
      <c r="V356" s="120"/>
      <c r="W356" s="120"/>
    </row>
    <row r="357" spans="1:23" ht="15.75" customHeight="1" x14ac:dyDescent="0.25">
      <c r="A357" s="120"/>
      <c r="B357" s="120"/>
      <c r="C357" s="120"/>
      <c r="D357" s="120"/>
      <c r="E357" s="120"/>
      <c r="F357" s="120"/>
      <c r="G357" s="223"/>
      <c r="H357" s="120"/>
      <c r="I357" s="120"/>
      <c r="J357" s="120"/>
      <c r="K357" s="120"/>
      <c r="L357" s="120"/>
      <c r="M357" s="120"/>
      <c r="N357" s="120"/>
      <c r="O357" s="120"/>
      <c r="P357" s="120"/>
      <c r="Q357" s="120"/>
      <c r="R357" s="120"/>
      <c r="S357" s="120"/>
      <c r="T357" s="120"/>
      <c r="U357" s="120"/>
      <c r="V357" s="120"/>
      <c r="W357" s="120"/>
    </row>
    <row r="358" spans="1:23" ht="15.75" customHeight="1" x14ac:dyDescent="0.25">
      <c r="A358" s="120"/>
      <c r="B358" s="120"/>
      <c r="C358" s="120"/>
      <c r="D358" s="120"/>
      <c r="E358" s="120"/>
      <c r="F358" s="120"/>
      <c r="G358" s="223"/>
      <c r="H358" s="120"/>
      <c r="I358" s="120"/>
      <c r="J358" s="120"/>
      <c r="K358" s="120"/>
      <c r="L358" s="120"/>
      <c r="M358" s="120"/>
      <c r="N358" s="120"/>
      <c r="O358" s="120"/>
      <c r="P358" s="120"/>
      <c r="Q358" s="120"/>
      <c r="R358" s="120"/>
      <c r="S358" s="120"/>
      <c r="T358" s="120"/>
      <c r="U358" s="120"/>
      <c r="V358" s="120"/>
      <c r="W358" s="120"/>
    </row>
    <row r="359" spans="1:23" ht="15.75" customHeight="1" x14ac:dyDescent="0.25">
      <c r="A359" s="120"/>
      <c r="B359" s="120"/>
      <c r="C359" s="120"/>
      <c r="D359" s="120"/>
      <c r="E359" s="120"/>
      <c r="F359" s="120"/>
      <c r="G359" s="223"/>
      <c r="H359" s="120"/>
      <c r="I359" s="120"/>
      <c r="J359" s="120"/>
      <c r="K359" s="120"/>
      <c r="L359" s="120"/>
      <c r="M359" s="120"/>
      <c r="N359" s="120"/>
      <c r="O359" s="120"/>
      <c r="P359" s="120"/>
      <c r="Q359" s="120"/>
      <c r="R359" s="120"/>
      <c r="S359" s="120"/>
      <c r="T359" s="120"/>
      <c r="U359" s="120"/>
      <c r="V359" s="120"/>
      <c r="W359" s="120"/>
    </row>
    <row r="360" spans="1:23" ht="15.75" customHeight="1" x14ac:dyDescent="0.25">
      <c r="A360" s="120"/>
      <c r="B360" s="120"/>
      <c r="C360" s="120"/>
      <c r="D360" s="120"/>
      <c r="E360" s="120"/>
      <c r="F360" s="120"/>
      <c r="G360" s="223"/>
      <c r="H360" s="120"/>
      <c r="I360" s="120"/>
      <c r="J360" s="120"/>
      <c r="K360" s="120"/>
      <c r="L360" s="120"/>
      <c r="M360" s="120"/>
      <c r="N360" s="120"/>
      <c r="O360" s="120"/>
      <c r="P360" s="120"/>
      <c r="Q360" s="120"/>
      <c r="R360" s="120"/>
      <c r="S360" s="120"/>
      <c r="T360" s="120"/>
      <c r="U360" s="120"/>
      <c r="V360" s="120"/>
      <c r="W360" s="120"/>
    </row>
    <row r="361" spans="1:23" ht="15.75" customHeight="1" x14ac:dyDescent="0.25">
      <c r="A361" s="120"/>
      <c r="B361" s="120"/>
      <c r="C361" s="120"/>
      <c r="D361" s="120"/>
      <c r="E361" s="120"/>
      <c r="F361" s="120"/>
      <c r="G361" s="223"/>
      <c r="H361" s="120"/>
      <c r="I361" s="120"/>
      <c r="J361" s="120"/>
      <c r="K361" s="120"/>
      <c r="L361" s="120"/>
      <c r="M361" s="120"/>
      <c r="N361" s="120"/>
      <c r="O361" s="120"/>
      <c r="P361" s="120"/>
      <c r="Q361" s="120"/>
      <c r="R361" s="120"/>
      <c r="S361" s="120"/>
      <c r="T361" s="120"/>
      <c r="U361" s="120"/>
      <c r="V361" s="120"/>
      <c r="W361" s="120"/>
    </row>
    <row r="362" spans="1:23" ht="15.75" customHeight="1" x14ac:dyDescent="0.25">
      <c r="A362" s="120"/>
      <c r="B362" s="120"/>
      <c r="C362" s="120"/>
      <c r="D362" s="120"/>
      <c r="E362" s="120"/>
      <c r="F362" s="120"/>
      <c r="G362" s="223"/>
      <c r="H362" s="120"/>
      <c r="I362" s="120"/>
      <c r="J362" s="120"/>
      <c r="K362" s="120"/>
      <c r="L362" s="120"/>
      <c r="M362" s="120"/>
      <c r="N362" s="120"/>
      <c r="O362" s="120"/>
      <c r="P362" s="120"/>
      <c r="Q362" s="120"/>
      <c r="R362" s="120"/>
      <c r="S362" s="120"/>
      <c r="T362" s="120"/>
      <c r="U362" s="120"/>
      <c r="V362" s="120"/>
      <c r="W362" s="120"/>
    </row>
    <row r="363" spans="1:23" ht="15.75" customHeight="1" x14ac:dyDescent="0.25">
      <c r="A363" s="120"/>
      <c r="B363" s="120"/>
      <c r="C363" s="120"/>
      <c r="D363" s="120"/>
      <c r="E363" s="120"/>
      <c r="F363" s="120"/>
      <c r="G363" s="223"/>
      <c r="H363" s="120"/>
      <c r="I363" s="120"/>
      <c r="J363" s="120"/>
      <c r="K363" s="120"/>
      <c r="L363" s="120"/>
      <c r="M363" s="120"/>
      <c r="N363" s="120"/>
      <c r="O363" s="120"/>
      <c r="P363" s="120"/>
      <c r="Q363" s="120"/>
      <c r="R363" s="120"/>
      <c r="S363" s="120"/>
      <c r="T363" s="120"/>
      <c r="U363" s="120"/>
      <c r="V363" s="120"/>
      <c r="W363" s="120"/>
    </row>
    <row r="364" spans="1:23" ht="15.75" customHeight="1" x14ac:dyDescent="0.25">
      <c r="A364" s="120"/>
      <c r="B364" s="120"/>
      <c r="C364" s="120"/>
      <c r="D364" s="120"/>
      <c r="E364" s="120"/>
      <c r="F364" s="120"/>
      <c r="G364" s="223"/>
      <c r="H364" s="120"/>
      <c r="I364" s="120"/>
      <c r="J364" s="120"/>
      <c r="K364" s="120"/>
      <c r="L364" s="120"/>
      <c r="M364" s="120"/>
      <c r="N364" s="120"/>
      <c r="O364" s="120"/>
      <c r="P364" s="120"/>
      <c r="Q364" s="120"/>
      <c r="R364" s="120"/>
      <c r="S364" s="120"/>
      <c r="T364" s="120"/>
      <c r="U364" s="120"/>
      <c r="V364" s="120"/>
      <c r="W364" s="120"/>
    </row>
    <row r="365" spans="1:23" ht="15.75" customHeight="1" x14ac:dyDescent="0.25">
      <c r="A365" s="120"/>
      <c r="B365" s="120"/>
      <c r="C365" s="120"/>
      <c r="D365" s="120"/>
      <c r="E365" s="120"/>
      <c r="F365" s="120"/>
      <c r="G365" s="223"/>
      <c r="H365" s="120"/>
      <c r="I365" s="120"/>
      <c r="J365" s="120"/>
      <c r="K365" s="120"/>
      <c r="L365" s="120"/>
      <c r="M365" s="120"/>
      <c r="N365" s="120"/>
      <c r="O365" s="120"/>
      <c r="P365" s="120"/>
      <c r="Q365" s="120"/>
      <c r="R365" s="120"/>
      <c r="S365" s="120"/>
      <c r="T365" s="120"/>
      <c r="U365" s="120"/>
      <c r="V365" s="120"/>
      <c r="W365" s="120"/>
    </row>
    <row r="366" spans="1:23" ht="15.75" customHeight="1" x14ac:dyDescent="0.25">
      <c r="A366" s="120"/>
      <c r="B366" s="120"/>
      <c r="C366" s="120"/>
      <c r="D366" s="120"/>
      <c r="E366" s="120"/>
      <c r="F366" s="120"/>
      <c r="G366" s="223"/>
      <c r="H366" s="120"/>
      <c r="I366" s="120"/>
      <c r="J366" s="120"/>
      <c r="K366" s="120"/>
      <c r="L366" s="120"/>
      <c r="M366" s="120"/>
      <c r="N366" s="120"/>
      <c r="O366" s="120"/>
      <c r="P366" s="120"/>
      <c r="Q366" s="120"/>
      <c r="R366" s="120"/>
      <c r="S366" s="120"/>
      <c r="T366" s="120"/>
      <c r="U366" s="120"/>
      <c r="V366" s="120"/>
      <c r="W366" s="120"/>
    </row>
    <row r="367" spans="1:23" ht="15.75" customHeight="1" x14ac:dyDescent="0.25">
      <c r="A367" s="120"/>
      <c r="B367" s="120"/>
      <c r="C367" s="120"/>
      <c r="D367" s="120"/>
      <c r="E367" s="120"/>
      <c r="F367" s="120"/>
      <c r="G367" s="223"/>
      <c r="H367" s="120"/>
      <c r="I367" s="120"/>
      <c r="J367" s="120"/>
      <c r="K367" s="120"/>
      <c r="L367" s="120"/>
      <c r="M367" s="120"/>
      <c r="N367" s="120"/>
      <c r="O367" s="120"/>
      <c r="P367" s="120"/>
      <c r="Q367" s="120"/>
      <c r="R367" s="120"/>
      <c r="S367" s="120"/>
      <c r="T367" s="120"/>
      <c r="U367" s="120"/>
      <c r="V367" s="120"/>
      <c r="W367" s="120"/>
    </row>
    <row r="368" spans="1:23" ht="15.75" customHeight="1" x14ac:dyDescent="0.25">
      <c r="A368" s="120"/>
      <c r="B368" s="120"/>
      <c r="C368" s="120"/>
      <c r="D368" s="120"/>
      <c r="E368" s="120"/>
      <c r="F368" s="120"/>
      <c r="G368" s="223"/>
      <c r="H368" s="120"/>
      <c r="I368" s="120"/>
      <c r="J368" s="120"/>
      <c r="K368" s="120"/>
      <c r="L368" s="120"/>
      <c r="M368" s="120"/>
      <c r="N368" s="120"/>
      <c r="O368" s="120"/>
      <c r="P368" s="120"/>
      <c r="Q368" s="120"/>
      <c r="R368" s="120"/>
      <c r="S368" s="120"/>
      <c r="T368" s="120"/>
      <c r="U368" s="120"/>
      <c r="V368" s="120"/>
      <c r="W368" s="120"/>
    </row>
    <row r="369" spans="1:23" ht="15.75" customHeight="1" x14ac:dyDescent="0.25">
      <c r="A369" s="120"/>
      <c r="B369" s="120"/>
      <c r="C369" s="120"/>
      <c r="D369" s="120"/>
      <c r="E369" s="120"/>
      <c r="F369" s="120"/>
      <c r="G369" s="223"/>
      <c r="H369" s="120"/>
      <c r="I369" s="120"/>
      <c r="J369" s="120"/>
      <c r="K369" s="120"/>
      <c r="L369" s="120"/>
      <c r="M369" s="120"/>
      <c r="N369" s="120"/>
      <c r="O369" s="120"/>
      <c r="P369" s="120"/>
      <c r="Q369" s="120"/>
      <c r="R369" s="120"/>
      <c r="S369" s="120"/>
      <c r="T369" s="120"/>
      <c r="U369" s="120"/>
      <c r="V369" s="120"/>
      <c r="W369" s="120"/>
    </row>
    <row r="370" spans="1:23" ht="15.75" customHeight="1" x14ac:dyDescent="0.25">
      <c r="A370" s="120"/>
      <c r="B370" s="120"/>
      <c r="C370" s="120"/>
      <c r="D370" s="120"/>
      <c r="E370" s="120"/>
      <c r="F370" s="120"/>
      <c r="G370" s="223"/>
      <c r="H370" s="120"/>
      <c r="I370" s="120"/>
      <c r="J370" s="120"/>
      <c r="K370" s="120"/>
      <c r="L370" s="120"/>
      <c r="M370" s="120"/>
      <c r="N370" s="120"/>
      <c r="O370" s="120"/>
      <c r="P370" s="120"/>
      <c r="Q370" s="120"/>
      <c r="R370" s="120"/>
      <c r="S370" s="120"/>
      <c r="T370" s="120"/>
      <c r="U370" s="120"/>
      <c r="V370" s="120"/>
      <c r="W370" s="120"/>
    </row>
    <row r="371" spans="1:23" ht="15.75" customHeight="1" x14ac:dyDescent="0.25">
      <c r="A371" s="120"/>
      <c r="B371" s="120"/>
      <c r="C371" s="120"/>
      <c r="D371" s="120"/>
      <c r="E371" s="120"/>
      <c r="F371" s="120"/>
      <c r="G371" s="223"/>
      <c r="H371" s="120"/>
      <c r="I371" s="120"/>
      <c r="J371" s="120"/>
      <c r="K371" s="120"/>
      <c r="L371" s="120"/>
      <c r="M371" s="120"/>
      <c r="N371" s="120"/>
      <c r="O371" s="120"/>
      <c r="P371" s="120"/>
      <c r="Q371" s="120"/>
      <c r="R371" s="120"/>
      <c r="S371" s="120"/>
      <c r="T371" s="120"/>
      <c r="U371" s="120"/>
      <c r="V371" s="120"/>
      <c r="W371" s="120"/>
    </row>
    <row r="372" spans="1:23" ht="15.75" customHeight="1" x14ac:dyDescent="0.25">
      <c r="A372" s="120"/>
      <c r="B372" s="120"/>
      <c r="C372" s="120"/>
      <c r="D372" s="120"/>
      <c r="E372" s="120"/>
      <c r="F372" s="120"/>
      <c r="G372" s="223"/>
      <c r="H372" s="120"/>
      <c r="I372" s="120"/>
      <c r="J372" s="120"/>
      <c r="K372" s="120"/>
      <c r="L372" s="120"/>
      <c r="M372" s="120"/>
      <c r="N372" s="120"/>
      <c r="O372" s="120"/>
      <c r="P372" s="120"/>
      <c r="Q372" s="120"/>
      <c r="R372" s="120"/>
      <c r="S372" s="120"/>
      <c r="T372" s="120"/>
      <c r="U372" s="120"/>
      <c r="V372" s="120"/>
      <c r="W372" s="120"/>
    </row>
    <row r="373" spans="1:23" ht="15.75" customHeight="1" x14ac:dyDescent="0.25">
      <c r="A373" s="120"/>
      <c r="B373" s="120"/>
      <c r="C373" s="120"/>
      <c r="D373" s="120"/>
      <c r="E373" s="120"/>
      <c r="F373" s="120"/>
      <c r="G373" s="223"/>
      <c r="H373" s="120"/>
      <c r="I373" s="120"/>
      <c r="J373" s="120"/>
      <c r="K373" s="120"/>
      <c r="L373" s="120"/>
      <c r="M373" s="120"/>
      <c r="N373" s="120"/>
      <c r="O373" s="120"/>
      <c r="P373" s="120"/>
      <c r="Q373" s="120"/>
      <c r="R373" s="120"/>
      <c r="S373" s="120"/>
      <c r="T373" s="120"/>
      <c r="U373" s="120"/>
      <c r="V373" s="120"/>
      <c r="W373" s="120"/>
    </row>
    <row r="374" spans="1:23" ht="15.75" customHeight="1" x14ac:dyDescent="0.25">
      <c r="A374" s="120"/>
      <c r="B374" s="120"/>
      <c r="C374" s="120"/>
      <c r="D374" s="120"/>
      <c r="E374" s="120"/>
      <c r="F374" s="120"/>
      <c r="G374" s="223"/>
      <c r="H374" s="120"/>
      <c r="I374" s="120"/>
      <c r="J374" s="120"/>
      <c r="K374" s="120"/>
      <c r="L374" s="120"/>
      <c r="M374" s="120"/>
      <c r="N374" s="120"/>
      <c r="O374" s="120"/>
      <c r="P374" s="120"/>
      <c r="Q374" s="120"/>
      <c r="R374" s="120"/>
      <c r="S374" s="120"/>
      <c r="T374" s="120"/>
      <c r="U374" s="120"/>
      <c r="V374" s="120"/>
      <c r="W374" s="120"/>
    </row>
    <row r="375" spans="1:23" ht="15.75" customHeight="1" x14ac:dyDescent="0.25">
      <c r="A375" s="120"/>
      <c r="B375" s="120"/>
      <c r="C375" s="120"/>
      <c r="D375" s="120"/>
      <c r="E375" s="120"/>
      <c r="F375" s="120"/>
      <c r="G375" s="223"/>
      <c r="H375" s="120"/>
      <c r="I375" s="120"/>
      <c r="J375" s="120"/>
      <c r="K375" s="120"/>
      <c r="L375" s="120"/>
      <c r="M375" s="120"/>
      <c r="N375" s="120"/>
      <c r="O375" s="120"/>
      <c r="P375" s="120"/>
      <c r="Q375" s="120"/>
      <c r="R375" s="120"/>
      <c r="S375" s="120"/>
      <c r="T375" s="120"/>
      <c r="U375" s="120"/>
      <c r="V375" s="120"/>
      <c r="W375" s="120"/>
    </row>
    <row r="376" spans="1:23" ht="15.75" customHeight="1" x14ac:dyDescent="0.25">
      <c r="A376" s="120"/>
      <c r="B376" s="120"/>
      <c r="C376" s="120"/>
      <c r="D376" s="120"/>
      <c r="E376" s="120"/>
      <c r="F376" s="120"/>
      <c r="G376" s="223"/>
      <c r="H376" s="120"/>
      <c r="I376" s="120"/>
      <c r="J376" s="120"/>
      <c r="K376" s="120"/>
      <c r="L376" s="120"/>
      <c r="M376" s="120"/>
      <c r="N376" s="120"/>
      <c r="O376" s="120"/>
      <c r="P376" s="120"/>
      <c r="Q376" s="120"/>
      <c r="R376" s="120"/>
      <c r="S376" s="120"/>
      <c r="T376" s="120"/>
      <c r="U376" s="120"/>
      <c r="V376" s="120"/>
      <c r="W376" s="120"/>
    </row>
    <row r="377" spans="1:23" ht="15.75" customHeight="1" x14ac:dyDescent="0.25">
      <c r="A377" s="120"/>
      <c r="B377" s="120"/>
      <c r="C377" s="120"/>
      <c r="D377" s="120"/>
      <c r="E377" s="120"/>
      <c r="F377" s="120"/>
      <c r="G377" s="223"/>
      <c r="H377" s="120"/>
      <c r="I377" s="120"/>
      <c r="J377" s="120"/>
      <c r="K377" s="120"/>
      <c r="L377" s="120"/>
      <c r="M377" s="120"/>
      <c r="N377" s="120"/>
      <c r="O377" s="120"/>
      <c r="P377" s="120"/>
      <c r="Q377" s="120"/>
      <c r="R377" s="120"/>
      <c r="S377" s="120"/>
      <c r="T377" s="120"/>
      <c r="U377" s="120"/>
      <c r="V377" s="120"/>
      <c r="W377" s="120"/>
    </row>
    <row r="378" spans="1:23" ht="15.75" customHeight="1" x14ac:dyDescent="0.25">
      <c r="A378" s="120"/>
      <c r="B378" s="120"/>
      <c r="C378" s="120"/>
      <c r="D378" s="120"/>
      <c r="E378" s="120"/>
      <c r="F378" s="120"/>
      <c r="G378" s="223"/>
      <c r="H378" s="120"/>
      <c r="I378" s="120"/>
      <c r="J378" s="120"/>
      <c r="K378" s="120"/>
      <c r="L378" s="120"/>
      <c r="M378" s="120"/>
      <c r="N378" s="120"/>
      <c r="O378" s="120"/>
      <c r="P378" s="120"/>
      <c r="Q378" s="120"/>
      <c r="R378" s="120"/>
      <c r="S378" s="120"/>
      <c r="T378" s="120"/>
      <c r="U378" s="120"/>
      <c r="V378" s="120"/>
      <c r="W378" s="120"/>
    </row>
    <row r="379" spans="1:23" ht="15.75" customHeight="1" x14ac:dyDescent="0.25">
      <c r="A379" s="120"/>
      <c r="B379" s="120"/>
      <c r="C379" s="120"/>
      <c r="D379" s="120"/>
      <c r="E379" s="120"/>
      <c r="F379" s="120"/>
      <c r="G379" s="223"/>
      <c r="H379" s="120"/>
      <c r="I379" s="120"/>
      <c r="J379" s="120"/>
      <c r="K379" s="120"/>
      <c r="L379" s="120"/>
      <c r="M379" s="120"/>
      <c r="N379" s="120"/>
      <c r="O379" s="120"/>
      <c r="P379" s="120"/>
      <c r="Q379" s="120"/>
      <c r="R379" s="120"/>
      <c r="S379" s="120"/>
      <c r="T379" s="120"/>
      <c r="U379" s="120"/>
      <c r="V379" s="120"/>
      <c r="W379" s="120"/>
    </row>
    <row r="380" spans="1:23" ht="15.75" customHeight="1" x14ac:dyDescent="0.25">
      <c r="A380" s="120"/>
      <c r="B380" s="120"/>
      <c r="C380" s="120"/>
      <c r="D380" s="120"/>
      <c r="E380" s="120"/>
      <c r="F380" s="120"/>
      <c r="G380" s="223"/>
      <c r="H380" s="120"/>
      <c r="I380" s="120"/>
      <c r="J380" s="120"/>
      <c r="K380" s="120"/>
      <c r="L380" s="120"/>
      <c r="M380" s="120"/>
      <c r="N380" s="120"/>
      <c r="O380" s="120"/>
      <c r="P380" s="120"/>
      <c r="Q380" s="120"/>
      <c r="R380" s="120"/>
      <c r="S380" s="120"/>
      <c r="T380" s="120"/>
      <c r="U380" s="120"/>
      <c r="V380" s="120"/>
      <c r="W380" s="120"/>
    </row>
    <row r="381" spans="1:23" ht="15.75" customHeight="1" x14ac:dyDescent="0.25">
      <c r="A381" s="120"/>
      <c r="B381" s="120"/>
      <c r="C381" s="120"/>
      <c r="D381" s="120"/>
      <c r="E381" s="120"/>
      <c r="F381" s="120"/>
      <c r="G381" s="223"/>
      <c r="H381" s="120"/>
      <c r="I381" s="120"/>
      <c r="J381" s="120"/>
      <c r="K381" s="120"/>
      <c r="L381" s="120"/>
      <c r="M381" s="120"/>
      <c r="N381" s="120"/>
      <c r="O381" s="120"/>
      <c r="P381" s="120"/>
      <c r="Q381" s="120"/>
      <c r="R381" s="120"/>
      <c r="S381" s="120"/>
      <c r="T381" s="120"/>
      <c r="U381" s="120"/>
      <c r="V381" s="120"/>
      <c r="W381" s="120"/>
    </row>
    <row r="382" spans="1:23" ht="15.75" customHeight="1" x14ac:dyDescent="0.25">
      <c r="A382" s="120"/>
      <c r="B382" s="120"/>
      <c r="C382" s="120"/>
      <c r="D382" s="120"/>
      <c r="E382" s="120"/>
      <c r="F382" s="120"/>
      <c r="G382" s="223"/>
      <c r="H382" s="120"/>
      <c r="I382" s="120"/>
      <c r="J382" s="120"/>
      <c r="K382" s="120"/>
      <c r="L382" s="120"/>
      <c r="M382" s="120"/>
      <c r="N382" s="120"/>
      <c r="O382" s="120"/>
      <c r="P382" s="120"/>
      <c r="Q382" s="120"/>
      <c r="R382" s="120"/>
      <c r="S382" s="120"/>
      <c r="T382" s="120"/>
      <c r="U382" s="120"/>
      <c r="V382" s="120"/>
      <c r="W382" s="120"/>
    </row>
    <row r="383" spans="1:23" ht="15.75" customHeight="1" x14ac:dyDescent="0.25">
      <c r="A383" s="120"/>
      <c r="B383" s="120"/>
      <c r="C383" s="120"/>
      <c r="D383" s="120"/>
      <c r="E383" s="120"/>
      <c r="F383" s="120"/>
      <c r="G383" s="223"/>
      <c r="H383" s="120"/>
      <c r="I383" s="120"/>
      <c r="J383" s="120"/>
      <c r="K383" s="120"/>
      <c r="L383" s="120"/>
      <c r="M383" s="120"/>
      <c r="N383" s="120"/>
      <c r="O383" s="120"/>
      <c r="P383" s="120"/>
      <c r="Q383" s="120"/>
      <c r="R383" s="120"/>
      <c r="S383" s="120"/>
      <c r="T383" s="120"/>
      <c r="U383" s="120"/>
      <c r="V383" s="120"/>
      <c r="W383" s="120"/>
    </row>
    <row r="384" spans="1:23" ht="15.75" customHeight="1" x14ac:dyDescent="0.25">
      <c r="A384" s="120"/>
      <c r="B384" s="120"/>
      <c r="C384" s="120"/>
      <c r="D384" s="120"/>
      <c r="E384" s="120"/>
      <c r="F384" s="120"/>
      <c r="G384" s="223"/>
      <c r="H384" s="120"/>
      <c r="I384" s="120"/>
      <c r="J384" s="120"/>
      <c r="K384" s="120"/>
      <c r="L384" s="120"/>
      <c r="M384" s="120"/>
      <c r="N384" s="120"/>
      <c r="O384" s="120"/>
      <c r="P384" s="120"/>
      <c r="Q384" s="120"/>
      <c r="R384" s="120"/>
      <c r="S384" s="120"/>
      <c r="T384" s="120"/>
      <c r="U384" s="120"/>
      <c r="V384" s="120"/>
      <c r="W384" s="120"/>
    </row>
    <row r="385" spans="1:23" ht="15.75" customHeight="1" x14ac:dyDescent="0.25">
      <c r="A385" s="120"/>
      <c r="B385" s="120"/>
      <c r="C385" s="120"/>
      <c r="D385" s="120"/>
      <c r="E385" s="120"/>
      <c r="F385" s="120"/>
      <c r="G385" s="223"/>
      <c r="H385" s="120"/>
      <c r="I385" s="120"/>
      <c r="J385" s="120"/>
      <c r="K385" s="120"/>
      <c r="L385" s="120"/>
      <c r="M385" s="120"/>
      <c r="N385" s="120"/>
      <c r="O385" s="120"/>
      <c r="P385" s="120"/>
      <c r="Q385" s="120"/>
      <c r="R385" s="120"/>
      <c r="S385" s="120"/>
      <c r="T385" s="120"/>
      <c r="U385" s="120"/>
      <c r="V385" s="120"/>
      <c r="W385" s="120"/>
    </row>
    <row r="386" spans="1:23" ht="15.75" customHeight="1" x14ac:dyDescent="0.25">
      <c r="A386" s="120"/>
      <c r="B386" s="120"/>
      <c r="C386" s="120"/>
      <c r="D386" s="120"/>
      <c r="E386" s="120"/>
      <c r="F386" s="120"/>
      <c r="G386" s="223"/>
      <c r="H386" s="120"/>
      <c r="I386" s="120"/>
      <c r="J386" s="120"/>
      <c r="K386" s="120"/>
      <c r="L386" s="120"/>
      <c r="M386" s="120"/>
      <c r="N386" s="120"/>
      <c r="O386" s="120"/>
      <c r="P386" s="120"/>
      <c r="Q386" s="120"/>
      <c r="R386" s="120"/>
      <c r="S386" s="120"/>
      <c r="T386" s="120"/>
      <c r="U386" s="120"/>
      <c r="V386" s="120"/>
      <c r="W386" s="120"/>
    </row>
    <row r="387" spans="1:23" ht="15.75" customHeight="1" x14ac:dyDescent="0.25">
      <c r="A387" s="120"/>
      <c r="B387" s="120"/>
      <c r="C387" s="120"/>
      <c r="D387" s="120"/>
      <c r="E387" s="120"/>
      <c r="F387" s="120"/>
      <c r="G387" s="223"/>
      <c r="H387" s="120"/>
      <c r="I387" s="120"/>
      <c r="J387" s="120"/>
      <c r="K387" s="120"/>
      <c r="L387" s="120"/>
      <c r="M387" s="120"/>
      <c r="N387" s="120"/>
      <c r="O387" s="120"/>
      <c r="P387" s="120"/>
      <c r="Q387" s="120"/>
      <c r="R387" s="120"/>
      <c r="S387" s="120"/>
      <c r="T387" s="120"/>
      <c r="U387" s="120"/>
      <c r="V387" s="120"/>
      <c r="W387" s="120"/>
    </row>
    <row r="388" spans="1:23" ht="15.75" customHeight="1" x14ac:dyDescent="0.25">
      <c r="A388" s="120"/>
      <c r="B388" s="120"/>
      <c r="C388" s="120"/>
      <c r="D388" s="120"/>
      <c r="E388" s="120"/>
      <c r="F388" s="120"/>
      <c r="G388" s="223"/>
      <c r="H388" s="120"/>
      <c r="I388" s="120"/>
      <c r="J388" s="120"/>
      <c r="K388" s="120"/>
      <c r="L388" s="120"/>
      <c r="M388" s="120"/>
      <c r="N388" s="120"/>
      <c r="O388" s="120"/>
      <c r="P388" s="120"/>
      <c r="Q388" s="120"/>
      <c r="R388" s="120"/>
      <c r="S388" s="120"/>
      <c r="T388" s="120"/>
      <c r="U388" s="120"/>
      <c r="V388" s="120"/>
      <c r="W388" s="120"/>
    </row>
    <row r="389" spans="1:23" ht="15.75" customHeight="1" x14ac:dyDescent="0.25">
      <c r="A389" s="120"/>
      <c r="B389" s="120"/>
      <c r="C389" s="120"/>
      <c r="D389" s="120"/>
      <c r="E389" s="120"/>
      <c r="F389" s="120"/>
      <c r="G389" s="223"/>
      <c r="H389" s="120"/>
      <c r="I389" s="120"/>
      <c r="J389" s="120"/>
      <c r="K389" s="120"/>
      <c r="L389" s="120"/>
      <c r="M389" s="120"/>
      <c r="N389" s="120"/>
      <c r="O389" s="120"/>
      <c r="P389" s="120"/>
      <c r="Q389" s="120"/>
      <c r="R389" s="120"/>
      <c r="S389" s="120"/>
      <c r="T389" s="120"/>
      <c r="U389" s="120"/>
      <c r="V389" s="120"/>
      <c r="W389" s="120"/>
    </row>
    <row r="390" spans="1:23" ht="15.75" customHeight="1" x14ac:dyDescent="0.25">
      <c r="A390" s="120"/>
      <c r="B390" s="120"/>
      <c r="C390" s="120"/>
      <c r="D390" s="120"/>
      <c r="E390" s="120"/>
      <c r="F390" s="120"/>
      <c r="G390" s="223"/>
      <c r="H390" s="120"/>
      <c r="I390" s="120"/>
      <c r="J390" s="120"/>
      <c r="K390" s="120"/>
      <c r="L390" s="120"/>
      <c r="M390" s="120"/>
      <c r="N390" s="120"/>
      <c r="O390" s="120"/>
      <c r="P390" s="120"/>
      <c r="Q390" s="120"/>
      <c r="R390" s="120"/>
      <c r="S390" s="120"/>
      <c r="T390" s="120"/>
      <c r="U390" s="120"/>
      <c r="V390" s="120"/>
      <c r="W390" s="120"/>
    </row>
    <row r="391" spans="1:23" ht="15.75" customHeight="1" x14ac:dyDescent="0.25">
      <c r="A391" s="120"/>
      <c r="B391" s="120"/>
      <c r="C391" s="120"/>
      <c r="D391" s="120"/>
      <c r="E391" s="120"/>
      <c r="F391" s="120"/>
      <c r="G391" s="223"/>
      <c r="H391" s="120"/>
      <c r="I391" s="120"/>
      <c r="J391" s="120"/>
      <c r="K391" s="120"/>
      <c r="L391" s="120"/>
      <c r="M391" s="120"/>
      <c r="N391" s="120"/>
      <c r="O391" s="120"/>
      <c r="P391" s="120"/>
      <c r="Q391" s="120"/>
      <c r="R391" s="120"/>
      <c r="S391" s="120"/>
      <c r="T391" s="120"/>
      <c r="U391" s="120"/>
      <c r="V391" s="120"/>
      <c r="W391" s="120"/>
    </row>
    <row r="392" spans="1:23" ht="15.75" customHeight="1" x14ac:dyDescent="0.25">
      <c r="A392" s="120"/>
      <c r="B392" s="120"/>
      <c r="C392" s="120"/>
      <c r="D392" s="120"/>
      <c r="E392" s="120"/>
      <c r="F392" s="120"/>
      <c r="G392" s="223"/>
      <c r="H392" s="120"/>
      <c r="I392" s="120"/>
      <c r="J392" s="120"/>
      <c r="K392" s="120"/>
      <c r="L392" s="120"/>
      <c r="M392" s="120"/>
      <c r="N392" s="120"/>
      <c r="O392" s="120"/>
      <c r="P392" s="120"/>
      <c r="Q392" s="120"/>
      <c r="R392" s="120"/>
      <c r="S392" s="120"/>
      <c r="T392" s="120"/>
      <c r="U392" s="120"/>
      <c r="V392" s="120"/>
      <c r="W392" s="120"/>
    </row>
    <row r="393" spans="1:23" ht="15.75" customHeight="1" x14ac:dyDescent="0.25">
      <c r="A393" s="120"/>
      <c r="B393" s="120"/>
      <c r="C393" s="120"/>
      <c r="D393" s="120"/>
      <c r="E393" s="120"/>
      <c r="F393" s="120"/>
      <c r="G393" s="223"/>
      <c r="H393" s="120"/>
      <c r="I393" s="120"/>
      <c r="J393" s="120"/>
      <c r="K393" s="120"/>
      <c r="L393" s="120"/>
      <c r="M393" s="120"/>
      <c r="N393" s="120"/>
      <c r="O393" s="120"/>
      <c r="P393" s="120"/>
      <c r="Q393" s="120"/>
      <c r="R393" s="120"/>
      <c r="S393" s="120"/>
      <c r="T393" s="120"/>
      <c r="U393" s="120"/>
      <c r="V393" s="120"/>
      <c r="W393" s="120"/>
    </row>
    <row r="394" spans="1:23" ht="15.75" customHeight="1" x14ac:dyDescent="0.25">
      <c r="A394" s="120"/>
      <c r="B394" s="120"/>
      <c r="C394" s="120"/>
      <c r="D394" s="120"/>
      <c r="E394" s="120"/>
      <c r="F394" s="120"/>
      <c r="G394" s="223"/>
      <c r="H394" s="120"/>
      <c r="I394" s="120"/>
      <c r="J394" s="120"/>
      <c r="K394" s="120"/>
      <c r="L394" s="120"/>
      <c r="M394" s="120"/>
      <c r="N394" s="120"/>
      <c r="O394" s="120"/>
      <c r="P394" s="120"/>
      <c r="Q394" s="120"/>
      <c r="R394" s="120"/>
      <c r="S394" s="120"/>
      <c r="T394" s="120"/>
      <c r="U394" s="120"/>
      <c r="V394" s="120"/>
      <c r="W394" s="120"/>
    </row>
    <row r="395" spans="1:23" ht="15.75" customHeight="1" x14ac:dyDescent="0.25">
      <c r="A395" s="120"/>
      <c r="B395" s="120"/>
      <c r="C395" s="120"/>
      <c r="D395" s="120"/>
      <c r="E395" s="120"/>
      <c r="F395" s="120"/>
      <c r="G395" s="223"/>
      <c r="H395" s="120"/>
      <c r="I395" s="120"/>
      <c r="J395" s="120"/>
      <c r="K395" s="120"/>
      <c r="L395" s="120"/>
      <c r="M395" s="120"/>
      <c r="N395" s="120"/>
      <c r="O395" s="120"/>
      <c r="P395" s="120"/>
      <c r="Q395" s="120"/>
      <c r="R395" s="120"/>
      <c r="S395" s="120"/>
      <c r="T395" s="120"/>
      <c r="U395" s="120"/>
      <c r="V395" s="120"/>
      <c r="W395" s="120"/>
    </row>
    <row r="396" spans="1:23" ht="15.75" customHeight="1" x14ac:dyDescent="0.25">
      <c r="A396" s="120"/>
      <c r="B396" s="120"/>
      <c r="C396" s="120"/>
      <c r="D396" s="120"/>
      <c r="E396" s="120"/>
      <c r="F396" s="120"/>
      <c r="G396" s="223"/>
      <c r="H396" s="120"/>
      <c r="I396" s="120"/>
      <c r="J396" s="120"/>
      <c r="K396" s="120"/>
      <c r="L396" s="120"/>
      <c r="M396" s="120"/>
      <c r="N396" s="120"/>
      <c r="O396" s="120"/>
      <c r="P396" s="120"/>
      <c r="Q396" s="120"/>
      <c r="R396" s="120"/>
      <c r="S396" s="120"/>
      <c r="T396" s="120"/>
      <c r="U396" s="120"/>
      <c r="V396" s="120"/>
      <c r="W396" s="120"/>
    </row>
    <row r="397" spans="1:23" ht="15.75" customHeight="1" x14ac:dyDescent="0.25">
      <c r="A397" s="120"/>
      <c r="B397" s="120"/>
      <c r="C397" s="120"/>
      <c r="D397" s="120"/>
      <c r="E397" s="120"/>
      <c r="F397" s="120"/>
      <c r="G397" s="223"/>
      <c r="H397" s="120"/>
      <c r="I397" s="120"/>
      <c r="J397" s="120"/>
      <c r="K397" s="120"/>
      <c r="L397" s="120"/>
      <c r="M397" s="120"/>
      <c r="N397" s="120"/>
      <c r="O397" s="120"/>
      <c r="P397" s="120"/>
      <c r="Q397" s="120"/>
      <c r="R397" s="120"/>
      <c r="S397" s="120"/>
      <c r="T397" s="120"/>
      <c r="U397" s="120"/>
      <c r="V397" s="120"/>
      <c r="W397" s="120"/>
    </row>
    <row r="398" spans="1:23" ht="15.75" customHeight="1" x14ac:dyDescent="0.25">
      <c r="A398" s="120"/>
      <c r="B398" s="120"/>
      <c r="C398" s="120"/>
      <c r="D398" s="120"/>
      <c r="E398" s="120"/>
      <c r="F398" s="120"/>
      <c r="G398" s="223"/>
      <c r="H398" s="120"/>
      <c r="I398" s="120"/>
      <c r="J398" s="120"/>
      <c r="K398" s="120"/>
      <c r="L398" s="120"/>
      <c r="M398" s="120"/>
      <c r="N398" s="120"/>
      <c r="O398" s="120"/>
      <c r="P398" s="120"/>
      <c r="Q398" s="120"/>
      <c r="R398" s="120"/>
      <c r="S398" s="120"/>
      <c r="T398" s="120"/>
      <c r="U398" s="120"/>
      <c r="V398" s="120"/>
      <c r="W398" s="120"/>
    </row>
    <row r="399" spans="1:23" ht="15.75" customHeight="1" x14ac:dyDescent="0.25">
      <c r="A399" s="120"/>
      <c r="B399" s="120"/>
      <c r="C399" s="120"/>
      <c r="D399" s="120"/>
      <c r="E399" s="120"/>
      <c r="F399" s="120"/>
      <c r="G399" s="223"/>
      <c r="H399" s="120"/>
      <c r="I399" s="120"/>
      <c r="J399" s="120"/>
      <c r="K399" s="120"/>
      <c r="L399" s="120"/>
      <c r="M399" s="120"/>
      <c r="N399" s="120"/>
      <c r="O399" s="120"/>
      <c r="P399" s="120"/>
      <c r="Q399" s="120"/>
      <c r="R399" s="120"/>
      <c r="S399" s="120"/>
      <c r="T399" s="120"/>
      <c r="U399" s="120"/>
      <c r="V399" s="120"/>
      <c r="W399" s="120"/>
    </row>
    <row r="400" spans="1:23" ht="15.75" customHeight="1" x14ac:dyDescent="0.25">
      <c r="A400" s="120"/>
      <c r="B400" s="120"/>
      <c r="C400" s="120"/>
      <c r="D400" s="120"/>
      <c r="E400" s="120"/>
      <c r="F400" s="120"/>
      <c r="G400" s="223"/>
      <c r="H400" s="120"/>
      <c r="I400" s="120"/>
      <c r="J400" s="120"/>
      <c r="K400" s="120"/>
      <c r="L400" s="120"/>
      <c r="M400" s="120"/>
      <c r="N400" s="120"/>
      <c r="O400" s="120"/>
      <c r="P400" s="120"/>
      <c r="Q400" s="120"/>
      <c r="R400" s="120"/>
      <c r="S400" s="120"/>
      <c r="T400" s="120"/>
      <c r="U400" s="120"/>
      <c r="V400" s="120"/>
      <c r="W400" s="120"/>
    </row>
    <row r="401" spans="1:23" ht="15.75" customHeight="1" x14ac:dyDescent="0.25">
      <c r="A401" s="120"/>
      <c r="B401" s="120"/>
      <c r="C401" s="120"/>
      <c r="D401" s="120"/>
      <c r="E401" s="120"/>
      <c r="F401" s="120"/>
      <c r="G401" s="223"/>
      <c r="H401" s="120"/>
      <c r="I401" s="120"/>
      <c r="J401" s="120"/>
      <c r="K401" s="120"/>
      <c r="L401" s="120"/>
      <c r="M401" s="120"/>
      <c r="N401" s="120"/>
      <c r="O401" s="120"/>
      <c r="P401" s="120"/>
      <c r="Q401" s="120"/>
      <c r="R401" s="120"/>
      <c r="S401" s="120"/>
      <c r="T401" s="120"/>
      <c r="U401" s="120"/>
      <c r="V401" s="120"/>
      <c r="W401" s="120"/>
    </row>
    <row r="402" spans="1:23" ht="15.75" customHeight="1" x14ac:dyDescent="0.25">
      <c r="A402" s="120"/>
      <c r="B402" s="120"/>
      <c r="C402" s="120"/>
      <c r="D402" s="120"/>
      <c r="E402" s="120"/>
      <c r="F402" s="120"/>
      <c r="G402" s="223"/>
      <c r="H402" s="120"/>
      <c r="I402" s="120"/>
      <c r="J402" s="120"/>
      <c r="K402" s="120"/>
      <c r="L402" s="120"/>
      <c r="M402" s="120"/>
      <c r="N402" s="120"/>
      <c r="O402" s="120"/>
      <c r="P402" s="120"/>
      <c r="Q402" s="120"/>
      <c r="R402" s="120"/>
      <c r="S402" s="120"/>
      <c r="T402" s="120"/>
      <c r="U402" s="120"/>
      <c r="V402" s="120"/>
      <c r="W402" s="120"/>
    </row>
    <row r="403" spans="1:23" ht="15.75" customHeight="1" x14ac:dyDescent="0.25">
      <c r="A403" s="120"/>
      <c r="B403" s="120"/>
      <c r="C403" s="120"/>
      <c r="D403" s="120"/>
      <c r="E403" s="120"/>
      <c r="F403" s="120"/>
      <c r="G403" s="223"/>
      <c r="H403" s="120"/>
      <c r="I403" s="120"/>
      <c r="J403" s="120"/>
      <c r="K403" s="120"/>
      <c r="L403" s="120"/>
      <c r="M403" s="120"/>
      <c r="N403" s="120"/>
      <c r="O403" s="120"/>
      <c r="P403" s="120"/>
      <c r="Q403" s="120"/>
      <c r="R403" s="120"/>
      <c r="S403" s="120"/>
      <c r="T403" s="120"/>
      <c r="U403" s="120"/>
      <c r="V403" s="120"/>
      <c r="W403" s="120"/>
    </row>
    <row r="404" spans="1:23" ht="15.75" customHeight="1" x14ac:dyDescent="0.25">
      <c r="A404" s="120"/>
      <c r="B404" s="120"/>
      <c r="C404" s="120"/>
      <c r="D404" s="120"/>
      <c r="E404" s="120"/>
      <c r="F404" s="120"/>
      <c r="G404" s="223"/>
      <c r="H404" s="120"/>
      <c r="I404" s="120"/>
      <c r="J404" s="120"/>
      <c r="K404" s="120"/>
      <c r="L404" s="120"/>
      <c r="M404" s="120"/>
      <c r="N404" s="120"/>
      <c r="O404" s="120"/>
      <c r="P404" s="120"/>
      <c r="Q404" s="120"/>
      <c r="R404" s="120"/>
      <c r="S404" s="120"/>
      <c r="T404" s="120"/>
      <c r="U404" s="120"/>
      <c r="V404" s="120"/>
      <c r="W404" s="120"/>
    </row>
    <row r="405" spans="1:23" ht="15.75" customHeight="1" x14ac:dyDescent="0.25">
      <c r="A405" s="120"/>
      <c r="B405" s="120"/>
      <c r="C405" s="120"/>
      <c r="D405" s="120"/>
      <c r="E405" s="120"/>
      <c r="F405" s="120"/>
      <c r="G405" s="223"/>
      <c r="H405" s="120"/>
      <c r="I405" s="120"/>
      <c r="J405" s="120"/>
      <c r="K405" s="120"/>
      <c r="L405" s="120"/>
      <c r="M405" s="120"/>
      <c r="N405" s="120"/>
      <c r="O405" s="120"/>
      <c r="P405" s="120"/>
      <c r="Q405" s="120"/>
      <c r="R405" s="120"/>
      <c r="S405" s="120"/>
      <c r="T405" s="120"/>
      <c r="U405" s="120"/>
      <c r="V405" s="120"/>
      <c r="W405" s="120"/>
    </row>
    <row r="406" spans="1:23" ht="15.75" customHeight="1" x14ac:dyDescent="0.25">
      <c r="A406" s="120"/>
      <c r="B406" s="120"/>
      <c r="C406" s="120"/>
      <c r="D406" s="120"/>
      <c r="E406" s="120"/>
      <c r="F406" s="120"/>
      <c r="G406" s="223"/>
      <c r="H406" s="120"/>
      <c r="I406" s="120"/>
      <c r="J406" s="120"/>
      <c r="K406" s="120"/>
      <c r="L406" s="120"/>
      <c r="M406" s="120"/>
      <c r="N406" s="120"/>
      <c r="O406" s="120"/>
      <c r="P406" s="120"/>
      <c r="Q406" s="120"/>
      <c r="R406" s="120"/>
      <c r="S406" s="120"/>
      <c r="T406" s="120"/>
      <c r="U406" s="120"/>
      <c r="V406" s="120"/>
      <c r="W406" s="120"/>
    </row>
    <row r="407" spans="1:23" ht="15.75" customHeight="1" x14ac:dyDescent="0.25">
      <c r="A407" s="120"/>
      <c r="B407" s="120"/>
      <c r="C407" s="120"/>
      <c r="D407" s="120"/>
      <c r="E407" s="120"/>
      <c r="F407" s="120"/>
      <c r="G407" s="223"/>
      <c r="H407" s="120"/>
      <c r="I407" s="120"/>
      <c r="J407" s="120"/>
      <c r="K407" s="120"/>
      <c r="L407" s="120"/>
      <c r="M407" s="120"/>
      <c r="N407" s="120"/>
      <c r="O407" s="120"/>
      <c r="P407" s="120"/>
      <c r="Q407" s="120"/>
      <c r="R407" s="120"/>
      <c r="S407" s="120"/>
      <c r="T407" s="120"/>
      <c r="U407" s="120"/>
      <c r="V407" s="120"/>
      <c r="W407" s="120"/>
    </row>
    <row r="408" spans="1:23" ht="15.75" customHeight="1" x14ac:dyDescent="0.25">
      <c r="A408" s="120"/>
      <c r="B408" s="120"/>
      <c r="C408" s="120"/>
      <c r="D408" s="120"/>
      <c r="E408" s="120"/>
      <c r="F408" s="120"/>
      <c r="G408" s="223"/>
      <c r="H408" s="120"/>
      <c r="I408" s="120"/>
      <c r="J408" s="120"/>
      <c r="K408" s="120"/>
      <c r="L408" s="120"/>
      <c r="M408" s="120"/>
      <c r="N408" s="120"/>
      <c r="O408" s="120"/>
      <c r="P408" s="120"/>
      <c r="Q408" s="120"/>
      <c r="R408" s="120"/>
      <c r="S408" s="120"/>
      <c r="T408" s="120"/>
      <c r="U408" s="120"/>
      <c r="V408" s="120"/>
      <c r="W408" s="120"/>
    </row>
    <row r="409" spans="1:23" ht="15.75" customHeight="1" x14ac:dyDescent="0.25">
      <c r="A409" s="120"/>
      <c r="B409" s="120"/>
      <c r="C409" s="120"/>
      <c r="D409" s="120"/>
      <c r="E409" s="120"/>
      <c r="F409" s="120"/>
      <c r="G409" s="223"/>
      <c r="H409" s="120"/>
      <c r="I409" s="120"/>
      <c r="J409" s="120"/>
      <c r="K409" s="120"/>
      <c r="L409" s="120"/>
      <c r="M409" s="120"/>
      <c r="N409" s="120"/>
      <c r="O409" s="120"/>
      <c r="P409" s="120"/>
      <c r="Q409" s="120"/>
      <c r="R409" s="120"/>
      <c r="S409" s="120"/>
      <c r="T409" s="120"/>
      <c r="U409" s="120"/>
      <c r="V409" s="120"/>
      <c r="W409" s="120"/>
    </row>
    <row r="410" spans="1:23" ht="15.75" customHeight="1" x14ac:dyDescent="0.25">
      <c r="A410" s="120"/>
      <c r="B410" s="120"/>
      <c r="C410" s="120"/>
      <c r="D410" s="120"/>
      <c r="E410" s="120"/>
      <c r="F410" s="120"/>
      <c r="G410" s="223"/>
      <c r="H410" s="120"/>
      <c r="I410" s="120"/>
      <c r="J410" s="120"/>
      <c r="K410" s="120"/>
      <c r="L410" s="120"/>
      <c r="M410" s="120"/>
      <c r="N410" s="120"/>
      <c r="O410" s="120"/>
      <c r="P410" s="120"/>
      <c r="Q410" s="120"/>
      <c r="R410" s="120"/>
      <c r="S410" s="120"/>
      <c r="T410" s="120"/>
      <c r="U410" s="120"/>
      <c r="V410" s="120"/>
      <c r="W410" s="120"/>
    </row>
    <row r="411" spans="1:23" ht="15.75" customHeight="1" x14ac:dyDescent="0.25">
      <c r="A411" s="120"/>
      <c r="B411" s="120"/>
      <c r="C411" s="120"/>
      <c r="D411" s="120"/>
      <c r="E411" s="120"/>
      <c r="F411" s="120"/>
      <c r="G411" s="223"/>
      <c r="H411" s="120"/>
      <c r="I411" s="120"/>
      <c r="J411" s="120"/>
      <c r="K411" s="120"/>
      <c r="L411" s="120"/>
      <c r="M411" s="120"/>
      <c r="N411" s="120"/>
      <c r="O411" s="120"/>
      <c r="P411" s="120"/>
      <c r="Q411" s="120"/>
      <c r="R411" s="120"/>
      <c r="S411" s="120"/>
      <c r="T411" s="120"/>
      <c r="U411" s="120"/>
      <c r="V411" s="120"/>
      <c r="W411" s="120"/>
    </row>
    <row r="412" spans="1:23" ht="15.75" customHeight="1" x14ac:dyDescent="0.25">
      <c r="A412" s="120"/>
      <c r="B412" s="120"/>
      <c r="C412" s="120"/>
      <c r="D412" s="120"/>
      <c r="E412" s="120"/>
      <c r="F412" s="120"/>
      <c r="G412" s="223"/>
      <c r="H412" s="120"/>
      <c r="I412" s="120"/>
      <c r="J412" s="120"/>
      <c r="K412" s="120"/>
      <c r="L412" s="120"/>
      <c r="M412" s="120"/>
      <c r="N412" s="120"/>
      <c r="O412" s="120"/>
      <c r="P412" s="120"/>
      <c r="Q412" s="120"/>
      <c r="R412" s="120"/>
      <c r="S412" s="120"/>
      <c r="T412" s="120"/>
      <c r="U412" s="120"/>
      <c r="V412" s="120"/>
      <c r="W412" s="120"/>
    </row>
    <row r="413" spans="1:23" ht="15.75" customHeight="1" x14ac:dyDescent="0.25">
      <c r="A413" s="120"/>
      <c r="B413" s="120"/>
      <c r="C413" s="120"/>
      <c r="D413" s="120"/>
      <c r="E413" s="120"/>
      <c r="F413" s="120"/>
      <c r="G413" s="223"/>
      <c r="H413" s="120"/>
      <c r="I413" s="120"/>
      <c r="J413" s="120"/>
      <c r="K413" s="120"/>
      <c r="L413" s="120"/>
      <c r="M413" s="120"/>
      <c r="N413" s="120"/>
      <c r="O413" s="120"/>
      <c r="P413" s="120"/>
      <c r="Q413" s="120"/>
      <c r="R413" s="120"/>
      <c r="S413" s="120"/>
      <c r="T413" s="120"/>
      <c r="U413" s="120"/>
      <c r="V413" s="120"/>
      <c r="W413" s="120"/>
    </row>
    <row r="414" spans="1:23" ht="15.75" customHeight="1" x14ac:dyDescent="0.25">
      <c r="A414" s="120"/>
      <c r="B414" s="120"/>
      <c r="C414" s="120"/>
      <c r="D414" s="120"/>
      <c r="E414" s="120"/>
      <c r="F414" s="120"/>
      <c r="G414" s="223"/>
      <c r="H414" s="120"/>
      <c r="I414" s="120"/>
      <c r="J414" s="120"/>
      <c r="K414" s="120"/>
      <c r="L414" s="120"/>
      <c r="M414" s="120"/>
      <c r="N414" s="120"/>
      <c r="O414" s="120"/>
      <c r="P414" s="120"/>
      <c r="Q414" s="120"/>
      <c r="R414" s="120"/>
      <c r="S414" s="120"/>
      <c r="T414" s="120"/>
      <c r="U414" s="120"/>
      <c r="V414" s="120"/>
      <c r="W414" s="120"/>
    </row>
    <row r="415" spans="1:23" ht="15.75" customHeight="1" x14ac:dyDescent="0.25">
      <c r="A415" s="120"/>
      <c r="B415" s="120"/>
      <c r="C415" s="120"/>
      <c r="D415" s="120"/>
      <c r="E415" s="120"/>
      <c r="F415" s="120"/>
      <c r="G415" s="223"/>
      <c r="H415" s="120"/>
      <c r="I415" s="120"/>
      <c r="J415" s="120"/>
      <c r="K415" s="120"/>
      <c r="L415" s="120"/>
      <c r="M415" s="120"/>
      <c r="N415" s="120"/>
      <c r="O415" s="120"/>
      <c r="P415" s="120"/>
      <c r="Q415" s="120"/>
      <c r="R415" s="120"/>
      <c r="S415" s="120"/>
      <c r="T415" s="120"/>
      <c r="U415" s="120"/>
      <c r="V415" s="120"/>
      <c r="W415" s="120"/>
    </row>
    <row r="416" spans="1:23" ht="15.75" customHeight="1" x14ac:dyDescent="0.25">
      <c r="A416" s="120"/>
      <c r="B416" s="120"/>
      <c r="C416" s="120"/>
      <c r="D416" s="120"/>
      <c r="E416" s="120"/>
      <c r="F416" s="120"/>
      <c r="G416" s="223"/>
      <c r="H416" s="120"/>
      <c r="I416" s="120"/>
      <c r="J416" s="120"/>
      <c r="K416" s="120"/>
      <c r="L416" s="120"/>
      <c r="M416" s="120"/>
      <c r="N416" s="120"/>
      <c r="O416" s="120"/>
      <c r="P416" s="120"/>
      <c r="Q416" s="120"/>
      <c r="R416" s="120"/>
      <c r="S416" s="120"/>
      <c r="T416" s="120"/>
      <c r="U416" s="120"/>
      <c r="V416" s="120"/>
      <c r="W416" s="120"/>
    </row>
    <row r="417" spans="1:23" ht="15.75" customHeight="1" x14ac:dyDescent="0.25">
      <c r="A417" s="120"/>
      <c r="B417" s="120"/>
      <c r="C417" s="120"/>
      <c r="D417" s="120"/>
      <c r="E417" s="120"/>
      <c r="F417" s="120"/>
      <c r="G417" s="223"/>
      <c r="H417" s="120"/>
      <c r="I417" s="120"/>
      <c r="J417" s="120"/>
      <c r="K417" s="120"/>
      <c r="L417" s="120"/>
      <c r="M417" s="120"/>
      <c r="N417" s="120"/>
      <c r="O417" s="120"/>
      <c r="P417" s="120"/>
      <c r="Q417" s="120"/>
      <c r="R417" s="120"/>
      <c r="S417" s="120"/>
      <c r="T417" s="120"/>
      <c r="U417" s="120"/>
      <c r="V417" s="120"/>
      <c r="W417" s="120"/>
    </row>
    <row r="418" spans="1:23" ht="15.75" customHeight="1" x14ac:dyDescent="0.25">
      <c r="A418" s="120"/>
      <c r="B418" s="120"/>
      <c r="C418" s="120"/>
      <c r="D418" s="120"/>
      <c r="E418" s="120"/>
      <c r="F418" s="120"/>
      <c r="G418" s="223"/>
      <c r="H418" s="120"/>
      <c r="I418" s="120"/>
      <c r="J418" s="120"/>
      <c r="K418" s="120"/>
      <c r="L418" s="120"/>
      <c r="M418" s="120"/>
      <c r="N418" s="120"/>
      <c r="O418" s="120"/>
      <c r="P418" s="120"/>
      <c r="Q418" s="120"/>
      <c r="R418" s="120"/>
      <c r="S418" s="120"/>
      <c r="T418" s="120"/>
      <c r="U418" s="120"/>
      <c r="V418" s="120"/>
      <c r="W418" s="120"/>
    </row>
    <row r="419" spans="1:23" ht="15.75" customHeight="1" x14ac:dyDescent="0.25">
      <c r="A419" s="120"/>
      <c r="B419" s="120"/>
      <c r="C419" s="120"/>
      <c r="D419" s="120"/>
      <c r="E419" s="120"/>
      <c r="F419" s="120"/>
      <c r="G419" s="223"/>
      <c r="H419" s="120"/>
      <c r="I419" s="120"/>
      <c r="J419" s="120"/>
      <c r="K419" s="120"/>
      <c r="L419" s="120"/>
      <c r="M419" s="120"/>
      <c r="N419" s="120"/>
      <c r="O419" s="120"/>
      <c r="P419" s="120"/>
      <c r="Q419" s="120"/>
      <c r="R419" s="120"/>
      <c r="S419" s="120"/>
      <c r="T419" s="120"/>
      <c r="U419" s="120"/>
      <c r="V419" s="120"/>
      <c r="W419" s="120"/>
    </row>
    <row r="420" spans="1:23" ht="15.75" customHeight="1" x14ac:dyDescent="0.25">
      <c r="A420" s="120"/>
      <c r="B420" s="120"/>
      <c r="C420" s="120"/>
      <c r="D420" s="120"/>
      <c r="E420" s="120"/>
      <c r="F420" s="120"/>
      <c r="G420" s="223"/>
      <c r="H420" s="120"/>
      <c r="I420" s="120"/>
      <c r="J420" s="120"/>
      <c r="K420" s="120"/>
      <c r="L420" s="120"/>
      <c r="M420" s="120"/>
      <c r="N420" s="120"/>
      <c r="O420" s="120"/>
      <c r="P420" s="120"/>
      <c r="Q420" s="120"/>
      <c r="R420" s="120"/>
      <c r="S420" s="120"/>
      <c r="T420" s="120"/>
      <c r="U420" s="120"/>
      <c r="V420" s="120"/>
      <c r="W420" s="120"/>
    </row>
    <row r="421" spans="1:23" ht="15.75" customHeight="1" x14ac:dyDescent="0.25">
      <c r="A421" s="120"/>
      <c r="B421" s="120"/>
      <c r="C421" s="120"/>
      <c r="D421" s="120"/>
      <c r="E421" s="120"/>
      <c r="F421" s="120"/>
      <c r="G421" s="223"/>
      <c r="H421" s="120"/>
      <c r="I421" s="120"/>
      <c r="J421" s="120"/>
      <c r="K421" s="120"/>
      <c r="L421" s="120"/>
      <c r="M421" s="120"/>
      <c r="N421" s="120"/>
      <c r="O421" s="120"/>
      <c r="P421" s="120"/>
      <c r="Q421" s="120"/>
      <c r="R421" s="120"/>
      <c r="S421" s="120"/>
      <c r="T421" s="120"/>
      <c r="U421" s="120"/>
      <c r="V421" s="120"/>
      <c r="W421" s="120"/>
    </row>
    <row r="422" spans="1:23" ht="15.75" customHeight="1" x14ac:dyDescent="0.25">
      <c r="A422" s="120"/>
      <c r="B422" s="120"/>
      <c r="C422" s="120"/>
      <c r="D422" s="120"/>
      <c r="E422" s="120"/>
      <c r="F422" s="120"/>
      <c r="G422" s="223"/>
      <c r="H422" s="120"/>
      <c r="I422" s="120"/>
      <c r="J422" s="120"/>
      <c r="K422" s="120"/>
      <c r="L422" s="120"/>
      <c r="M422" s="120"/>
      <c r="N422" s="120"/>
      <c r="O422" s="120"/>
      <c r="P422" s="120"/>
      <c r="Q422" s="120"/>
      <c r="R422" s="120"/>
      <c r="S422" s="120"/>
      <c r="T422" s="120"/>
      <c r="U422" s="120"/>
      <c r="V422" s="120"/>
      <c r="W422" s="120"/>
    </row>
    <row r="423" spans="1:23" ht="15.75" customHeight="1" x14ac:dyDescent="0.25">
      <c r="A423" s="120"/>
      <c r="B423" s="120"/>
      <c r="C423" s="120"/>
      <c r="D423" s="120"/>
      <c r="E423" s="120"/>
      <c r="F423" s="120"/>
      <c r="G423" s="223"/>
      <c r="H423" s="120"/>
      <c r="I423" s="120"/>
      <c r="J423" s="120"/>
      <c r="K423" s="120"/>
      <c r="L423" s="120"/>
      <c r="M423" s="120"/>
      <c r="N423" s="120"/>
      <c r="O423" s="120"/>
      <c r="P423" s="120"/>
      <c r="Q423" s="120"/>
      <c r="R423" s="120"/>
      <c r="S423" s="120"/>
      <c r="T423" s="120"/>
      <c r="U423" s="120"/>
      <c r="V423" s="120"/>
      <c r="W423" s="120"/>
    </row>
    <row r="424" spans="1:23" ht="15.75" customHeight="1" x14ac:dyDescent="0.25">
      <c r="A424" s="120"/>
      <c r="B424" s="120"/>
      <c r="C424" s="120"/>
      <c r="D424" s="120"/>
      <c r="E424" s="120"/>
      <c r="F424" s="120"/>
      <c r="G424" s="223"/>
      <c r="H424" s="120"/>
      <c r="I424" s="120"/>
      <c r="J424" s="120"/>
      <c r="K424" s="120"/>
      <c r="L424" s="120"/>
      <c r="M424" s="120"/>
      <c r="N424" s="120"/>
      <c r="O424" s="120"/>
      <c r="P424" s="120"/>
      <c r="Q424" s="120"/>
      <c r="R424" s="120"/>
      <c r="S424" s="120"/>
      <c r="T424" s="120"/>
      <c r="U424" s="120"/>
      <c r="V424" s="120"/>
      <c r="W424" s="120"/>
    </row>
    <row r="425" spans="1:23" ht="15.75" customHeight="1" x14ac:dyDescent="0.25">
      <c r="A425" s="120"/>
      <c r="B425" s="120"/>
      <c r="C425" s="120"/>
      <c r="D425" s="120"/>
      <c r="E425" s="120"/>
      <c r="F425" s="120"/>
      <c r="G425" s="223"/>
      <c r="H425" s="120"/>
      <c r="I425" s="120"/>
      <c r="J425" s="120"/>
      <c r="K425" s="120"/>
      <c r="L425" s="120"/>
      <c r="M425" s="120"/>
      <c r="N425" s="120"/>
      <c r="O425" s="120"/>
      <c r="P425" s="120"/>
      <c r="Q425" s="120"/>
      <c r="R425" s="120"/>
      <c r="S425" s="120"/>
      <c r="T425" s="120"/>
      <c r="U425" s="120"/>
      <c r="V425" s="120"/>
      <c r="W425" s="120"/>
    </row>
    <row r="426" spans="1:23" ht="15.75" customHeight="1" x14ac:dyDescent="0.25">
      <c r="A426" s="120"/>
      <c r="B426" s="120"/>
      <c r="C426" s="120"/>
      <c r="D426" s="120"/>
      <c r="E426" s="120"/>
      <c r="F426" s="120"/>
      <c r="G426" s="223"/>
      <c r="H426" s="120"/>
      <c r="I426" s="120"/>
      <c r="J426" s="120"/>
      <c r="K426" s="120"/>
      <c r="L426" s="120"/>
      <c r="M426" s="120"/>
      <c r="N426" s="120"/>
      <c r="O426" s="120"/>
      <c r="P426" s="120"/>
      <c r="Q426" s="120"/>
      <c r="R426" s="120"/>
      <c r="S426" s="120"/>
      <c r="T426" s="120"/>
      <c r="U426" s="120"/>
      <c r="V426" s="120"/>
      <c r="W426" s="120"/>
    </row>
    <row r="427" spans="1:23" ht="15.75" customHeight="1" x14ac:dyDescent="0.25">
      <c r="A427" s="120"/>
      <c r="B427" s="120"/>
      <c r="C427" s="120"/>
      <c r="D427" s="120"/>
      <c r="E427" s="120"/>
      <c r="F427" s="120"/>
      <c r="G427" s="223"/>
      <c r="H427" s="120"/>
      <c r="I427" s="120"/>
      <c r="J427" s="120"/>
      <c r="K427" s="120"/>
      <c r="L427" s="120"/>
      <c r="M427" s="120"/>
      <c r="N427" s="120"/>
      <c r="O427" s="120"/>
      <c r="P427" s="120"/>
      <c r="Q427" s="120"/>
      <c r="R427" s="120"/>
      <c r="S427" s="120"/>
      <c r="T427" s="120"/>
      <c r="U427" s="120"/>
      <c r="V427" s="120"/>
      <c r="W427" s="120"/>
    </row>
    <row r="428" spans="1:23" ht="15.75" customHeight="1" x14ac:dyDescent="0.25">
      <c r="A428" s="120"/>
      <c r="B428" s="120"/>
      <c r="C428" s="120"/>
      <c r="D428" s="120"/>
      <c r="E428" s="120"/>
      <c r="F428" s="120"/>
      <c r="G428" s="223"/>
      <c r="H428" s="120"/>
      <c r="I428" s="120"/>
      <c r="J428" s="120"/>
      <c r="K428" s="120"/>
      <c r="L428" s="120"/>
      <c r="M428" s="120"/>
      <c r="N428" s="120"/>
      <c r="O428" s="120"/>
      <c r="P428" s="120"/>
      <c r="Q428" s="120"/>
      <c r="R428" s="120"/>
      <c r="S428" s="120"/>
      <c r="T428" s="120"/>
      <c r="U428" s="120"/>
      <c r="V428" s="120"/>
      <c r="W428" s="120"/>
    </row>
    <row r="429" spans="1:23" ht="15.75" customHeight="1" x14ac:dyDescent="0.25">
      <c r="A429" s="120"/>
      <c r="B429" s="120"/>
      <c r="C429" s="120"/>
      <c r="D429" s="120"/>
      <c r="E429" s="120"/>
      <c r="F429" s="120"/>
      <c r="G429" s="223"/>
      <c r="H429" s="120"/>
      <c r="I429" s="120"/>
      <c r="J429" s="120"/>
      <c r="K429" s="120"/>
      <c r="L429" s="120"/>
      <c r="M429" s="120"/>
      <c r="N429" s="120"/>
      <c r="O429" s="120"/>
      <c r="P429" s="120"/>
      <c r="Q429" s="120"/>
      <c r="R429" s="120"/>
      <c r="S429" s="120"/>
      <c r="T429" s="120"/>
      <c r="U429" s="120"/>
      <c r="V429" s="120"/>
      <c r="W429" s="120"/>
    </row>
    <row r="430" spans="1:23" ht="15.75" customHeight="1" x14ac:dyDescent="0.25">
      <c r="A430" s="120"/>
      <c r="B430" s="120"/>
      <c r="C430" s="120"/>
      <c r="D430" s="120"/>
      <c r="E430" s="120"/>
      <c r="F430" s="120"/>
      <c r="G430" s="223"/>
      <c r="H430" s="120"/>
      <c r="I430" s="120"/>
      <c r="J430" s="120"/>
      <c r="K430" s="120"/>
      <c r="L430" s="120"/>
      <c r="M430" s="120"/>
      <c r="N430" s="120"/>
      <c r="O430" s="120"/>
      <c r="P430" s="120"/>
      <c r="Q430" s="120"/>
      <c r="R430" s="120"/>
      <c r="S430" s="120"/>
      <c r="T430" s="120"/>
      <c r="U430" s="120"/>
      <c r="V430" s="120"/>
      <c r="W430" s="120"/>
    </row>
    <row r="431" spans="1:23" ht="15.75" customHeight="1" x14ac:dyDescent="0.25">
      <c r="A431" s="120"/>
      <c r="B431" s="120"/>
      <c r="C431" s="120"/>
      <c r="D431" s="120"/>
      <c r="E431" s="120"/>
      <c r="F431" s="120"/>
      <c r="G431" s="223"/>
      <c r="H431" s="120"/>
      <c r="I431" s="120"/>
      <c r="J431" s="120"/>
      <c r="K431" s="120"/>
      <c r="L431" s="120"/>
      <c r="M431" s="120"/>
      <c r="N431" s="120"/>
      <c r="O431" s="120"/>
      <c r="P431" s="120"/>
      <c r="Q431" s="120"/>
      <c r="R431" s="120"/>
      <c r="S431" s="120"/>
      <c r="T431" s="120"/>
      <c r="U431" s="120"/>
      <c r="V431" s="120"/>
      <c r="W431" s="120"/>
    </row>
    <row r="432" spans="1:23" ht="15.75" customHeight="1" x14ac:dyDescent="0.25">
      <c r="A432" s="120"/>
      <c r="B432" s="120"/>
      <c r="C432" s="120"/>
      <c r="D432" s="120"/>
      <c r="E432" s="120"/>
      <c r="F432" s="120"/>
      <c r="G432" s="223"/>
      <c r="H432" s="120"/>
      <c r="I432" s="120"/>
      <c r="J432" s="120"/>
      <c r="K432" s="120"/>
      <c r="L432" s="120"/>
      <c r="M432" s="120"/>
      <c r="N432" s="120"/>
      <c r="O432" s="120"/>
      <c r="P432" s="120"/>
      <c r="Q432" s="120"/>
      <c r="R432" s="120"/>
      <c r="S432" s="120"/>
      <c r="T432" s="120"/>
      <c r="U432" s="120"/>
      <c r="V432" s="120"/>
      <c r="W432" s="120"/>
    </row>
    <row r="433" spans="1:23" ht="15.75" customHeight="1" x14ac:dyDescent="0.25">
      <c r="A433" s="120"/>
      <c r="B433" s="120"/>
      <c r="C433" s="120"/>
      <c r="D433" s="120"/>
      <c r="E433" s="120"/>
      <c r="F433" s="120"/>
      <c r="G433" s="223"/>
      <c r="H433" s="120"/>
      <c r="I433" s="120"/>
      <c r="J433" s="120"/>
      <c r="K433" s="120"/>
      <c r="L433" s="120"/>
      <c r="M433" s="120"/>
      <c r="N433" s="120"/>
      <c r="O433" s="120"/>
      <c r="P433" s="120"/>
      <c r="Q433" s="120"/>
      <c r="R433" s="120"/>
      <c r="S433" s="120"/>
      <c r="T433" s="120"/>
      <c r="U433" s="120"/>
      <c r="V433" s="120"/>
      <c r="W433" s="120"/>
    </row>
    <row r="434" spans="1:23" ht="15.75" customHeight="1" x14ac:dyDescent="0.25">
      <c r="A434" s="120"/>
      <c r="B434" s="120"/>
      <c r="C434" s="120"/>
      <c r="D434" s="120"/>
      <c r="E434" s="120"/>
      <c r="F434" s="120"/>
      <c r="G434" s="223"/>
      <c r="H434" s="120"/>
      <c r="I434" s="120"/>
      <c r="J434" s="120"/>
      <c r="K434" s="120"/>
      <c r="L434" s="120"/>
      <c r="M434" s="120"/>
      <c r="N434" s="120"/>
      <c r="O434" s="120"/>
      <c r="P434" s="120"/>
      <c r="Q434" s="120"/>
      <c r="R434" s="120"/>
      <c r="S434" s="120"/>
      <c r="T434" s="120"/>
      <c r="U434" s="120"/>
      <c r="V434" s="120"/>
      <c r="W434" s="120"/>
    </row>
    <row r="435" spans="1:23" ht="15.75" customHeight="1" x14ac:dyDescent="0.25">
      <c r="A435" s="120"/>
      <c r="B435" s="120"/>
      <c r="C435" s="120"/>
      <c r="D435" s="120"/>
      <c r="E435" s="120"/>
      <c r="F435" s="120"/>
      <c r="G435" s="223"/>
      <c r="H435" s="120"/>
      <c r="I435" s="120"/>
      <c r="J435" s="120"/>
      <c r="K435" s="120"/>
      <c r="L435" s="120"/>
      <c r="M435" s="120"/>
      <c r="N435" s="120"/>
      <c r="O435" s="120"/>
      <c r="P435" s="120"/>
      <c r="Q435" s="120"/>
      <c r="R435" s="120"/>
      <c r="S435" s="120"/>
      <c r="T435" s="120"/>
      <c r="U435" s="120"/>
      <c r="V435" s="120"/>
      <c r="W435" s="120"/>
    </row>
    <row r="436" spans="1:23" ht="15.75" customHeight="1" x14ac:dyDescent="0.25">
      <c r="A436" s="120"/>
      <c r="B436" s="120"/>
      <c r="C436" s="120"/>
      <c r="D436" s="120"/>
      <c r="E436" s="120"/>
      <c r="F436" s="120"/>
      <c r="G436" s="223"/>
      <c r="H436" s="120"/>
      <c r="I436" s="120"/>
      <c r="J436" s="120"/>
      <c r="K436" s="120"/>
      <c r="L436" s="120"/>
      <c r="M436" s="120"/>
      <c r="N436" s="120"/>
      <c r="O436" s="120"/>
      <c r="P436" s="120"/>
      <c r="Q436" s="120"/>
      <c r="R436" s="120"/>
      <c r="S436" s="120"/>
      <c r="T436" s="120"/>
      <c r="U436" s="120"/>
      <c r="V436" s="120"/>
      <c r="W436" s="120"/>
    </row>
    <row r="437" spans="1:23" ht="15.75" customHeight="1" x14ac:dyDescent="0.25">
      <c r="A437" s="120"/>
      <c r="B437" s="120"/>
      <c r="C437" s="120"/>
      <c r="D437" s="120"/>
      <c r="E437" s="120"/>
      <c r="F437" s="120"/>
      <c r="G437" s="223"/>
      <c r="H437" s="120"/>
      <c r="I437" s="120"/>
      <c r="J437" s="120"/>
      <c r="K437" s="120"/>
      <c r="L437" s="120"/>
      <c r="M437" s="120"/>
      <c r="N437" s="120"/>
      <c r="O437" s="120"/>
      <c r="P437" s="120"/>
      <c r="Q437" s="120"/>
      <c r="R437" s="120"/>
      <c r="S437" s="120"/>
      <c r="T437" s="120"/>
      <c r="U437" s="120"/>
      <c r="V437" s="120"/>
      <c r="W437" s="120"/>
    </row>
    <row r="438" spans="1:23" ht="15.75" customHeight="1" x14ac:dyDescent="0.25">
      <c r="A438" s="120"/>
      <c r="B438" s="120"/>
      <c r="C438" s="120"/>
      <c r="D438" s="120"/>
      <c r="E438" s="120"/>
      <c r="F438" s="120"/>
      <c r="G438" s="223"/>
      <c r="H438" s="120"/>
      <c r="I438" s="120"/>
      <c r="J438" s="120"/>
      <c r="K438" s="120"/>
      <c r="L438" s="120"/>
      <c r="M438" s="120"/>
      <c r="N438" s="120"/>
      <c r="O438" s="120"/>
      <c r="P438" s="120"/>
      <c r="Q438" s="120"/>
      <c r="R438" s="120"/>
      <c r="S438" s="120"/>
      <c r="T438" s="120"/>
      <c r="U438" s="120"/>
      <c r="V438" s="120"/>
      <c r="W438" s="120"/>
    </row>
    <row r="439" spans="1:23" ht="15.75" customHeight="1" x14ac:dyDescent="0.25">
      <c r="A439" s="120"/>
      <c r="B439" s="120"/>
      <c r="C439" s="120"/>
      <c r="D439" s="120"/>
      <c r="E439" s="120"/>
      <c r="F439" s="120"/>
      <c r="G439" s="223"/>
      <c r="H439" s="120"/>
      <c r="I439" s="120"/>
      <c r="J439" s="120"/>
      <c r="K439" s="120"/>
      <c r="L439" s="120"/>
      <c r="M439" s="120"/>
      <c r="N439" s="120"/>
      <c r="O439" s="120"/>
      <c r="P439" s="120"/>
      <c r="Q439" s="120"/>
      <c r="R439" s="120"/>
      <c r="S439" s="120"/>
      <c r="T439" s="120"/>
      <c r="U439" s="120"/>
      <c r="V439" s="120"/>
      <c r="W439" s="120"/>
    </row>
    <row r="440" spans="1:23" ht="15.75" customHeight="1" x14ac:dyDescent="0.25">
      <c r="A440" s="120"/>
      <c r="B440" s="120"/>
      <c r="C440" s="120"/>
      <c r="D440" s="120"/>
      <c r="E440" s="120"/>
      <c r="F440" s="120"/>
      <c r="G440" s="223"/>
      <c r="H440" s="120"/>
      <c r="I440" s="120"/>
      <c r="J440" s="120"/>
      <c r="K440" s="120"/>
      <c r="L440" s="120"/>
      <c r="M440" s="120"/>
      <c r="N440" s="120"/>
      <c r="O440" s="120"/>
      <c r="P440" s="120"/>
      <c r="Q440" s="120"/>
      <c r="R440" s="120"/>
      <c r="S440" s="120"/>
      <c r="T440" s="120"/>
      <c r="U440" s="120"/>
      <c r="V440" s="120"/>
      <c r="W440" s="120"/>
    </row>
    <row r="441" spans="1:23" ht="15.75" customHeight="1" x14ac:dyDescent="0.25">
      <c r="A441" s="120"/>
      <c r="B441" s="120"/>
      <c r="C441" s="120"/>
      <c r="D441" s="120"/>
      <c r="E441" s="120"/>
      <c r="F441" s="120"/>
      <c r="G441" s="223"/>
      <c r="H441" s="120"/>
      <c r="I441" s="120"/>
      <c r="J441" s="120"/>
      <c r="K441" s="120"/>
      <c r="L441" s="120"/>
      <c r="M441" s="120"/>
      <c r="N441" s="120"/>
      <c r="O441" s="120"/>
      <c r="P441" s="120"/>
      <c r="Q441" s="120"/>
      <c r="R441" s="120"/>
      <c r="S441" s="120"/>
      <c r="T441" s="120"/>
      <c r="U441" s="120"/>
      <c r="V441" s="120"/>
      <c r="W441" s="120"/>
    </row>
    <row r="442" spans="1:23" ht="15.75" customHeight="1" x14ac:dyDescent="0.25">
      <c r="A442" s="120"/>
      <c r="B442" s="120"/>
      <c r="C442" s="120"/>
      <c r="D442" s="120"/>
      <c r="E442" s="120"/>
      <c r="F442" s="120"/>
      <c r="G442" s="223"/>
      <c r="H442" s="120"/>
      <c r="I442" s="120"/>
      <c r="J442" s="120"/>
      <c r="K442" s="120"/>
      <c r="L442" s="120"/>
      <c r="M442" s="120"/>
      <c r="N442" s="120"/>
      <c r="O442" s="120"/>
      <c r="P442" s="120"/>
      <c r="Q442" s="120"/>
      <c r="R442" s="120"/>
      <c r="S442" s="120"/>
      <c r="T442" s="120"/>
      <c r="U442" s="120"/>
      <c r="V442" s="120"/>
      <c r="W442" s="120"/>
    </row>
    <row r="443" spans="1:23" ht="15.75" customHeight="1" x14ac:dyDescent="0.25">
      <c r="A443" s="120"/>
      <c r="B443" s="120"/>
      <c r="C443" s="120"/>
      <c r="D443" s="120"/>
      <c r="E443" s="120"/>
      <c r="F443" s="120"/>
      <c r="G443" s="223"/>
      <c r="H443" s="120"/>
      <c r="I443" s="120"/>
      <c r="J443" s="120"/>
      <c r="K443" s="120"/>
      <c r="L443" s="120"/>
      <c r="M443" s="120"/>
      <c r="N443" s="120"/>
      <c r="O443" s="120"/>
      <c r="P443" s="120"/>
      <c r="Q443" s="120"/>
      <c r="R443" s="120"/>
      <c r="S443" s="120"/>
      <c r="T443" s="120"/>
      <c r="U443" s="120"/>
      <c r="V443" s="120"/>
      <c r="W443" s="120"/>
    </row>
    <row r="444" spans="1:23" ht="15.75" customHeight="1" x14ac:dyDescent="0.25">
      <c r="A444" s="120"/>
      <c r="B444" s="120"/>
      <c r="C444" s="120"/>
      <c r="D444" s="120"/>
      <c r="E444" s="120"/>
      <c r="F444" s="120"/>
      <c r="G444" s="223"/>
      <c r="H444" s="120"/>
      <c r="I444" s="120"/>
      <c r="J444" s="120"/>
      <c r="K444" s="120"/>
      <c r="L444" s="120"/>
      <c r="M444" s="120"/>
      <c r="N444" s="120"/>
      <c r="O444" s="120"/>
      <c r="P444" s="120"/>
      <c r="Q444" s="120"/>
      <c r="R444" s="120"/>
      <c r="S444" s="120"/>
      <c r="T444" s="120"/>
      <c r="U444" s="120"/>
      <c r="V444" s="120"/>
      <c r="W444" s="120"/>
    </row>
    <row r="445" spans="1:23" ht="15.75" customHeight="1" x14ac:dyDescent="0.25">
      <c r="A445" s="120"/>
      <c r="B445" s="120"/>
      <c r="C445" s="120"/>
      <c r="D445" s="120"/>
      <c r="E445" s="120"/>
      <c r="F445" s="120"/>
      <c r="G445" s="223"/>
      <c r="H445" s="120"/>
      <c r="I445" s="120"/>
      <c r="J445" s="120"/>
      <c r="K445" s="120"/>
      <c r="L445" s="120"/>
      <c r="M445" s="120"/>
      <c r="N445" s="120"/>
      <c r="O445" s="120"/>
      <c r="P445" s="120"/>
      <c r="Q445" s="120"/>
      <c r="R445" s="120"/>
      <c r="S445" s="120"/>
      <c r="T445" s="120"/>
      <c r="U445" s="120"/>
      <c r="V445" s="120"/>
      <c r="W445" s="120"/>
    </row>
    <row r="446" spans="1:23" ht="15.75" customHeight="1" x14ac:dyDescent="0.25">
      <c r="A446" s="120"/>
      <c r="B446" s="120"/>
      <c r="C446" s="120"/>
      <c r="D446" s="120"/>
      <c r="E446" s="120"/>
      <c r="F446" s="120"/>
      <c r="G446" s="223"/>
      <c r="H446" s="120"/>
      <c r="I446" s="120"/>
      <c r="J446" s="120"/>
      <c r="K446" s="120"/>
      <c r="L446" s="120"/>
      <c r="M446" s="120"/>
      <c r="N446" s="120"/>
      <c r="O446" s="120"/>
      <c r="P446" s="120"/>
      <c r="Q446" s="120"/>
      <c r="R446" s="120"/>
      <c r="S446" s="120"/>
      <c r="T446" s="120"/>
      <c r="U446" s="120"/>
      <c r="V446" s="120"/>
      <c r="W446" s="120"/>
    </row>
    <row r="447" spans="1:23" ht="15.75" customHeight="1" x14ac:dyDescent="0.25">
      <c r="A447" s="120"/>
      <c r="B447" s="120"/>
      <c r="C447" s="120"/>
      <c r="D447" s="120"/>
      <c r="E447" s="120"/>
      <c r="F447" s="120"/>
      <c r="G447" s="223"/>
      <c r="H447" s="120"/>
      <c r="I447" s="120"/>
      <c r="J447" s="120"/>
      <c r="K447" s="120"/>
      <c r="L447" s="120"/>
      <c r="M447" s="120"/>
      <c r="N447" s="120"/>
      <c r="O447" s="120"/>
      <c r="P447" s="120"/>
      <c r="Q447" s="120"/>
      <c r="R447" s="120"/>
      <c r="S447" s="120"/>
      <c r="T447" s="120"/>
      <c r="U447" s="120"/>
      <c r="V447" s="120"/>
      <c r="W447" s="120"/>
    </row>
    <row r="448" spans="1:23" ht="15.75" customHeight="1" x14ac:dyDescent="0.25">
      <c r="A448" s="120"/>
      <c r="B448" s="120"/>
      <c r="C448" s="120"/>
      <c r="D448" s="120"/>
      <c r="E448" s="120"/>
      <c r="F448" s="120"/>
      <c r="G448" s="223"/>
      <c r="H448" s="120"/>
      <c r="I448" s="120"/>
      <c r="J448" s="120"/>
      <c r="K448" s="120"/>
      <c r="L448" s="120"/>
      <c r="M448" s="120"/>
      <c r="N448" s="120"/>
      <c r="O448" s="120"/>
      <c r="P448" s="120"/>
      <c r="Q448" s="120"/>
      <c r="R448" s="120"/>
      <c r="S448" s="120"/>
      <c r="T448" s="120"/>
      <c r="U448" s="120"/>
      <c r="V448" s="120"/>
      <c r="W448" s="120"/>
    </row>
    <row r="449" spans="1:23" ht="15.75" customHeight="1" x14ac:dyDescent="0.25">
      <c r="A449" s="120"/>
      <c r="B449" s="120"/>
      <c r="C449" s="120"/>
      <c r="D449" s="120"/>
      <c r="E449" s="120"/>
      <c r="F449" s="120"/>
      <c r="G449" s="223"/>
      <c r="H449" s="120"/>
      <c r="I449" s="120"/>
      <c r="J449" s="120"/>
      <c r="K449" s="120"/>
      <c r="L449" s="120"/>
      <c r="M449" s="120"/>
      <c r="N449" s="120"/>
      <c r="O449" s="120"/>
      <c r="P449" s="120"/>
      <c r="Q449" s="120"/>
      <c r="R449" s="120"/>
      <c r="S449" s="120"/>
      <c r="T449" s="120"/>
      <c r="U449" s="120"/>
      <c r="V449" s="120"/>
      <c r="W449" s="120"/>
    </row>
    <row r="450" spans="1:23" ht="15.75" customHeight="1" x14ac:dyDescent="0.25">
      <c r="A450" s="120"/>
      <c r="B450" s="120"/>
      <c r="C450" s="120"/>
      <c r="D450" s="120"/>
      <c r="E450" s="120"/>
      <c r="F450" s="120"/>
      <c r="G450" s="223"/>
      <c r="H450" s="120"/>
      <c r="I450" s="120"/>
      <c r="J450" s="120"/>
      <c r="K450" s="120"/>
      <c r="L450" s="120"/>
      <c r="M450" s="120"/>
      <c r="N450" s="120"/>
      <c r="O450" s="120"/>
      <c r="P450" s="120"/>
      <c r="Q450" s="120"/>
      <c r="R450" s="120"/>
      <c r="S450" s="120"/>
      <c r="T450" s="120"/>
      <c r="U450" s="120"/>
      <c r="V450" s="120"/>
      <c r="W450" s="120"/>
    </row>
    <row r="451" spans="1:23" ht="15.75" customHeight="1" x14ac:dyDescent="0.25">
      <c r="A451" s="120"/>
      <c r="B451" s="120"/>
      <c r="C451" s="120"/>
      <c r="D451" s="120"/>
      <c r="E451" s="120"/>
      <c r="F451" s="120"/>
      <c r="G451" s="223"/>
      <c r="H451" s="120"/>
      <c r="I451" s="120"/>
      <c r="J451" s="120"/>
      <c r="K451" s="120"/>
      <c r="L451" s="120"/>
      <c r="M451" s="120"/>
      <c r="N451" s="120"/>
      <c r="O451" s="120"/>
      <c r="P451" s="120"/>
      <c r="Q451" s="120"/>
      <c r="R451" s="120"/>
      <c r="S451" s="120"/>
      <c r="T451" s="120"/>
      <c r="U451" s="120"/>
      <c r="V451" s="120"/>
      <c r="W451" s="120"/>
    </row>
    <row r="452" spans="1:23" ht="15.75" customHeight="1" x14ac:dyDescent="0.25">
      <c r="A452" s="120"/>
      <c r="B452" s="120"/>
      <c r="C452" s="120"/>
      <c r="D452" s="120"/>
      <c r="E452" s="120"/>
      <c r="F452" s="120"/>
      <c r="G452" s="223"/>
      <c r="H452" s="120"/>
      <c r="I452" s="120"/>
      <c r="J452" s="120"/>
      <c r="K452" s="120"/>
      <c r="L452" s="120"/>
      <c r="M452" s="120"/>
      <c r="N452" s="120"/>
      <c r="O452" s="120"/>
      <c r="P452" s="120"/>
      <c r="Q452" s="120"/>
      <c r="R452" s="120"/>
      <c r="S452" s="120"/>
      <c r="T452" s="120"/>
      <c r="U452" s="120"/>
      <c r="V452" s="120"/>
      <c r="W452" s="120"/>
    </row>
    <row r="453" spans="1:23" ht="15.75" customHeight="1" x14ac:dyDescent="0.25">
      <c r="A453" s="120"/>
      <c r="B453" s="120"/>
      <c r="C453" s="120"/>
      <c r="D453" s="120"/>
      <c r="E453" s="120"/>
      <c r="F453" s="120"/>
      <c r="G453" s="223"/>
      <c r="H453" s="120"/>
      <c r="I453" s="120"/>
      <c r="J453" s="120"/>
      <c r="K453" s="120"/>
      <c r="L453" s="120"/>
      <c r="M453" s="120"/>
      <c r="N453" s="120"/>
      <c r="O453" s="120"/>
      <c r="P453" s="120"/>
      <c r="Q453" s="120"/>
      <c r="R453" s="120"/>
      <c r="S453" s="120"/>
      <c r="T453" s="120"/>
      <c r="U453" s="120"/>
      <c r="V453" s="120"/>
      <c r="W453" s="120"/>
    </row>
    <row r="454" spans="1:23" ht="15.75" customHeight="1" x14ac:dyDescent="0.25">
      <c r="A454" s="120"/>
      <c r="B454" s="120"/>
      <c r="C454" s="120"/>
      <c r="D454" s="120"/>
      <c r="E454" s="120"/>
      <c r="F454" s="120"/>
      <c r="G454" s="223"/>
      <c r="H454" s="120"/>
      <c r="I454" s="120"/>
      <c r="J454" s="120"/>
      <c r="K454" s="120"/>
      <c r="L454" s="120"/>
      <c r="M454" s="120"/>
      <c r="N454" s="120"/>
      <c r="O454" s="120"/>
      <c r="P454" s="120"/>
      <c r="Q454" s="120"/>
      <c r="R454" s="120"/>
      <c r="S454" s="120"/>
      <c r="T454" s="120"/>
      <c r="U454" s="120"/>
      <c r="V454" s="120"/>
      <c r="W454" s="120"/>
    </row>
    <row r="455" spans="1:23" ht="15.75" customHeight="1" x14ac:dyDescent="0.25">
      <c r="A455" s="120"/>
      <c r="B455" s="120"/>
      <c r="C455" s="120"/>
      <c r="D455" s="120"/>
      <c r="E455" s="120"/>
      <c r="F455" s="120"/>
      <c r="G455" s="223"/>
      <c r="H455" s="120"/>
      <c r="I455" s="120"/>
      <c r="J455" s="120"/>
      <c r="K455" s="120"/>
      <c r="L455" s="120"/>
      <c r="M455" s="120"/>
      <c r="N455" s="120"/>
      <c r="O455" s="120"/>
      <c r="P455" s="120"/>
      <c r="Q455" s="120"/>
      <c r="R455" s="120"/>
      <c r="S455" s="120"/>
      <c r="T455" s="120"/>
      <c r="U455" s="120"/>
      <c r="V455" s="120"/>
      <c r="W455" s="120"/>
    </row>
    <row r="456" spans="1:23" ht="15.75" customHeight="1" x14ac:dyDescent="0.25">
      <c r="A456" s="120"/>
      <c r="B456" s="120"/>
      <c r="C456" s="120"/>
      <c r="D456" s="120"/>
      <c r="E456" s="120"/>
      <c r="F456" s="120"/>
      <c r="G456" s="223"/>
      <c r="H456" s="120"/>
      <c r="I456" s="120"/>
      <c r="J456" s="120"/>
      <c r="K456" s="120"/>
      <c r="L456" s="120"/>
      <c r="M456" s="120"/>
      <c r="N456" s="120"/>
      <c r="O456" s="120"/>
      <c r="P456" s="120"/>
      <c r="Q456" s="120"/>
      <c r="R456" s="120"/>
      <c r="S456" s="120"/>
      <c r="T456" s="120"/>
      <c r="U456" s="120"/>
      <c r="V456" s="120"/>
      <c r="W456" s="120"/>
    </row>
    <row r="457" spans="1:23" ht="15.75" customHeight="1" x14ac:dyDescent="0.25">
      <c r="A457" s="120"/>
      <c r="B457" s="120"/>
      <c r="C457" s="120"/>
      <c r="D457" s="120"/>
      <c r="E457" s="120"/>
      <c r="F457" s="120"/>
      <c r="G457" s="223"/>
      <c r="H457" s="120"/>
      <c r="I457" s="120"/>
      <c r="J457" s="120"/>
      <c r="K457" s="120"/>
      <c r="L457" s="120"/>
      <c r="M457" s="120"/>
      <c r="N457" s="120"/>
      <c r="O457" s="120"/>
      <c r="P457" s="120"/>
      <c r="Q457" s="120"/>
      <c r="R457" s="120"/>
      <c r="S457" s="120"/>
      <c r="T457" s="120"/>
      <c r="U457" s="120"/>
      <c r="V457" s="120"/>
      <c r="W457" s="120"/>
    </row>
    <row r="458" spans="1:23" ht="15.75" customHeight="1" x14ac:dyDescent="0.25">
      <c r="A458" s="120"/>
      <c r="B458" s="120"/>
      <c r="C458" s="120"/>
      <c r="D458" s="120"/>
      <c r="E458" s="120"/>
      <c r="F458" s="120"/>
      <c r="G458" s="223"/>
      <c r="H458" s="120"/>
      <c r="I458" s="120"/>
      <c r="J458" s="120"/>
      <c r="K458" s="120"/>
      <c r="L458" s="120"/>
      <c r="M458" s="120"/>
      <c r="N458" s="120"/>
      <c r="O458" s="120"/>
      <c r="P458" s="120"/>
      <c r="Q458" s="120"/>
      <c r="R458" s="120"/>
      <c r="S458" s="120"/>
      <c r="T458" s="120"/>
      <c r="U458" s="120"/>
      <c r="V458" s="120"/>
      <c r="W458" s="120"/>
    </row>
    <row r="459" spans="1:23" ht="15.75" customHeight="1" x14ac:dyDescent="0.25">
      <c r="A459" s="120"/>
      <c r="B459" s="120"/>
      <c r="C459" s="120"/>
      <c r="D459" s="120"/>
      <c r="E459" s="120"/>
      <c r="F459" s="120"/>
      <c r="G459" s="223"/>
      <c r="H459" s="120"/>
      <c r="I459" s="120"/>
      <c r="J459" s="120"/>
      <c r="K459" s="120"/>
      <c r="L459" s="120"/>
      <c r="M459" s="120"/>
      <c r="N459" s="120"/>
      <c r="O459" s="120"/>
      <c r="P459" s="120"/>
      <c r="Q459" s="120"/>
      <c r="R459" s="120"/>
      <c r="S459" s="120"/>
      <c r="T459" s="120"/>
      <c r="U459" s="120"/>
      <c r="V459" s="120"/>
      <c r="W459" s="120"/>
    </row>
    <row r="460" spans="1:23" ht="15.75" customHeight="1" x14ac:dyDescent="0.25">
      <c r="A460" s="120"/>
      <c r="B460" s="120"/>
      <c r="C460" s="120"/>
      <c r="D460" s="120"/>
      <c r="E460" s="120"/>
      <c r="F460" s="120"/>
      <c r="G460" s="223"/>
      <c r="H460" s="120"/>
      <c r="I460" s="120"/>
      <c r="J460" s="120"/>
      <c r="K460" s="120"/>
      <c r="L460" s="120"/>
      <c r="M460" s="120"/>
      <c r="N460" s="120"/>
      <c r="O460" s="120"/>
      <c r="P460" s="120"/>
      <c r="Q460" s="120"/>
      <c r="R460" s="120"/>
      <c r="S460" s="120"/>
      <c r="T460" s="120"/>
      <c r="U460" s="120"/>
      <c r="V460" s="120"/>
      <c r="W460" s="120"/>
    </row>
    <row r="461" spans="1:23" ht="15.75" customHeight="1" x14ac:dyDescent="0.25">
      <c r="A461" s="120"/>
      <c r="B461" s="120"/>
      <c r="C461" s="120"/>
      <c r="D461" s="120"/>
      <c r="E461" s="120"/>
      <c r="F461" s="120"/>
      <c r="G461" s="223"/>
      <c r="H461" s="120"/>
      <c r="I461" s="120"/>
      <c r="J461" s="120"/>
      <c r="K461" s="120"/>
      <c r="L461" s="120"/>
      <c r="M461" s="120"/>
      <c r="N461" s="120"/>
      <c r="O461" s="120"/>
      <c r="P461" s="120"/>
      <c r="Q461" s="120"/>
      <c r="R461" s="120"/>
      <c r="S461" s="120"/>
      <c r="T461" s="120"/>
      <c r="U461" s="120"/>
      <c r="V461" s="120"/>
      <c r="W461" s="120"/>
    </row>
    <row r="462" spans="1:23" ht="15.75" customHeight="1" x14ac:dyDescent="0.25">
      <c r="A462" s="120"/>
      <c r="B462" s="120"/>
      <c r="C462" s="120"/>
      <c r="D462" s="120"/>
      <c r="E462" s="120"/>
      <c r="F462" s="120"/>
      <c r="G462" s="223"/>
      <c r="H462" s="120"/>
      <c r="I462" s="120"/>
      <c r="J462" s="120"/>
      <c r="K462" s="120"/>
      <c r="L462" s="120"/>
      <c r="M462" s="120"/>
      <c r="N462" s="120"/>
      <c r="O462" s="120"/>
      <c r="P462" s="120"/>
      <c r="Q462" s="120"/>
      <c r="R462" s="120"/>
      <c r="S462" s="120"/>
      <c r="T462" s="120"/>
      <c r="U462" s="120"/>
      <c r="V462" s="120"/>
      <c r="W462" s="120"/>
    </row>
    <row r="463" spans="1:23" ht="15.75" customHeight="1" x14ac:dyDescent="0.25">
      <c r="A463" s="120"/>
      <c r="B463" s="120"/>
      <c r="C463" s="120"/>
      <c r="D463" s="120"/>
      <c r="E463" s="120"/>
      <c r="F463" s="120"/>
      <c r="G463" s="223"/>
      <c r="H463" s="120"/>
      <c r="I463" s="120"/>
      <c r="J463" s="120"/>
      <c r="K463" s="120"/>
      <c r="L463" s="120"/>
      <c r="M463" s="120"/>
      <c r="N463" s="120"/>
      <c r="O463" s="120"/>
      <c r="P463" s="120"/>
      <c r="Q463" s="120"/>
      <c r="R463" s="120"/>
      <c r="S463" s="120"/>
      <c r="T463" s="120"/>
      <c r="U463" s="120"/>
      <c r="V463" s="120"/>
      <c r="W463" s="120"/>
    </row>
    <row r="464" spans="1:23" ht="15.75" customHeight="1" x14ac:dyDescent="0.25">
      <c r="A464" s="120"/>
      <c r="B464" s="120"/>
      <c r="C464" s="120"/>
      <c r="D464" s="120"/>
      <c r="E464" s="120"/>
      <c r="F464" s="120"/>
      <c r="G464" s="223"/>
      <c r="H464" s="120"/>
      <c r="I464" s="120"/>
      <c r="J464" s="120"/>
      <c r="K464" s="120"/>
      <c r="L464" s="120"/>
      <c r="M464" s="120"/>
      <c r="N464" s="120"/>
      <c r="O464" s="120"/>
      <c r="P464" s="120"/>
      <c r="Q464" s="120"/>
      <c r="R464" s="120"/>
      <c r="S464" s="120"/>
      <c r="T464" s="120"/>
      <c r="U464" s="120"/>
      <c r="V464" s="120"/>
      <c r="W464" s="120"/>
    </row>
    <row r="465" spans="1:23" ht="15.75" customHeight="1" x14ac:dyDescent="0.25">
      <c r="A465" s="120"/>
      <c r="B465" s="120"/>
      <c r="C465" s="120"/>
      <c r="D465" s="120"/>
      <c r="E465" s="120"/>
      <c r="F465" s="120"/>
      <c r="G465" s="223"/>
      <c r="H465" s="120"/>
      <c r="I465" s="120"/>
      <c r="J465" s="120"/>
      <c r="K465" s="120"/>
      <c r="L465" s="120"/>
      <c r="M465" s="120"/>
      <c r="N465" s="120"/>
      <c r="O465" s="120"/>
      <c r="P465" s="120"/>
      <c r="Q465" s="120"/>
      <c r="R465" s="120"/>
      <c r="S465" s="120"/>
      <c r="T465" s="120"/>
      <c r="U465" s="120"/>
      <c r="V465" s="120"/>
      <c r="W465" s="120"/>
    </row>
    <row r="466" spans="1:23" ht="15.75" customHeight="1" x14ac:dyDescent="0.25">
      <c r="A466" s="120"/>
      <c r="B466" s="120"/>
      <c r="C466" s="120"/>
      <c r="D466" s="120"/>
      <c r="E466" s="120"/>
      <c r="F466" s="120"/>
      <c r="G466" s="223"/>
      <c r="H466" s="120"/>
      <c r="I466" s="120"/>
      <c r="J466" s="120"/>
      <c r="K466" s="120"/>
      <c r="L466" s="120"/>
      <c r="M466" s="120"/>
      <c r="N466" s="120"/>
      <c r="O466" s="120"/>
      <c r="P466" s="120"/>
      <c r="Q466" s="120"/>
      <c r="R466" s="120"/>
      <c r="S466" s="120"/>
      <c r="T466" s="120"/>
      <c r="U466" s="120"/>
      <c r="V466" s="120"/>
      <c r="W466" s="120"/>
    </row>
    <row r="467" spans="1:23" ht="15.75" customHeight="1" x14ac:dyDescent="0.25">
      <c r="A467" s="120"/>
      <c r="B467" s="120"/>
      <c r="C467" s="120"/>
      <c r="D467" s="120"/>
      <c r="E467" s="120"/>
      <c r="F467" s="120"/>
      <c r="G467" s="223"/>
      <c r="H467" s="120"/>
      <c r="I467" s="120"/>
      <c r="J467" s="120"/>
      <c r="K467" s="120"/>
      <c r="L467" s="120"/>
      <c r="M467" s="120"/>
      <c r="N467" s="120"/>
      <c r="O467" s="120"/>
      <c r="P467" s="120"/>
      <c r="Q467" s="120"/>
      <c r="R467" s="120"/>
      <c r="S467" s="120"/>
      <c r="T467" s="120"/>
      <c r="U467" s="120"/>
      <c r="V467" s="120"/>
      <c r="W467" s="120"/>
    </row>
    <row r="468" spans="1:23" ht="15.75" customHeight="1" x14ac:dyDescent="0.25">
      <c r="A468" s="120"/>
      <c r="B468" s="120"/>
      <c r="C468" s="120"/>
      <c r="D468" s="120"/>
      <c r="E468" s="120"/>
      <c r="F468" s="120"/>
      <c r="G468" s="223"/>
      <c r="H468" s="120"/>
      <c r="I468" s="120"/>
      <c r="J468" s="120"/>
      <c r="K468" s="120"/>
      <c r="L468" s="120"/>
      <c r="M468" s="120"/>
      <c r="N468" s="120"/>
      <c r="O468" s="120"/>
      <c r="P468" s="120"/>
      <c r="Q468" s="120"/>
      <c r="R468" s="120"/>
      <c r="S468" s="120"/>
      <c r="T468" s="120"/>
      <c r="U468" s="120"/>
      <c r="V468" s="120"/>
      <c r="W468" s="120"/>
    </row>
    <row r="469" spans="1:23" ht="15.75" customHeight="1" x14ac:dyDescent="0.25">
      <c r="A469" s="120"/>
      <c r="B469" s="120"/>
      <c r="C469" s="120"/>
      <c r="D469" s="120"/>
      <c r="E469" s="120"/>
      <c r="F469" s="120"/>
      <c r="G469" s="223"/>
      <c r="H469" s="120"/>
      <c r="I469" s="120"/>
      <c r="J469" s="120"/>
      <c r="K469" s="120"/>
      <c r="L469" s="120"/>
      <c r="M469" s="120"/>
      <c r="N469" s="120"/>
      <c r="O469" s="120"/>
      <c r="P469" s="120"/>
      <c r="Q469" s="120"/>
      <c r="R469" s="120"/>
      <c r="S469" s="120"/>
      <c r="T469" s="120"/>
      <c r="U469" s="120"/>
      <c r="V469" s="120"/>
      <c r="W469" s="120"/>
    </row>
    <row r="470" spans="1:23" ht="15.75" customHeight="1" x14ac:dyDescent="0.25">
      <c r="A470" s="120"/>
      <c r="B470" s="120"/>
      <c r="C470" s="120"/>
      <c r="D470" s="120"/>
      <c r="E470" s="120"/>
      <c r="F470" s="120"/>
      <c r="G470" s="223"/>
      <c r="H470" s="120"/>
      <c r="I470" s="120"/>
      <c r="J470" s="120"/>
      <c r="K470" s="120"/>
      <c r="L470" s="120"/>
      <c r="M470" s="120"/>
      <c r="N470" s="120"/>
      <c r="O470" s="120"/>
      <c r="P470" s="120"/>
      <c r="Q470" s="120"/>
      <c r="R470" s="120"/>
      <c r="S470" s="120"/>
      <c r="T470" s="120"/>
      <c r="U470" s="120"/>
      <c r="V470" s="120"/>
      <c r="W470" s="120"/>
    </row>
    <row r="471" spans="1:23" ht="15.75" customHeight="1" x14ac:dyDescent="0.25">
      <c r="A471" s="120"/>
      <c r="B471" s="120"/>
      <c r="C471" s="120"/>
      <c r="D471" s="120"/>
      <c r="E471" s="120"/>
      <c r="F471" s="120"/>
      <c r="G471" s="223"/>
      <c r="H471" s="120"/>
      <c r="I471" s="120"/>
      <c r="J471" s="120"/>
      <c r="K471" s="120"/>
      <c r="L471" s="120"/>
      <c r="M471" s="120"/>
      <c r="N471" s="120"/>
      <c r="O471" s="120"/>
      <c r="P471" s="120"/>
      <c r="Q471" s="120"/>
      <c r="R471" s="120"/>
      <c r="S471" s="120"/>
      <c r="T471" s="120"/>
      <c r="U471" s="120"/>
      <c r="V471" s="120"/>
      <c r="W471" s="120"/>
    </row>
    <row r="472" spans="1:23" ht="15.75" customHeight="1" x14ac:dyDescent="0.25">
      <c r="A472" s="120"/>
      <c r="B472" s="120"/>
      <c r="C472" s="120"/>
      <c r="D472" s="120"/>
      <c r="E472" s="120"/>
      <c r="F472" s="120"/>
      <c r="G472" s="223"/>
      <c r="H472" s="120"/>
      <c r="I472" s="120"/>
      <c r="J472" s="120"/>
      <c r="K472" s="120"/>
      <c r="L472" s="120"/>
      <c r="M472" s="120"/>
      <c r="N472" s="120"/>
      <c r="O472" s="120"/>
      <c r="P472" s="120"/>
      <c r="Q472" s="120"/>
      <c r="R472" s="120"/>
      <c r="S472" s="120"/>
      <c r="T472" s="120"/>
      <c r="U472" s="120"/>
      <c r="V472" s="120"/>
      <c r="W472" s="120"/>
    </row>
    <row r="473" spans="1:23" ht="15.75" customHeight="1" x14ac:dyDescent="0.25">
      <c r="A473" s="120"/>
      <c r="B473" s="120"/>
      <c r="C473" s="120"/>
      <c r="D473" s="120"/>
      <c r="E473" s="120"/>
      <c r="F473" s="120"/>
      <c r="G473" s="223"/>
      <c r="H473" s="120"/>
      <c r="I473" s="120"/>
      <c r="J473" s="120"/>
      <c r="K473" s="120"/>
      <c r="L473" s="120"/>
      <c r="M473" s="120"/>
      <c r="N473" s="120"/>
      <c r="O473" s="120"/>
      <c r="P473" s="120"/>
      <c r="Q473" s="120"/>
      <c r="R473" s="120"/>
      <c r="S473" s="120"/>
      <c r="T473" s="120"/>
      <c r="U473" s="120"/>
      <c r="V473" s="120"/>
      <c r="W473" s="120"/>
    </row>
    <row r="474" spans="1:23" ht="15.75" customHeight="1" x14ac:dyDescent="0.25">
      <c r="A474" s="120"/>
      <c r="B474" s="120"/>
      <c r="C474" s="120"/>
      <c r="D474" s="120"/>
      <c r="E474" s="120"/>
      <c r="F474" s="120"/>
      <c r="G474" s="223"/>
      <c r="H474" s="120"/>
      <c r="I474" s="120"/>
      <c r="J474" s="120"/>
      <c r="K474" s="120"/>
      <c r="L474" s="120"/>
      <c r="M474" s="120"/>
      <c r="N474" s="120"/>
      <c r="O474" s="120"/>
      <c r="P474" s="120"/>
      <c r="Q474" s="120"/>
      <c r="R474" s="120"/>
      <c r="S474" s="120"/>
      <c r="T474" s="120"/>
      <c r="U474" s="120"/>
      <c r="V474" s="120"/>
      <c r="W474" s="120"/>
    </row>
    <row r="475" spans="1:23" ht="15.75" customHeight="1" x14ac:dyDescent="0.25">
      <c r="A475" s="120"/>
      <c r="B475" s="120"/>
      <c r="C475" s="120"/>
      <c r="D475" s="120"/>
      <c r="E475" s="120"/>
      <c r="F475" s="120"/>
      <c r="G475" s="223"/>
      <c r="H475" s="120"/>
      <c r="I475" s="120"/>
      <c r="J475" s="120"/>
      <c r="K475" s="120"/>
      <c r="L475" s="120"/>
      <c r="M475" s="120"/>
      <c r="N475" s="120"/>
      <c r="O475" s="120"/>
      <c r="P475" s="120"/>
      <c r="Q475" s="120"/>
      <c r="R475" s="120"/>
      <c r="S475" s="120"/>
      <c r="T475" s="120"/>
      <c r="U475" s="120"/>
      <c r="V475" s="120"/>
      <c r="W475" s="120"/>
    </row>
    <row r="476" spans="1:23" ht="15.75" customHeight="1" x14ac:dyDescent="0.25">
      <c r="A476" s="120"/>
      <c r="B476" s="120"/>
      <c r="C476" s="120"/>
      <c r="D476" s="120"/>
      <c r="E476" s="120"/>
      <c r="F476" s="120"/>
      <c r="G476" s="223"/>
      <c r="H476" s="120"/>
      <c r="I476" s="120"/>
      <c r="J476" s="120"/>
      <c r="K476" s="120"/>
      <c r="L476" s="120"/>
      <c r="M476" s="120"/>
      <c r="N476" s="120"/>
      <c r="O476" s="120"/>
      <c r="P476" s="120"/>
      <c r="Q476" s="120"/>
      <c r="R476" s="120"/>
      <c r="S476" s="120"/>
      <c r="T476" s="120"/>
      <c r="U476" s="120"/>
      <c r="V476" s="120"/>
      <c r="W476" s="120"/>
    </row>
    <row r="477" spans="1:23" ht="15.75" customHeight="1" x14ac:dyDescent="0.25">
      <c r="A477" s="120"/>
      <c r="B477" s="120"/>
      <c r="C477" s="120"/>
      <c r="D477" s="120"/>
      <c r="E477" s="120"/>
      <c r="F477" s="120"/>
      <c r="G477" s="223"/>
      <c r="H477" s="120"/>
      <c r="I477" s="120"/>
      <c r="J477" s="120"/>
      <c r="K477" s="120"/>
      <c r="L477" s="120"/>
      <c r="M477" s="120"/>
      <c r="N477" s="120"/>
      <c r="O477" s="120"/>
      <c r="P477" s="120"/>
      <c r="Q477" s="120"/>
      <c r="R477" s="120"/>
      <c r="S477" s="120"/>
      <c r="T477" s="120"/>
      <c r="U477" s="120"/>
      <c r="V477" s="120"/>
      <c r="W477" s="120"/>
    </row>
    <row r="478" spans="1:23" ht="15.75" customHeight="1" x14ac:dyDescent="0.25">
      <c r="A478" s="120"/>
      <c r="B478" s="120"/>
      <c r="C478" s="120"/>
      <c r="D478" s="120"/>
      <c r="E478" s="120"/>
      <c r="F478" s="120"/>
      <c r="G478" s="223"/>
      <c r="H478" s="120"/>
      <c r="I478" s="120"/>
      <c r="J478" s="120"/>
      <c r="K478" s="120"/>
      <c r="L478" s="120"/>
      <c r="M478" s="120"/>
      <c r="N478" s="120"/>
      <c r="O478" s="120"/>
      <c r="P478" s="120"/>
      <c r="Q478" s="120"/>
      <c r="R478" s="120"/>
      <c r="S478" s="120"/>
      <c r="T478" s="120"/>
      <c r="U478" s="120"/>
      <c r="V478" s="120"/>
      <c r="W478" s="120"/>
    </row>
    <row r="479" spans="1:23" ht="15.75" customHeight="1" x14ac:dyDescent="0.25">
      <c r="A479" s="120"/>
      <c r="B479" s="120"/>
      <c r="C479" s="120"/>
      <c r="D479" s="120"/>
      <c r="E479" s="120"/>
      <c r="F479" s="120"/>
      <c r="G479" s="223"/>
      <c r="H479" s="120"/>
      <c r="I479" s="120"/>
      <c r="J479" s="120"/>
      <c r="K479" s="120"/>
      <c r="L479" s="120"/>
      <c r="M479" s="120"/>
      <c r="N479" s="120"/>
      <c r="O479" s="120"/>
      <c r="P479" s="120"/>
      <c r="Q479" s="120"/>
      <c r="R479" s="120"/>
      <c r="S479" s="120"/>
      <c r="T479" s="120"/>
      <c r="U479" s="120"/>
      <c r="V479" s="120"/>
      <c r="W479" s="120"/>
    </row>
    <row r="480" spans="1:23" ht="15.75" customHeight="1" x14ac:dyDescent="0.25">
      <c r="A480" s="120"/>
      <c r="B480" s="120"/>
      <c r="C480" s="120"/>
      <c r="D480" s="120"/>
      <c r="E480" s="120"/>
      <c r="F480" s="120"/>
      <c r="G480" s="223"/>
      <c r="H480" s="120"/>
      <c r="I480" s="120"/>
      <c r="J480" s="120"/>
      <c r="K480" s="120"/>
      <c r="L480" s="120"/>
      <c r="M480" s="120"/>
      <c r="N480" s="120"/>
      <c r="O480" s="120"/>
      <c r="P480" s="120"/>
      <c r="Q480" s="120"/>
      <c r="R480" s="120"/>
      <c r="S480" s="120"/>
      <c r="T480" s="120"/>
      <c r="U480" s="120"/>
      <c r="V480" s="120"/>
      <c r="W480" s="120"/>
    </row>
    <row r="481" spans="1:23" ht="15.75" customHeight="1" x14ac:dyDescent="0.25">
      <c r="A481" s="120"/>
      <c r="B481" s="120"/>
      <c r="C481" s="120"/>
      <c r="D481" s="120"/>
      <c r="E481" s="120"/>
      <c r="F481" s="120"/>
      <c r="G481" s="223"/>
      <c r="H481" s="120"/>
      <c r="I481" s="120"/>
      <c r="J481" s="120"/>
      <c r="K481" s="120"/>
      <c r="L481" s="120"/>
      <c r="M481" s="120"/>
      <c r="N481" s="120"/>
      <c r="O481" s="120"/>
      <c r="P481" s="120"/>
      <c r="Q481" s="120"/>
      <c r="R481" s="120"/>
      <c r="S481" s="120"/>
      <c r="T481" s="120"/>
      <c r="U481" s="120"/>
      <c r="V481" s="120"/>
      <c r="W481" s="120"/>
    </row>
    <row r="482" spans="1:23" ht="15.75" customHeight="1" x14ac:dyDescent="0.25">
      <c r="A482" s="120"/>
      <c r="B482" s="120"/>
      <c r="C482" s="120"/>
      <c r="D482" s="120"/>
      <c r="E482" s="120"/>
      <c r="F482" s="120"/>
      <c r="G482" s="223"/>
      <c r="H482" s="120"/>
      <c r="I482" s="120"/>
      <c r="J482" s="120"/>
      <c r="K482" s="120"/>
      <c r="L482" s="120"/>
      <c r="M482" s="120"/>
      <c r="N482" s="120"/>
      <c r="O482" s="120"/>
      <c r="P482" s="120"/>
      <c r="Q482" s="120"/>
      <c r="R482" s="120"/>
      <c r="S482" s="120"/>
      <c r="T482" s="120"/>
      <c r="U482" s="120"/>
      <c r="V482" s="120"/>
      <c r="W482" s="120"/>
    </row>
    <row r="483" spans="1:23" ht="15.75" customHeight="1" x14ac:dyDescent="0.25">
      <c r="A483" s="120"/>
      <c r="B483" s="120"/>
      <c r="C483" s="120"/>
      <c r="D483" s="120"/>
      <c r="E483" s="120"/>
      <c r="F483" s="120"/>
      <c r="G483" s="223"/>
      <c r="H483" s="120"/>
      <c r="I483" s="120"/>
      <c r="J483" s="120"/>
      <c r="K483" s="120"/>
      <c r="L483" s="120"/>
      <c r="M483" s="120"/>
      <c r="N483" s="120"/>
      <c r="O483" s="120"/>
      <c r="P483" s="120"/>
      <c r="Q483" s="120"/>
      <c r="R483" s="120"/>
      <c r="S483" s="120"/>
      <c r="T483" s="120"/>
      <c r="U483" s="120"/>
      <c r="V483" s="120"/>
      <c r="W483" s="120"/>
    </row>
    <row r="484" spans="1:23" ht="15.75" customHeight="1" x14ac:dyDescent="0.25">
      <c r="A484" s="120"/>
      <c r="B484" s="120"/>
      <c r="C484" s="120"/>
      <c r="D484" s="120"/>
      <c r="E484" s="120"/>
      <c r="F484" s="120"/>
      <c r="G484" s="223"/>
      <c r="H484" s="120"/>
      <c r="I484" s="120"/>
      <c r="J484" s="120"/>
      <c r="K484" s="120"/>
      <c r="L484" s="120"/>
      <c r="M484" s="120"/>
      <c r="N484" s="120"/>
      <c r="O484" s="120"/>
      <c r="P484" s="120"/>
      <c r="Q484" s="120"/>
      <c r="R484" s="120"/>
      <c r="S484" s="120"/>
      <c r="T484" s="120"/>
      <c r="U484" s="120"/>
      <c r="V484" s="120"/>
      <c r="W484" s="120"/>
    </row>
    <row r="485" spans="1:23" ht="15.75" customHeight="1" x14ac:dyDescent="0.25">
      <c r="A485" s="120"/>
      <c r="B485" s="120"/>
      <c r="C485" s="120"/>
      <c r="D485" s="120"/>
      <c r="E485" s="120"/>
      <c r="F485" s="120"/>
      <c r="G485" s="223"/>
      <c r="H485" s="120"/>
      <c r="I485" s="120"/>
      <c r="J485" s="120"/>
      <c r="K485" s="120"/>
      <c r="L485" s="120"/>
      <c r="M485" s="120"/>
      <c r="N485" s="120"/>
      <c r="O485" s="120"/>
      <c r="P485" s="120"/>
      <c r="Q485" s="120"/>
      <c r="R485" s="120"/>
      <c r="S485" s="120"/>
      <c r="T485" s="120"/>
      <c r="U485" s="120"/>
      <c r="V485" s="120"/>
      <c r="W485" s="120"/>
    </row>
    <row r="486" spans="1:23" ht="15.75" customHeight="1" x14ac:dyDescent="0.25">
      <c r="A486" s="120"/>
      <c r="B486" s="120"/>
      <c r="C486" s="120"/>
      <c r="D486" s="120"/>
      <c r="E486" s="120"/>
      <c r="F486" s="120"/>
      <c r="G486" s="223"/>
      <c r="H486" s="120"/>
      <c r="I486" s="120"/>
      <c r="J486" s="120"/>
      <c r="K486" s="120"/>
      <c r="L486" s="120"/>
      <c r="M486" s="120"/>
      <c r="N486" s="120"/>
      <c r="O486" s="120"/>
      <c r="P486" s="120"/>
      <c r="Q486" s="120"/>
      <c r="R486" s="120"/>
      <c r="S486" s="120"/>
      <c r="T486" s="120"/>
      <c r="U486" s="120"/>
      <c r="V486" s="120"/>
      <c r="W486" s="120"/>
    </row>
    <row r="487" spans="1:23" ht="15.75" customHeight="1" x14ac:dyDescent="0.25">
      <c r="A487" s="120"/>
      <c r="B487" s="120"/>
      <c r="C487" s="120"/>
      <c r="D487" s="120"/>
      <c r="E487" s="120"/>
      <c r="F487" s="120"/>
      <c r="G487" s="223"/>
      <c r="H487" s="120"/>
      <c r="I487" s="120"/>
      <c r="J487" s="120"/>
      <c r="K487" s="120"/>
      <c r="L487" s="120"/>
      <c r="M487" s="120"/>
      <c r="N487" s="120"/>
      <c r="O487" s="120"/>
      <c r="P487" s="120"/>
      <c r="Q487" s="120"/>
      <c r="R487" s="120"/>
      <c r="S487" s="120"/>
      <c r="T487" s="120"/>
      <c r="U487" s="120"/>
      <c r="V487" s="120"/>
      <c r="W487" s="120"/>
    </row>
    <row r="488" spans="1:23" ht="15.75" customHeight="1" x14ac:dyDescent="0.25">
      <c r="A488" s="120"/>
      <c r="B488" s="120"/>
      <c r="C488" s="120"/>
      <c r="D488" s="120"/>
      <c r="E488" s="120"/>
      <c r="F488" s="120"/>
      <c r="G488" s="223"/>
      <c r="H488" s="120"/>
      <c r="I488" s="120"/>
      <c r="J488" s="120"/>
      <c r="K488" s="120"/>
      <c r="L488" s="120"/>
      <c r="M488" s="120"/>
      <c r="N488" s="120"/>
      <c r="O488" s="120"/>
      <c r="P488" s="120"/>
      <c r="Q488" s="120"/>
      <c r="R488" s="120"/>
      <c r="S488" s="120"/>
      <c r="T488" s="120"/>
      <c r="U488" s="120"/>
      <c r="V488" s="120"/>
      <c r="W488" s="120"/>
    </row>
    <row r="489" spans="1:23" ht="15.75" customHeight="1" x14ac:dyDescent="0.25">
      <c r="A489" s="120"/>
      <c r="B489" s="120"/>
      <c r="C489" s="120"/>
      <c r="D489" s="120"/>
      <c r="E489" s="120"/>
      <c r="F489" s="120"/>
      <c r="G489" s="223"/>
      <c r="H489" s="120"/>
      <c r="I489" s="120"/>
      <c r="J489" s="120"/>
      <c r="K489" s="120"/>
      <c r="L489" s="120"/>
      <c r="M489" s="120"/>
      <c r="N489" s="120"/>
      <c r="O489" s="120"/>
      <c r="P489" s="120"/>
      <c r="Q489" s="120"/>
      <c r="R489" s="120"/>
      <c r="S489" s="120"/>
      <c r="T489" s="120"/>
      <c r="U489" s="120"/>
      <c r="V489" s="120"/>
      <c r="W489" s="120"/>
    </row>
    <row r="490" spans="1:23" ht="15.75" customHeight="1" x14ac:dyDescent="0.25">
      <c r="A490" s="120"/>
      <c r="B490" s="120"/>
      <c r="C490" s="120"/>
      <c r="D490" s="120"/>
      <c r="E490" s="120"/>
      <c r="F490" s="120"/>
      <c r="G490" s="223"/>
      <c r="H490" s="120"/>
      <c r="I490" s="120"/>
      <c r="J490" s="120"/>
      <c r="K490" s="120"/>
      <c r="L490" s="120"/>
      <c r="M490" s="120"/>
      <c r="N490" s="120"/>
      <c r="O490" s="120"/>
      <c r="P490" s="120"/>
      <c r="Q490" s="120"/>
      <c r="R490" s="120"/>
      <c r="S490" s="120"/>
      <c r="T490" s="120"/>
      <c r="U490" s="120"/>
      <c r="V490" s="120"/>
      <c r="W490" s="120"/>
    </row>
    <row r="491" spans="1:23" ht="15.75" customHeight="1" x14ac:dyDescent="0.25">
      <c r="A491" s="120"/>
      <c r="B491" s="120"/>
      <c r="C491" s="120"/>
      <c r="D491" s="120"/>
      <c r="E491" s="120"/>
      <c r="F491" s="120"/>
      <c r="G491" s="223"/>
      <c r="H491" s="120"/>
      <c r="I491" s="120"/>
      <c r="J491" s="120"/>
      <c r="K491" s="120"/>
      <c r="L491" s="120"/>
      <c r="M491" s="120"/>
      <c r="N491" s="120"/>
      <c r="O491" s="120"/>
      <c r="P491" s="120"/>
      <c r="Q491" s="120"/>
      <c r="R491" s="120"/>
      <c r="S491" s="120"/>
      <c r="T491" s="120"/>
      <c r="U491" s="120"/>
      <c r="V491" s="120"/>
      <c r="W491" s="120"/>
    </row>
    <row r="492" spans="1:23" ht="15.75" customHeight="1" x14ac:dyDescent="0.25">
      <c r="A492" s="120"/>
      <c r="B492" s="120"/>
      <c r="C492" s="120"/>
      <c r="D492" s="120"/>
      <c r="E492" s="120"/>
      <c r="F492" s="120"/>
      <c r="G492" s="223"/>
      <c r="H492" s="120"/>
      <c r="I492" s="120"/>
      <c r="J492" s="120"/>
      <c r="K492" s="120"/>
      <c r="L492" s="120"/>
      <c r="M492" s="120"/>
      <c r="N492" s="120"/>
      <c r="O492" s="120"/>
      <c r="P492" s="120"/>
      <c r="Q492" s="120"/>
      <c r="R492" s="120"/>
      <c r="S492" s="120"/>
      <c r="T492" s="120"/>
      <c r="U492" s="120"/>
      <c r="V492" s="120"/>
      <c r="W492" s="120"/>
    </row>
    <row r="493" spans="1:23" ht="15.75" customHeight="1" x14ac:dyDescent="0.25">
      <c r="A493" s="120"/>
      <c r="B493" s="120"/>
      <c r="C493" s="120"/>
      <c r="D493" s="120"/>
      <c r="E493" s="120"/>
      <c r="F493" s="120"/>
      <c r="G493" s="223"/>
      <c r="H493" s="120"/>
      <c r="I493" s="120"/>
      <c r="J493" s="120"/>
      <c r="K493" s="120"/>
      <c r="L493" s="120"/>
      <c r="M493" s="120"/>
      <c r="N493" s="120"/>
      <c r="O493" s="120"/>
      <c r="P493" s="120"/>
      <c r="Q493" s="120"/>
      <c r="R493" s="120"/>
      <c r="S493" s="120"/>
      <c r="T493" s="120"/>
      <c r="U493" s="120"/>
      <c r="V493" s="120"/>
      <c r="W493" s="120"/>
    </row>
    <row r="494" spans="1:23" ht="15.75" customHeight="1" x14ac:dyDescent="0.25">
      <c r="A494" s="120"/>
      <c r="B494" s="120"/>
      <c r="C494" s="120"/>
      <c r="D494" s="120"/>
      <c r="E494" s="120"/>
      <c r="F494" s="120"/>
      <c r="G494" s="223"/>
      <c r="H494" s="120"/>
      <c r="I494" s="120"/>
      <c r="J494" s="120"/>
      <c r="K494" s="120"/>
      <c r="L494" s="120"/>
      <c r="M494" s="120"/>
      <c r="N494" s="120"/>
      <c r="O494" s="120"/>
      <c r="P494" s="120"/>
      <c r="Q494" s="120"/>
      <c r="R494" s="120"/>
      <c r="S494" s="120"/>
      <c r="T494" s="120"/>
      <c r="U494" s="120"/>
      <c r="V494" s="120"/>
      <c r="W494" s="120"/>
    </row>
    <row r="495" spans="1:23" ht="15.75" customHeight="1" x14ac:dyDescent="0.25">
      <c r="A495" s="120"/>
      <c r="B495" s="120"/>
      <c r="C495" s="120"/>
      <c r="D495" s="120"/>
      <c r="E495" s="120"/>
      <c r="F495" s="120"/>
      <c r="G495" s="223"/>
      <c r="H495" s="120"/>
      <c r="I495" s="120"/>
      <c r="J495" s="120"/>
      <c r="K495" s="120"/>
      <c r="L495" s="120"/>
      <c r="M495" s="120"/>
      <c r="N495" s="120"/>
      <c r="O495" s="120"/>
      <c r="P495" s="120"/>
      <c r="Q495" s="120"/>
      <c r="R495" s="120"/>
      <c r="S495" s="120"/>
      <c r="T495" s="120"/>
      <c r="U495" s="120"/>
      <c r="V495" s="120"/>
      <c r="W495" s="120"/>
    </row>
    <row r="496" spans="1:23" ht="15.75" customHeight="1" x14ac:dyDescent="0.25">
      <c r="A496" s="120"/>
      <c r="B496" s="120"/>
      <c r="C496" s="120"/>
      <c r="D496" s="120"/>
      <c r="E496" s="120"/>
      <c r="F496" s="120"/>
      <c r="G496" s="223"/>
      <c r="H496" s="120"/>
      <c r="I496" s="120"/>
      <c r="J496" s="120"/>
      <c r="K496" s="120"/>
      <c r="L496" s="120"/>
      <c r="M496" s="120"/>
      <c r="N496" s="120"/>
      <c r="O496" s="120"/>
      <c r="P496" s="120"/>
      <c r="Q496" s="120"/>
      <c r="R496" s="120"/>
      <c r="S496" s="120"/>
      <c r="T496" s="120"/>
      <c r="U496" s="120"/>
      <c r="V496" s="120"/>
      <c r="W496" s="120"/>
    </row>
    <row r="497" spans="1:23" ht="15.75" customHeight="1" x14ac:dyDescent="0.25">
      <c r="A497" s="120"/>
      <c r="B497" s="120"/>
      <c r="C497" s="120"/>
      <c r="D497" s="120"/>
      <c r="E497" s="120"/>
      <c r="F497" s="120"/>
      <c r="G497" s="223"/>
      <c r="H497" s="120"/>
      <c r="I497" s="120"/>
      <c r="J497" s="120"/>
      <c r="K497" s="120"/>
      <c r="L497" s="120"/>
      <c r="M497" s="120"/>
      <c r="N497" s="120"/>
      <c r="O497" s="120"/>
      <c r="P497" s="120"/>
      <c r="Q497" s="120"/>
      <c r="R497" s="120"/>
      <c r="S497" s="120"/>
      <c r="T497" s="120"/>
      <c r="U497" s="120"/>
      <c r="V497" s="120"/>
      <c r="W497" s="120"/>
    </row>
    <row r="498" spans="1:23" ht="15.75" customHeight="1" x14ac:dyDescent="0.25">
      <c r="A498" s="120"/>
      <c r="B498" s="120"/>
      <c r="C498" s="120"/>
      <c r="D498" s="120"/>
      <c r="E498" s="120"/>
      <c r="F498" s="120"/>
      <c r="G498" s="223"/>
      <c r="H498" s="120"/>
      <c r="I498" s="120"/>
      <c r="J498" s="120"/>
      <c r="K498" s="120"/>
      <c r="L498" s="120"/>
      <c r="M498" s="120"/>
      <c r="N498" s="120"/>
      <c r="O498" s="120"/>
      <c r="P498" s="120"/>
      <c r="Q498" s="120"/>
      <c r="R498" s="120"/>
      <c r="S498" s="120"/>
      <c r="T498" s="120"/>
      <c r="U498" s="120"/>
      <c r="V498" s="120"/>
      <c r="W498" s="120"/>
    </row>
    <row r="499" spans="1:23" ht="15.75" customHeight="1" x14ac:dyDescent="0.25">
      <c r="A499" s="120"/>
      <c r="B499" s="120"/>
      <c r="C499" s="120"/>
      <c r="D499" s="120"/>
      <c r="E499" s="120"/>
      <c r="F499" s="120"/>
      <c r="G499" s="223"/>
      <c r="H499" s="120"/>
      <c r="I499" s="120"/>
      <c r="J499" s="120"/>
      <c r="K499" s="120"/>
      <c r="L499" s="120"/>
      <c r="M499" s="120"/>
      <c r="N499" s="120"/>
      <c r="O499" s="120"/>
      <c r="P499" s="120"/>
      <c r="Q499" s="120"/>
      <c r="R499" s="120"/>
      <c r="S499" s="120"/>
      <c r="T499" s="120"/>
      <c r="U499" s="120"/>
      <c r="V499" s="120"/>
      <c r="W499" s="120"/>
    </row>
    <row r="500" spans="1:23" ht="15.75" customHeight="1" x14ac:dyDescent="0.25">
      <c r="A500" s="120"/>
      <c r="B500" s="120"/>
      <c r="C500" s="120"/>
      <c r="D500" s="120"/>
      <c r="E500" s="120"/>
      <c r="F500" s="120"/>
      <c r="G500" s="223"/>
      <c r="H500" s="120"/>
      <c r="I500" s="120"/>
      <c r="J500" s="120"/>
      <c r="K500" s="120"/>
      <c r="L500" s="120"/>
      <c r="M500" s="120"/>
      <c r="N500" s="120"/>
      <c r="O500" s="120"/>
      <c r="P500" s="120"/>
      <c r="Q500" s="120"/>
      <c r="R500" s="120"/>
      <c r="S500" s="120"/>
      <c r="T500" s="120"/>
      <c r="U500" s="120"/>
      <c r="V500" s="120"/>
      <c r="W500" s="120"/>
    </row>
    <row r="501" spans="1:23" ht="15.75" customHeight="1" x14ac:dyDescent="0.25">
      <c r="A501" s="120"/>
      <c r="B501" s="120"/>
      <c r="C501" s="120"/>
      <c r="D501" s="120"/>
      <c r="E501" s="120"/>
      <c r="F501" s="120"/>
      <c r="G501" s="223"/>
      <c r="H501" s="120"/>
      <c r="I501" s="120"/>
      <c r="J501" s="120"/>
      <c r="K501" s="120"/>
      <c r="L501" s="120"/>
      <c r="M501" s="120"/>
      <c r="N501" s="120"/>
      <c r="O501" s="120"/>
      <c r="P501" s="120"/>
      <c r="Q501" s="120"/>
      <c r="R501" s="120"/>
      <c r="S501" s="120"/>
      <c r="T501" s="120"/>
      <c r="U501" s="120"/>
      <c r="V501" s="120"/>
      <c r="W501" s="120"/>
    </row>
    <row r="502" spans="1:23" ht="15.75" customHeight="1" x14ac:dyDescent="0.25">
      <c r="A502" s="120"/>
      <c r="B502" s="120"/>
      <c r="C502" s="120"/>
      <c r="D502" s="120"/>
      <c r="E502" s="120"/>
      <c r="F502" s="120"/>
      <c r="G502" s="223"/>
      <c r="H502" s="120"/>
      <c r="I502" s="120"/>
      <c r="J502" s="120"/>
      <c r="K502" s="120"/>
      <c r="L502" s="120"/>
      <c r="M502" s="120"/>
      <c r="N502" s="120"/>
      <c r="O502" s="120"/>
      <c r="P502" s="120"/>
      <c r="Q502" s="120"/>
      <c r="R502" s="120"/>
      <c r="S502" s="120"/>
      <c r="T502" s="120"/>
      <c r="U502" s="120"/>
      <c r="V502" s="120"/>
      <c r="W502" s="120"/>
    </row>
    <row r="503" spans="1:23" ht="15.75" customHeight="1" x14ac:dyDescent="0.25">
      <c r="A503" s="120"/>
      <c r="B503" s="120"/>
      <c r="C503" s="120"/>
      <c r="D503" s="120"/>
      <c r="E503" s="120"/>
      <c r="F503" s="120"/>
      <c r="G503" s="223"/>
      <c r="H503" s="120"/>
      <c r="I503" s="120"/>
      <c r="J503" s="120"/>
      <c r="K503" s="120"/>
      <c r="L503" s="120"/>
      <c r="M503" s="120"/>
      <c r="N503" s="120"/>
      <c r="O503" s="120"/>
      <c r="P503" s="120"/>
      <c r="Q503" s="120"/>
      <c r="R503" s="120"/>
      <c r="S503" s="120"/>
      <c r="T503" s="120"/>
      <c r="U503" s="120"/>
      <c r="V503" s="120"/>
      <c r="W503" s="120"/>
    </row>
    <row r="504" spans="1:23" ht="15.75" customHeight="1" x14ac:dyDescent="0.25">
      <c r="A504" s="120"/>
      <c r="B504" s="120"/>
      <c r="C504" s="120"/>
      <c r="D504" s="120"/>
      <c r="E504" s="120"/>
      <c r="F504" s="120"/>
      <c r="G504" s="223"/>
      <c r="H504" s="120"/>
      <c r="I504" s="120"/>
      <c r="J504" s="120"/>
      <c r="K504" s="120"/>
      <c r="L504" s="120"/>
      <c r="M504" s="120"/>
      <c r="N504" s="120"/>
      <c r="O504" s="120"/>
      <c r="P504" s="120"/>
      <c r="Q504" s="120"/>
      <c r="R504" s="120"/>
      <c r="S504" s="120"/>
      <c r="T504" s="120"/>
      <c r="U504" s="120"/>
      <c r="V504" s="120"/>
      <c r="W504" s="120"/>
    </row>
    <row r="505" spans="1:23" ht="15.75" customHeight="1" x14ac:dyDescent="0.25">
      <c r="A505" s="120"/>
      <c r="B505" s="120"/>
      <c r="C505" s="120"/>
      <c r="D505" s="120"/>
      <c r="E505" s="120"/>
      <c r="F505" s="120"/>
      <c r="G505" s="223"/>
      <c r="H505" s="120"/>
      <c r="I505" s="120"/>
      <c r="J505" s="120"/>
      <c r="K505" s="120"/>
      <c r="L505" s="120"/>
      <c r="M505" s="120"/>
      <c r="N505" s="120"/>
      <c r="O505" s="120"/>
      <c r="P505" s="120"/>
      <c r="Q505" s="120"/>
      <c r="R505" s="120"/>
      <c r="S505" s="120"/>
      <c r="T505" s="120"/>
      <c r="U505" s="120"/>
      <c r="V505" s="120"/>
      <c r="W505" s="120"/>
    </row>
    <row r="506" spans="1:23" ht="15.75" customHeight="1" x14ac:dyDescent="0.25">
      <c r="A506" s="120"/>
      <c r="B506" s="120"/>
      <c r="C506" s="120"/>
      <c r="D506" s="120"/>
      <c r="E506" s="120"/>
      <c r="F506" s="120"/>
      <c r="G506" s="223"/>
      <c r="H506" s="120"/>
      <c r="I506" s="120"/>
      <c r="J506" s="120"/>
      <c r="K506" s="120"/>
      <c r="L506" s="120"/>
      <c r="M506" s="120"/>
      <c r="N506" s="120"/>
      <c r="O506" s="120"/>
      <c r="P506" s="120"/>
      <c r="Q506" s="120"/>
      <c r="R506" s="120"/>
      <c r="S506" s="120"/>
      <c r="T506" s="120"/>
      <c r="U506" s="120"/>
      <c r="V506" s="120"/>
      <c r="W506" s="120"/>
    </row>
    <row r="507" spans="1:23" ht="15.75" customHeight="1" x14ac:dyDescent="0.25">
      <c r="A507" s="120"/>
      <c r="B507" s="120"/>
      <c r="C507" s="120"/>
      <c r="D507" s="120"/>
      <c r="E507" s="120"/>
      <c r="F507" s="120"/>
      <c r="G507" s="223"/>
      <c r="H507" s="120"/>
      <c r="I507" s="120"/>
      <c r="J507" s="120"/>
      <c r="K507" s="120"/>
      <c r="L507" s="120"/>
      <c r="M507" s="120"/>
      <c r="N507" s="120"/>
      <c r="O507" s="120"/>
      <c r="P507" s="120"/>
      <c r="Q507" s="120"/>
      <c r="R507" s="120"/>
      <c r="S507" s="120"/>
      <c r="T507" s="120"/>
      <c r="U507" s="120"/>
      <c r="V507" s="120"/>
      <c r="W507" s="120"/>
    </row>
    <row r="508" spans="1:23" ht="15.75" customHeight="1" x14ac:dyDescent="0.25">
      <c r="A508" s="120"/>
      <c r="B508" s="120"/>
      <c r="C508" s="120"/>
      <c r="D508" s="120"/>
      <c r="E508" s="120"/>
      <c r="F508" s="120"/>
      <c r="G508" s="223"/>
      <c r="H508" s="120"/>
      <c r="I508" s="120"/>
      <c r="J508" s="120"/>
      <c r="K508" s="120"/>
      <c r="L508" s="120"/>
      <c r="M508" s="120"/>
      <c r="N508" s="120"/>
      <c r="O508" s="120"/>
      <c r="P508" s="120"/>
      <c r="Q508" s="120"/>
      <c r="R508" s="120"/>
      <c r="S508" s="120"/>
      <c r="T508" s="120"/>
      <c r="U508" s="120"/>
      <c r="V508" s="120"/>
      <c r="W508" s="120"/>
    </row>
    <row r="509" spans="1:23" ht="15.75" customHeight="1" x14ac:dyDescent="0.25">
      <c r="A509" s="120"/>
      <c r="B509" s="120"/>
      <c r="C509" s="120"/>
      <c r="D509" s="120"/>
      <c r="E509" s="120"/>
      <c r="F509" s="120"/>
      <c r="G509" s="223"/>
      <c r="H509" s="120"/>
      <c r="I509" s="120"/>
      <c r="J509" s="120"/>
      <c r="K509" s="120"/>
      <c r="L509" s="120"/>
      <c r="M509" s="120"/>
      <c r="N509" s="120"/>
      <c r="O509" s="120"/>
      <c r="P509" s="120"/>
      <c r="Q509" s="120"/>
      <c r="R509" s="120"/>
      <c r="S509" s="120"/>
      <c r="T509" s="120"/>
      <c r="U509" s="120"/>
      <c r="V509" s="120"/>
      <c r="W509" s="120"/>
    </row>
    <row r="510" spans="1:23" ht="15.75" customHeight="1" x14ac:dyDescent="0.25">
      <c r="A510" s="120"/>
      <c r="B510" s="120"/>
      <c r="C510" s="120"/>
      <c r="D510" s="120"/>
      <c r="E510" s="120"/>
      <c r="F510" s="120"/>
      <c r="G510" s="223"/>
      <c r="H510" s="120"/>
      <c r="I510" s="120"/>
      <c r="J510" s="120"/>
      <c r="K510" s="120"/>
      <c r="L510" s="120"/>
      <c r="M510" s="120"/>
      <c r="N510" s="120"/>
      <c r="O510" s="120"/>
      <c r="P510" s="120"/>
      <c r="Q510" s="120"/>
      <c r="R510" s="120"/>
      <c r="S510" s="120"/>
      <c r="T510" s="120"/>
      <c r="U510" s="120"/>
      <c r="V510" s="120"/>
      <c r="W510" s="120"/>
    </row>
    <row r="511" spans="1:23" ht="15.75" customHeight="1" x14ac:dyDescent="0.25">
      <c r="A511" s="120"/>
      <c r="B511" s="120"/>
      <c r="C511" s="120"/>
      <c r="D511" s="120"/>
      <c r="E511" s="120"/>
      <c r="F511" s="120"/>
      <c r="G511" s="223"/>
      <c r="H511" s="120"/>
      <c r="I511" s="120"/>
      <c r="J511" s="120"/>
      <c r="K511" s="120"/>
      <c r="L511" s="120"/>
      <c r="M511" s="120"/>
      <c r="N511" s="120"/>
      <c r="O511" s="120"/>
      <c r="P511" s="120"/>
      <c r="Q511" s="120"/>
      <c r="R511" s="120"/>
      <c r="S511" s="120"/>
      <c r="T511" s="120"/>
      <c r="U511" s="120"/>
      <c r="V511" s="120"/>
      <c r="W511" s="120"/>
    </row>
    <row r="512" spans="1:23" ht="15.75" customHeight="1" x14ac:dyDescent="0.25">
      <c r="A512" s="120"/>
      <c r="B512" s="120"/>
      <c r="C512" s="120"/>
      <c r="D512" s="120"/>
      <c r="E512" s="120"/>
      <c r="F512" s="120"/>
      <c r="G512" s="223"/>
      <c r="H512" s="120"/>
      <c r="I512" s="120"/>
      <c r="J512" s="120"/>
      <c r="K512" s="120"/>
      <c r="L512" s="120"/>
      <c r="M512" s="120"/>
      <c r="N512" s="120"/>
      <c r="O512" s="120"/>
      <c r="P512" s="120"/>
      <c r="Q512" s="120"/>
      <c r="R512" s="120"/>
      <c r="S512" s="120"/>
      <c r="T512" s="120"/>
      <c r="U512" s="120"/>
      <c r="V512" s="120"/>
      <c r="W512" s="120"/>
    </row>
    <row r="513" spans="1:23" ht="15.75" customHeight="1" x14ac:dyDescent="0.25">
      <c r="A513" s="120"/>
      <c r="B513" s="120"/>
      <c r="C513" s="120"/>
      <c r="D513" s="120"/>
      <c r="E513" s="120"/>
      <c r="F513" s="120"/>
      <c r="G513" s="223"/>
      <c r="H513" s="120"/>
      <c r="I513" s="120"/>
      <c r="J513" s="120"/>
      <c r="K513" s="120"/>
      <c r="L513" s="120"/>
      <c r="M513" s="120"/>
      <c r="N513" s="120"/>
      <c r="O513" s="120"/>
      <c r="P513" s="120"/>
      <c r="Q513" s="120"/>
      <c r="R513" s="120"/>
      <c r="S513" s="120"/>
      <c r="T513" s="120"/>
      <c r="U513" s="120"/>
      <c r="V513" s="120"/>
      <c r="W513" s="120"/>
    </row>
    <row r="514" spans="1:23" ht="15.75" customHeight="1" x14ac:dyDescent="0.25">
      <c r="A514" s="120"/>
      <c r="B514" s="120"/>
      <c r="C514" s="120"/>
      <c r="D514" s="120"/>
      <c r="E514" s="120"/>
      <c r="F514" s="120"/>
      <c r="G514" s="223"/>
      <c r="H514" s="120"/>
      <c r="I514" s="120"/>
      <c r="J514" s="120"/>
      <c r="K514" s="120"/>
      <c r="L514" s="120"/>
      <c r="M514" s="120"/>
      <c r="N514" s="120"/>
      <c r="O514" s="120"/>
      <c r="P514" s="120"/>
      <c r="Q514" s="120"/>
      <c r="R514" s="120"/>
      <c r="S514" s="120"/>
      <c r="T514" s="120"/>
      <c r="U514" s="120"/>
      <c r="V514" s="120"/>
      <c r="W514" s="120"/>
    </row>
    <row r="515" spans="1:23" ht="15.75" customHeight="1" x14ac:dyDescent="0.25">
      <c r="A515" s="120"/>
      <c r="B515" s="120"/>
      <c r="C515" s="120"/>
      <c r="D515" s="120"/>
      <c r="E515" s="120"/>
      <c r="F515" s="120"/>
      <c r="G515" s="223"/>
      <c r="H515" s="120"/>
      <c r="I515" s="120"/>
      <c r="J515" s="120"/>
      <c r="K515" s="120"/>
      <c r="L515" s="120"/>
      <c r="M515" s="120"/>
      <c r="N515" s="120"/>
      <c r="O515" s="120"/>
      <c r="P515" s="120"/>
      <c r="Q515" s="120"/>
      <c r="R515" s="120"/>
      <c r="S515" s="120"/>
      <c r="T515" s="120"/>
      <c r="U515" s="120"/>
      <c r="V515" s="120"/>
      <c r="W515" s="120"/>
    </row>
    <row r="516" spans="1:23" ht="15.75" customHeight="1" x14ac:dyDescent="0.25">
      <c r="A516" s="120"/>
      <c r="B516" s="120"/>
      <c r="C516" s="120"/>
      <c r="D516" s="120"/>
      <c r="E516" s="120"/>
      <c r="F516" s="120"/>
      <c r="G516" s="223"/>
      <c r="H516" s="120"/>
      <c r="I516" s="120"/>
      <c r="J516" s="120"/>
      <c r="K516" s="120"/>
      <c r="L516" s="120"/>
      <c r="M516" s="120"/>
      <c r="N516" s="120"/>
      <c r="O516" s="120"/>
      <c r="P516" s="120"/>
      <c r="Q516" s="120"/>
      <c r="R516" s="120"/>
      <c r="S516" s="120"/>
      <c r="T516" s="120"/>
      <c r="U516" s="120"/>
      <c r="V516" s="120"/>
      <c r="W516" s="120"/>
    </row>
    <row r="517" spans="1:23" ht="15.75" customHeight="1" x14ac:dyDescent="0.25">
      <c r="A517" s="120"/>
      <c r="B517" s="120"/>
      <c r="C517" s="120"/>
      <c r="D517" s="120"/>
      <c r="E517" s="120"/>
      <c r="F517" s="120"/>
      <c r="G517" s="223"/>
      <c r="H517" s="120"/>
      <c r="I517" s="120"/>
      <c r="J517" s="120"/>
      <c r="K517" s="120"/>
      <c r="L517" s="120"/>
      <c r="M517" s="120"/>
      <c r="N517" s="120"/>
      <c r="O517" s="120"/>
      <c r="P517" s="120"/>
      <c r="Q517" s="120"/>
      <c r="R517" s="120"/>
      <c r="S517" s="120"/>
      <c r="T517" s="120"/>
      <c r="U517" s="120"/>
      <c r="V517" s="120"/>
      <c r="W517" s="120"/>
    </row>
    <row r="518" spans="1:23" ht="15.75" customHeight="1" x14ac:dyDescent="0.25">
      <c r="A518" s="120"/>
      <c r="B518" s="120"/>
      <c r="C518" s="120"/>
      <c r="D518" s="120"/>
      <c r="E518" s="120"/>
      <c r="F518" s="120"/>
      <c r="G518" s="223"/>
      <c r="H518" s="120"/>
      <c r="I518" s="120"/>
      <c r="J518" s="120"/>
      <c r="K518" s="120"/>
      <c r="L518" s="120"/>
      <c r="M518" s="120"/>
      <c r="N518" s="120"/>
      <c r="O518" s="120"/>
      <c r="P518" s="120"/>
      <c r="Q518" s="120"/>
      <c r="R518" s="120"/>
      <c r="S518" s="120"/>
      <c r="T518" s="120"/>
      <c r="U518" s="120"/>
      <c r="V518" s="120"/>
      <c r="W518" s="120"/>
    </row>
    <row r="519" spans="1:23" ht="15.75" customHeight="1" x14ac:dyDescent="0.25">
      <c r="A519" s="120"/>
      <c r="B519" s="120"/>
      <c r="C519" s="120"/>
      <c r="D519" s="120"/>
      <c r="E519" s="120"/>
      <c r="F519" s="120"/>
      <c r="G519" s="223"/>
      <c r="H519" s="120"/>
      <c r="I519" s="120"/>
      <c r="J519" s="120"/>
      <c r="K519" s="120"/>
      <c r="L519" s="120"/>
      <c r="M519" s="120"/>
      <c r="N519" s="120"/>
      <c r="O519" s="120"/>
      <c r="P519" s="120"/>
      <c r="Q519" s="120"/>
      <c r="R519" s="120"/>
      <c r="S519" s="120"/>
      <c r="T519" s="120"/>
      <c r="U519" s="120"/>
      <c r="V519" s="120"/>
      <c r="W519" s="120"/>
    </row>
    <row r="520" spans="1:23" ht="15.75" customHeight="1" x14ac:dyDescent="0.25">
      <c r="A520" s="120"/>
      <c r="B520" s="120"/>
      <c r="C520" s="120"/>
      <c r="D520" s="120"/>
      <c r="E520" s="120"/>
      <c r="F520" s="120"/>
      <c r="G520" s="223"/>
      <c r="H520" s="120"/>
      <c r="I520" s="120"/>
      <c r="J520" s="120"/>
      <c r="K520" s="120"/>
      <c r="L520" s="120"/>
      <c r="M520" s="120"/>
      <c r="N520" s="120"/>
      <c r="O520" s="120"/>
      <c r="P520" s="120"/>
      <c r="Q520" s="120"/>
      <c r="R520" s="120"/>
      <c r="S520" s="120"/>
      <c r="T520" s="120"/>
      <c r="U520" s="120"/>
      <c r="V520" s="120"/>
      <c r="W520" s="120"/>
    </row>
    <row r="521" spans="1:23" ht="15.75" customHeight="1" x14ac:dyDescent="0.25">
      <c r="A521" s="120"/>
      <c r="B521" s="120"/>
      <c r="C521" s="120"/>
      <c r="D521" s="120"/>
      <c r="E521" s="120"/>
      <c r="F521" s="120"/>
      <c r="G521" s="223"/>
      <c r="H521" s="120"/>
      <c r="I521" s="120"/>
      <c r="J521" s="120"/>
      <c r="K521" s="120"/>
      <c r="L521" s="120"/>
      <c r="M521" s="120"/>
      <c r="N521" s="120"/>
      <c r="O521" s="120"/>
      <c r="P521" s="120"/>
      <c r="Q521" s="120"/>
      <c r="R521" s="120"/>
      <c r="S521" s="120"/>
      <c r="T521" s="120"/>
      <c r="U521" s="120"/>
      <c r="V521" s="120"/>
      <c r="W521" s="120"/>
    </row>
    <row r="522" spans="1:23" ht="15.75" customHeight="1" x14ac:dyDescent="0.25">
      <c r="A522" s="120"/>
      <c r="B522" s="120"/>
      <c r="C522" s="120"/>
      <c r="D522" s="120"/>
      <c r="E522" s="120"/>
      <c r="F522" s="120"/>
      <c r="G522" s="223"/>
      <c r="H522" s="120"/>
      <c r="I522" s="120"/>
      <c r="J522" s="120"/>
      <c r="K522" s="120"/>
      <c r="L522" s="120"/>
      <c r="M522" s="120"/>
      <c r="N522" s="120"/>
      <c r="O522" s="120"/>
      <c r="P522" s="120"/>
      <c r="Q522" s="120"/>
      <c r="R522" s="120"/>
      <c r="S522" s="120"/>
      <c r="T522" s="120"/>
      <c r="U522" s="120"/>
      <c r="V522" s="120"/>
      <c r="W522" s="120"/>
    </row>
    <row r="523" spans="1:23" ht="15.75" customHeight="1" x14ac:dyDescent="0.25">
      <c r="A523" s="120"/>
      <c r="B523" s="120"/>
      <c r="C523" s="120"/>
      <c r="D523" s="120"/>
      <c r="E523" s="120"/>
      <c r="F523" s="120"/>
      <c r="G523" s="223"/>
      <c r="H523" s="120"/>
      <c r="I523" s="120"/>
      <c r="J523" s="120"/>
      <c r="K523" s="120"/>
      <c r="L523" s="120"/>
      <c r="M523" s="120"/>
      <c r="N523" s="120"/>
      <c r="O523" s="120"/>
      <c r="P523" s="120"/>
      <c r="Q523" s="120"/>
      <c r="R523" s="120"/>
      <c r="S523" s="120"/>
      <c r="T523" s="120"/>
      <c r="U523" s="120"/>
      <c r="V523" s="120"/>
      <c r="W523" s="120"/>
    </row>
    <row r="524" spans="1:23" ht="15.75" customHeight="1" x14ac:dyDescent="0.25">
      <c r="A524" s="120"/>
      <c r="B524" s="120"/>
      <c r="C524" s="120"/>
      <c r="D524" s="120"/>
      <c r="E524" s="120"/>
      <c r="F524" s="120"/>
      <c r="G524" s="223"/>
      <c r="H524" s="120"/>
      <c r="I524" s="120"/>
      <c r="J524" s="120"/>
      <c r="K524" s="120"/>
      <c r="L524" s="120"/>
      <c r="M524" s="120"/>
      <c r="N524" s="120"/>
      <c r="O524" s="120"/>
      <c r="P524" s="120"/>
      <c r="Q524" s="120"/>
      <c r="R524" s="120"/>
      <c r="S524" s="120"/>
      <c r="T524" s="120"/>
      <c r="U524" s="120"/>
      <c r="V524" s="120"/>
      <c r="W524" s="120"/>
    </row>
    <row r="525" spans="1:23" ht="15.75" customHeight="1" x14ac:dyDescent="0.25">
      <c r="A525" s="120"/>
      <c r="B525" s="120"/>
      <c r="C525" s="120"/>
      <c r="D525" s="120"/>
      <c r="E525" s="120"/>
      <c r="F525" s="120"/>
      <c r="G525" s="223"/>
      <c r="H525" s="120"/>
      <c r="I525" s="120"/>
      <c r="J525" s="120"/>
      <c r="K525" s="120"/>
      <c r="L525" s="120"/>
      <c r="M525" s="120"/>
      <c r="N525" s="120"/>
      <c r="O525" s="120"/>
      <c r="P525" s="120"/>
      <c r="Q525" s="120"/>
      <c r="R525" s="120"/>
      <c r="S525" s="120"/>
      <c r="T525" s="120"/>
      <c r="U525" s="120"/>
      <c r="V525" s="120"/>
      <c r="W525" s="120"/>
    </row>
    <row r="526" spans="1:23" ht="15.75" customHeight="1" x14ac:dyDescent="0.25">
      <c r="A526" s="120"/>
      <c r="B526" s="120"/>
      <c r="C526" s="120"/>
      <c r="D526" s="120"/>
      <c r="E526" s="120"/>
      <c r="F526" s="120"/>
      <c r="G526" s="223"/>
      <c r="H526" s="120"/>
      <c r="I526" s="120"/>
      <c r="J526" s="120"/>
      <c r="K526" s="120"/>
      <c r="L526" s="120"/>
      <c r="M526" s="120"/>
      <c r="N526" s="120"/>
      <c r="O526" s="120"/>
      <c r="P526" s="120"/>
      <c r="Q526" s="120"/>
      <c r="R526" s="120"/>
      <c r="S526" s="120"/>
      <c r="T526" s="120"/>
      <c r="U526" s="120"/>
      <c r="V526" s="120"/>
      <c r="W526" s="120"/>
    </row>
    <row r="527" spans="1:23" ht="15.75" customHeight="1" x14ac:dyDescent="0.25">
      <c r="A527" s="120"/>
      <c r="B527" s="120"/>
      <c r="C527" s="120"/>
      <c r="D527" s="120"/>
      <c r="E527" s="120"/>
      <c r="F527" s="120"/>
      <c r="G527" s="223"/>
      <c r="H527" s="120"/>
      <c r="I527" s="120"/>
      <c r="J527" s="120"/>
      <c r="K527" s="120"/>
      <c r="L527" s="120"/>
      <c r="M527" s="120"/>
      <c r="N527" s="120"/>
      <c r="O527" s="120"/>
      <c r="P527" s="120"/>
      <c r="Q527" s="120"/>
      <c r="R527" s="120"/>
      <c r="S527" s="120"/>
      <c r="T527" s="120"/>
      <c r="U527" s="120"/>
      <c r="V527" s="120"/>
      <c r="W527" s="120"/>
    </row>
    <row r="528" spans="1:23" ht="15.75" customHeight="1" x14ac:dyDescent="0.25">
      <c r="A528" s="120"/>
      <c r="B528" s="120"/>
      <c r="C528" s="120"/>
      <c r="D528" s="120"/>
      <c r="E528" s="120"/>
      <c r="F528" s="120"/>
      <c r="G528" s="223"/>
      <c r="H528" s="120"/>
      <c r="I528" s="120"/>
      <c r="J528" s="120"/>
      <c r="K528" s="120"/>
      <c r="L528" s="120"/>
      <c r="M528" s="120"/>
      <c r="N528" s="120"/>
      <c r="O528" s="120"/>
      <c r="P528" s="120"/>
      <c r="Q528" s="120"/>
      <c r="R528" s="120"/>
      <c r="S528" s="120"/>
      <c r="T528" s="120"/>
      <c r="U528" s="120"/>
      <c r="V528" s="120"/>
      <c r="W528" s="120"/>
    </row>
    <row r="529" spans="1:23" ht="15.75" customHeight="1" x14ac:dyDescent="0.25">
      <c r="A529" s="120"/>
      <c r="B529" s="120"/>
      <c r="C529" s="120"/>
      <c r="D529" s="120"/>
      <c r="E529" s="120"/>
      <c r="F529" s="120"/>
      <c r="G529" s="223"/>
      <c r="H529" s="120"/>
      <c r="I529" s="120"/>
      <c r="J529" s="120"/>
      <c r="K529" s="120"/>
      <c r="L529" s="120"/>
      <c r="M529" s="120"/>
      <c r="N529" s="120"/>
      <c r="O529" s="120"/>
      <c r="P529" s="120"/>
      <c r="Q529" s="120"/>
      <c r="R529" s="120"/>
      <c r="S529" s="120"/>
      <c r="T529" s="120"/>
      <c r="U529" s="120"/>
      <c r="V529" s="120"/>
      <c r="W529" s="120"/>
    </row>
    <row r="530" spans="1:23" ht="15.75" customHeight="1" x14ac:dyDescent="0.25">
      <c r="A530" s="120"/>
      <c r="B530" s="120"/>
      <c r="C530" s="120"/>
      <c r="D530" s="120"/>
      <c r="E530" s="120"/>
      <c r="F530" s="120"/>
      <c r="G530" s="223"/>
      <c r="H530" s="120"/>
      <c r="I530" s="120"/>
      <c r="J530" s="120"/>
      <c r="K530" s="120"/>
      <c r="L530" s="120"/>
      <c r="M530" s="120"/>
      <c r="N530" s="120"/>
      <c r="O530" s="120"/>
      <c r="P530" s="120"/>
      <c r="Q530" s="120"/>
      <c r="R530" s="120"/>
      <c r="S530" s="120"/>
      <c r="T530" s="120"/>
      <c r="U530" s="120"/>
      <c r="V530" s="120"/>
      <c r="W530" s="120"/>
    </row>
    <row r="531" spans="1:23" ht="15.75" customHeight="1" x14ac:dyDescent="0.25">
      <c r="A531" s="120"/>
      <c r="B531" s="120"/>
      <c r="C531" s="120"/>
      <c r="D531" s="120"/>
      <c r="E531" s="120"/>
      <c r="F531" s="120"/>
      <c r="G531" s="223"/>
      <c r="H531" s="120"/>
      <c r="I531" s="120"/>
      <c r="J531" s="120"/>
      <c r="K531" s="120"/>
      <c r="L531" s="120"/>
      <c r="M531" s="120"/>
      <c r="N531" s="120"/>
      <c r="O531" s="120"/>
      <c r="P531" s="120"/>
      <c r="Q531" s="120"/>
      <c r="R531" s="120"/>
      <c r="S531" s="120"/>
      <c r="T531" s="120"/>
      <c r="U531" s="120"/>
      <c r="V531" s="120"/>
      <c r="W531" s="120"/>
    </row>
    <row r="532" spans="1:23" ht="15.75" customHeight="1" x14ac:dyDescent="0.25">
      <c r="A532" s="120"/>
      <c r="B532" s="120"/>
      <c r="C532" s="120"/>
      <c r="D532" s="120"/>
      <c r="E532" s="120"/>
      <c r="F532" s="120"/>
      <c r="G532" s="223"/>
      <c r="H532" s="120"/>
      <c r="I532" s="120"/>
      <c r="J532" s="120"/>
      <c r="K532" s="120"/>
      <c r="L532" s="120"/>
      <c r="M532" s="120"/>
      <c r="N532" s="120"/>
      <c r="O532" s="120"/>
      <c r="P532" s="120"/>
      <c r="Q532" s="120"/>
      <c r="R532" s="120"/>
      <c r="S532" s="120"/>
      <c r="T532" s="120"/>
      <c r="U532" s="120"/>
      <c r="V532" s="120"/>
      <c r="W532" s="120"/>
    </row>
    <row r="533" spans="1:23" ht="15.75" customHeight="1" x14ac:dyDescent="0.25">
      <c r="A533" s="120"/>
      <c r="B533" s="120"/>
      <c r="C533" s="120"/>
      <c r="D533" s="120"/>
      <c r="E533" s="120"/>
      <c r="F533" s="120"/>
      <c r="G533" s="223"/>
      <c r="H533" s="120"/>
      <c r="I533" s="120"/>
      <c r="J533" s="120"/>
      <c r="K533" s="120"/>
      <c r="L533" s="120"/>
      <c r="M533" s="120"/>
      <c r="N533" s="120"/>
      <c r="O533" s="120"/>
      <c r="P533" s="120"/>
      <c r="Q533" s="120"/>
      <c r="R533" s="120"/>
      <c r="S533" s="120"/>
      <c r="T533" s="120"/>
      <c r="U533" s="120"/>
      <c r="V533" s="120"/>
      <c r="W533" s="120"/>
    </row>
    <row r="534" spans="1:23" ht="15.75" customHeight="1" x14ac:dyDescent="0.25">
      <c r="A534" s="120"/>
      <c r="B534" s="120"/>
      <c r="C534" s="120"/>
      <c r="D534" s="120"/>
      <c r="E534" s="120"/>
      <c r="F534" s="120"/>
      <c r="G534" s="223"/>
      <c r="H534" s="120"/>
      <c r="I534" s="120"/>
      <c r="J534" s="120"/>
      <c r="K534" s="120"/>
      <c r="L534" s="120"/>
      <c r="M534" s="120"/>
      <c r="N534" s="120"/>
      <c r="O534" s="120"/>
      <c r="P534" s="120"/>
      <c r="Q534" s="120"/>
      <c r="R534" s="120"/>
      <c r="S534" s="120"/>
      <c r="T534" s="120"/>
      <c r="U534" s="120"/>
      <c r="V534" s="120"/>
      <c r="W534" s="120"/>
    </row>
    <row r="535" spans="1:23" ht="15.75" customHeight="1" x14ac:dyDescent="0.25">
      <c r="A535" s="120"/>
      <c r="B535" s="120"/>
      <c r="C535" s="120"/>
      <c r="D535" s="120"/>
      <c r="E535" s="120"/>
      <c r="F535" s="120"/>
      <c r="G535" s="223"/>
      <c r="H535" s="120"/>
      <c r="I535" s="120"/>
      <c r="J535" s="120"/>
      <c r="K535" s="120"/>
      <c r="L535" s="120"/>
      <c r="M535" s="120"/>
      <c r="N535" s="120"/>
      <c r="O535" s="120"/>
      <c r="P535" s="120"/>
      <c r="Q535" s="120"/>
      <c r="R535" s="120"/>
      <c r="S535" s="120"/>
      <c r="T535" s="120"/>
      <c r="U535" s="120"/>
      <c r="V535" s="120"/>
      <c r="W535" s="120"/>
    </row>
    <row r="536" spans="1:23" ht="15.75" customHeight="1" x14ac:dyDescent="0.25">
      <c r="A536" s="120"/>
      <c r="B536" s="120"/>
      <c r="C536" s="120"/>
      <c r="D536" s="120"/>
      <c r="E536" s="120"/>
      <c r="F536" s="120"/>
      <c r="G536" s="223"/>
      <c r="H536" s="120"/>
      <c r="I536" s="120"/>
      <c r="J536" s="120"/>
      <c r="K536" s="120"/>
      <c r="L536" s="120"/>
      <c r="M536" s="120"/>
      <c r="N536" s="120"/>
      <c r="O536" s="120"/>
      <c r="P536" s="120"/>
      <c r="Q536" s="120"/>
      <c r="R536" s="120"/>
      <c r="S536" s="120"/>
      <c r="T536" s="120"/>
      <c r="U536" s="120"/>
      <c r="V536" s="120"/>
      <c r="W536" s="120"/>
    </row>
    <row r="537" spans="1:23" ht="15.75" customHeight="1" x14ac:dyDescent="0.25">
      <c r="A537" s="120"/>
      <c r="B537" s="120"/>
      <c r="C537" s="120"/>
      <c r="D537" s="120"/>
      <c r="E537" s="120"/>
      <c r="F537" s="120"/>
      <c r="G537" s="223"/>
      <c r="H537" s="120"/>
      <c r="I537" s="120"/>
      <c r="J537" s="120"/>
      <c r="K537" s="120"/>
      <c r="L537" s="120"/>
      <c r="M537" s="120"/>
      <c r="N537" s="120"/>
      <c r="O537" s="120"/>
      <c r="P537" s="120"/>
      <c r="Q537" s="120"/>
      <c r="R537" s="120"/>
      <c r="S537" s="120"/>
      <c r="T537" s="120"/>
      <c r="U537" s="120"/>
      <c r="V537" s="120"/>
      <c r="W537" s="120"/>
    </row>
    <row r="538" spans="1:23" ht="15.75" customHeight="1" x14ac:dyDescent="0.25">
      <c r="A538" s="120"/>
      <c r="B538" s="120"/>
      <c r="C538" s="120"/>
      <c r="D538" s="120"/>
      <c r="E538" s="120"/>
      <c r="F538" s="120"/>
      <c r="G538" s="223"/>
      <c r="H538" s="120"/>
      <c r="I538" s="120"/>
      <c r="J538" s="120"/>
      <c r="K538" s="120"/>
      <c r="L538" s="120"/>
      <c r="M538" s="120"/>
      <c r="N538" s="120"/>
      <c r="O538" s="120"/>
      <c r="P538" s="120"/>
      <c r="Q538" s="120"/>
      <c r="R538" s="120"/>
      <c r="S538" s="120"/>
      <c r="T538" s="120"/>
      <c r="U538" s="120"/>
      <c r="V538" s="120"/>
      <c r="W538" s="120"/>
    </row>
    <row r="539" spans="1:23" ht="15.75" customHeight="1" x14ac:dyDescent="0.25">
      <c r="A539" s="120"/>
      <c r="B539" s="120"/>
      <c r="C539" s="120"/>
      <c r="D539" s="120"/>
      <c r="E539" s="120"/>
      <c r="F539" s="120"/>
      <c r="G539" s="223"/>
      <c r="H539" s="120"/>
      <c r="I539" s="120"/>
      <c r="J539" s="120"/>
      <c r="K539" s="120"/>
      <c r="L539" s="120"/>
      <c r="M539" s="120"/>
      <c r="N539" s="120"/>
      <c r="O539" s="120"/>
      <c r="P539" s="120"/>
      <c r="Q539" s="120"/>
      <c r="R539" s="120"/>
      <c r="S539" s="120"/>
      <c r="T539" s="120"/>
      <c r="U539" s="120"/>
      <c r="V539" s="120"/>
      <c r="W539" s="120"/>
    </row>
    <row r="540" spans="1:23" ht="15.75" customHeight="1" x14ac:dyDescent="0.25">
      <c r="A540" s="120"/>
      <c r="B540" s="120"/>
      <c r="C540" s="120"/>
      <c r="D540" s="120"/>
      <c r="E540" s="120"/>
      <c r="F540" s="120"/>
      <c r="G540" s="223"/>
      <c r="H540" s="120"/>
      <c r="I540" s="120"/>
      <c r="J540" s="120"/>
      <c r="K540" s="120"/>
      <c r="L540" s="120"/>
      <c r="M540" s="120"/>
      <c r="N540" s="120"/>
      <c r="O540" s="120"/>
      <c r="P540" s="120"/>
      <c r="Q540" s="120"/>
      <c r="R540" s="120"/>
      <c r="S540" s="120"/>
      <c r="T540" s="120"/>
      <c r="U540" s="120"/>
      <c r="V540" s="120"/>
      <c r="W540" s="120"/>
    </row>
    <row r="541" spans="1:23" ht="15.75" customHeight="1" x14ac:dyDescent="0.25">
      <c r="A541" s="120"/>
      <c r="B541" s="120"/>
      <c r="C541" s="120"/>
      <c r="D541" s="120"/>
      <c r="E541" s="120"/>
      <c r="F541" s="120"/>
      <c r="G541" s="223"/>
      <c r="H541" s="120"/>
      <c r="I541" s="120"/>
      <c r="J541" s="120"/>
      <c r="K541" s="120"/>
      <c r="L541" s="120"/>
      <c r="M541" s="120"/>
      <c r="N541" s="120"/>
      <c r="O541" s="120"/>
      <c r="P541" s="120"/>
      <c r="Q541" s="120"/>
      <c r="R541" s="120"/>
      <c r="S541" s="120"/>
      <c r="T541" s="120"/>
      <c r="U541" s="120"/>
      <c r="V541" s="120"/>
      <c r="W541" s="120"/>
    </row>
    <row r="542" spans="1:23" ht="15.75" customHeight="1" x14ac:dyDescent="0.25">
      <c r="A542" s="120"/>
      <c r="B542" s="120"/>
      <c r="C542" s="120"/>
      <c r="D542" s="120"/>
      <c r="E542" s="120"/>
      <c r="F542" s="120"/>
      <c r="G542" s="223"/>
      <c r="H542" s="120"/>
      <c r="I542" s="120"/>
      <c r="J542" s="120"/>
      <c r="K542" s="120"/>
      <c r="L542" s="120"/>
      <c r="M542" s="120"/>
      <c r="N542" s="120"/>
      <c r="O542" s="120"/>
      <c r="P542" s="120"/>
      <c r="Q542" s="120"/>
      <c r="R542" s="120"/>
      <c r="S542" s="120"/>
      <c r="T542" s="120"/>
      <c r="U542" s="120"/>
      <c r="V542" s="120"/>
      <c r="W542" s="120"/>
    </row>
    <row r="543" spans="1:23" ht="15.75" customHeight="1" x14ac:dyDescent="0.25">
      <c r="A543" s="120"/>
      <c r="B543" s="120"/>
      <c r="C543" s="120"/>
      <c r="D543" s="120"/>
      <c r="E543" s="120"/>
      <c r="F543" s="120"/>
      <c r="G543" s="223"/>
      <c r="H543" s="120"/>
      <c r="I543" s="120"/>
      <c r="J543" s="120"/>
      <c r="K543" s="120"/>
      <c r="L543" s="120"/>
      <c r="M543" s="120"/>
      <c r="N543" s="120"/>
      <c r="O543" s="120"/>
      <c r="P543" s="120"/>
      <c r="Q543" s="120"/>
      <c r="R543" s="120"/>
      <c r="S543" s="120"/>
      <c r="T543" s="120"/>
      <c r="U543" s="120"/>
      <c r="V543" s="120"/>
      <c r="W543" s="120"/>
    </row>
    <row r="544" spans="1:23" ht="15.75" customHeight="1" x14ac:dyDescent="0.25">
      <c r="A544" s="120"/>
      <c r="B544" s="120"/>
      <c r="C544" s="120"/>
      <c r="D544" s="120"/>
      <c r="E544" s="120"/>
      <c r="F544" s="120"/>
      <c r="G544" s="223"/>
      <c r="H544" s="120"/>
      <c r="I544" s="120"/>
      <c r="J544" s="120"/>
      <c r="K544" s="120"/>
      <c r="L544" s="120"/>
      <c r="M544" s="120"/>
      <c r="N544" s="120"/>
      <c r="O544" s="120"/>
      <c r="P544" s="120"/>
      <c r="Q544" s="120"/>
      <c r="R544" s="120"/>
      <c r="S544" s="120"/>
      <c r="T544" s="120"/>
      <c r="U544" s="120"/>
      <c r="V544" s="120"/>
      <c r="W544" s="120"/>
    </row>
    <row r="545" spans="1:23" ht="15.75" customHeight="1" x14ac:dyDescent="0.25">
      <c r="A545" s="120"/>
      <c r="B545" s="120"/>
      <c r="C545" s="120"/>
      <c r="D545" s="120"/>
      <c r="E545" s="120"/>
      <c r="F545" s="120"/>
      <c r="G545" s="223"/>
      <c r="H545" s="120"/>
      <c r="I545" s="120"/>
      <c r="J545" s="120"/>
      <c r="K545" s="120"/>
      <c r="L545" s="120"/>
      <c r="M545" s="120"/>
      <c r="N545" s="120"/>
      <c r="O545" s="120"/>
      <c r="P545" s="120"/>
      <c r="Q545" s="120"/>
      <c r="R545" s="120"/>
      <c r="S545" s="120"/>
      <c r="T545" s="120"/>
      <c r="U545" s="120"/>
      <c r="V545" s="120"/>
      <c r="W545" s="120"/>
    </row>
    <row r="546" spans="1:23" ht="15.75" customHeight="1" x14ac:dyDescent="0.25">
      <c r="A546" s="120"/>
      <c r="B546" s="120"/>
      <c r="C546" s="120"/>
      <c r="D546" s="120"/>
      <c r="E546" s="120"/>
      <c r="F546" s="120"/>
      <c r="G546" s="223"/>
      <c r="H546" s="120"/>
      <c r="I546" s="120"/>
      <c r="J546" s="120"/>
      <c r="K546" s="120"/>
      <c r="L546" s="120"/>
      <c r="M546" s="120"/>
      <c r="N546" s="120"/>
      <c r="O546" s="120"/>
      <c r="P546" s="120"/>
      <c r="Q546" s="120"/>
      <c r="R546" s="120"/>
      <c r="S546" s="120"/>
      <c r="T546" s="120"/>
      <c r="U546" s="120"/>
      <c r="V546" s="120"/>
      <c r="W546" s="120"/>
    </row>
    <row r="547" spans="1:23" ht="15.75" customHeight="1" x14ac:dyDescent="0.25">
      <c r="A547" s="120"/>
      <c r="B547" s="120"/>
      <c r="C547" s="120"/>
      <c r="D547" s="120"/>
      <c r="E547" s="120"/>
      <c r="F547" s="120"/>
      <c r="G547" s="223"/>
      <c r="H547" s="120"/>
      <c r="I547" s="120"/>
      <c r="J547" s="120"/>
      <c r="K547" s="120"/>
      <c r="L547" s="120"/>
      <c r="M547" s="120"/>
      <c r="N547" s="120"/>
      <c r="O547" s="120"/>
      <c r="P547" s="120"/>
      <c r="Q547" s="120"/>
      <c r="R547" s="120"/>
      <c r="S547" s="120"/>
      <c r="T547" s="120"/>
      <c r="U547" s="120"/>
      <c r="V547" s="120"/>
      <c r="W547" s="120"/>
    </row>
    <row r="548" spans="1:23" ht="15.75" customHeight="1" x14ac:dyDescent="0.25">
      <c r="A548" s="120"/>
      <c r="B548" s="120"/>
      <c r="C548" s="120"/>
      <c r="D548" s="120"/>
      <c r="E548" s="120"/>
      <c r="F548" s="120"/>
      <c r="G548" s="223"/>
      <c r="H548" s="120"/>
      <c r="I548" s="120"/>
      <c r="J548" s="120"/>
      <c r="K548" s="120"/>
      <c r="L548" s="120"/>
      <c r="M548" s="120"/>
      <c r="N548" s="120"/>
      <c r="O548" s="120"/>
      <c r="P548" s="120"/>
      <c r="Q548" s="120"/>
      <c r="R548" s="120"/>
      <c r="S548" s="120"/>
      <c r="T548" s="120"/>
      <c r="U548" s="120"/>
      <c r="V548" s="120"/>
      <c r="W548" s="120"/>
    </row>
    <row r="549" spans="1:23" ht="15.75" customHeight="1" x14ac:dyDescent="0.25">
      <c r="A549" s="120"/>
      <c r="B549" s="120"/>
      <c r="C549" s="120"/>
      <c r="D549" s="120"/>
      <c r="E549" s="120"/>
      <c r="F549" s="120"/>
      <c r="G549" s="223"/>
      <c r="H549" s="120"/>
      <c r="I549" s="120"/>
      <c r="J549" s="120"/>
      <c r="K549" s="120"/>
      <c r="L549" s="120"/>
      <c r="M549" s="120"/>
      <c r="N549" s="120"/>
      <c r="O549" s="120"/>
      <c r="P549" s="120"/>
      <c r="Q549" s="120"/>
      <c r="R549" s="120"/>
      <c r="S549" s="120"/>
      <c r="T549" s="120"/>
      <c r="U549" s="120"/>
      <c r="V549" s="120"/>
      <c r="W549" s="120"/>
    </row>
    <row r="550" spans="1:23" ht="15.75" customHeight="1" x14ac:dyDescent="0.25">
      <c r="A550" s="120"/>
      <c r="B550" s="120"/>
      <c r="C550" s="120"/>
      <c r="D550" s="120"/>
      <c r="E550" s="120"/>
      <c r="F550" s="120"/>
      <c r="G550" s="223"/>
      <c r="H550" s="120"/>
      <c r="I550" s="120"/>
      <c r="J550" s="120"/>
      <c r="K550" s="120"/>
      <c r="L550" s="120"/>
      <c r="M550" s="120"/>
      <c r="N550" s="120"/>
      <c r="O550" s="120"/>
      <c r="P550" s="120"/>
      <c r="Q550" s="120"/>
      <c r="R550" s="120"/>
      <c r="S550" s="120"/>
      <c r="T550" s="120"/>
      <c r="U550" s="120"/>
      <c r="V550" s="120"/>
      <c r="W550" s="120"/>
    </row>
    <row r="551" spans="1:23" ht="15.75" customHeight="1" x14ac:dyDescent="0.25">
      <c r="A551" s="120"/>
      <c r="B551" s="120"/>
      <c r="C551" s="120"/>
      <c r="D551" s="120"/>
      <c r="E551" s="120"/>
      <c r="F551" s="120"/>
      <c r="G551" s="223"/>
      <c r="H551" s="120"/>
      <c r="I551" s="120"/>
      <c r="J551" s="120"/>
      <c r="K551" s="120"/>
      <c r="L551" s="120"/>
      <c r="M551" s="120"/>
      <c r="N551" s="120"/>
      <c r="O551" s="120"/>
      <c r="P551" s="120"/>
      <c r="Q551" s="120"/>
      <c r="R551" s="120"/>
      <c r="S551" s="120"/>
      <c r="T551" s="120"/>
      <c r="U551" s="120"/>
      <c r="V551" s="120"/>
      <c r="W551" s="120"/>
    </row>
    <row r="552" spans="1:23" ht="15.75" customHeight="1" x14ac:dyDescent="0.25">
      <c r="A552" s="120"/>
      <c r="B552" s="120"/>
      <c r="C552" s="120"/>
      <c r="D552" s="120"/>
      <c r="E552" s="120"/>
      <c r="F552" s="120"/>
      <c r="G552" s="223"/>
      <c r="H552" s="120"/>
      <c r="I552" s="120"/>
      <c r="J552" s="120"/>
      <c r="K552" s="120"/>
      <c r="L552" s="120"/>
      <c r="M552" s="120"/>
      <c r="N552" s="120"/>
      <c r="O552" s="120"/>
      <c r="P552" s="120"/>
      <c r="Q552" s="120"/>
      <c r="R552" s="120"/>
      <c r="S552" s="120"/>
      <c r="T552" s="120"/>
      <c r="U552" s="120"/>
      <c r="V552" s="120"/>
      <c r="W552" s="120"/>
    </row>
    <row r="553" spans="1:23" ht="15.75" customHeight="1" x14ac:dyDescent="0.25">
      <c r="A553" s="120"/>
      <c r="B553" s="120"/>
      <c r="C553" s="120"/>
      <c r="D553" s="120"/>
      <c r="E553" s="120"/>
      <c r="F553" s="120"/>
      <c r="G553" s="223"/>
      <c r="H553" s="120"/>
      <c r="I553" s="120"/>
      <c r="J553" s="120"/>
      <c r="K553" s="120"/>
      <c r="L553" s="120"/>
      <c r="M553" s="120"/>
      <c r="N553" s="120"/>
      <c r="O553" s="120"/>
      <c r="P553" s="120"/>
      <c r="Q553" s="120"/>
      <c r="R553" s="120"/>
      <c r="S553" s="120"/>
      <c r="T553" s="120"/>
      <c r="U553" s="120"/>
      <c r="V553" s="120"/>
      <c r="W553" s="120"/>
    </row>
    <row r="554" spans="1:23" ht="15.75" customHeight="1" x14ac:dyDescent="0.25">
      <c r="A554" s="120"/>
      <c r="B554" s="120"/>
      <c r="C554" s="120"/>
      <c r="D554" s="120"/>
      <c r="E554" s="120"/>
      <c r="F554" s="120"/>
      <c r="G554" s="223"/>
      <c r="H554" s="120"/>
      <c r="I554" s="120"/>
      <c r="J554" s="120"/>
      <c r="K554" s="120"/>
      <c r="L554" s="120"/>
      <c r="M554" s="120"/>
      <c r="N554" s="120"/>
      <c r="O554" s="120"/>
      <c r="P554" s="120"/>
      <c r="Q554" s="120"/>
      <c r="R554" s="120"/>
      <c r="S554" s="120"/>
      <c r="T554" s="120"/>
      <c r="U554" s="120"/>
      <c r="V554" s="120"/>
      <c r="W554" s="120"/>
    </row>
    <row r="555" spans="1:23" ht="15.75" customHeight="1" x14ac:dyDescent="0.25">
      <c r="A555" s="120"/>
      <c r="B555" s="120"/>
      <c r="C555" s="120"/>
      <c r="D555" s="120"/>
      <c r="E555" s="120"/>
      <c r="F555" s="120"/>
      <c r="G555" s="223"/>
      <c r="H555" s="120"/>
      <c r="I555" s="120"/>
      <c r="J555" s="120"/>
      <c r="K555" s="120"/>
      <c r="L555" s="120"/>
      <c r="M555" s="120"/>
      <c r="N555" s="120"/>
      <c r="O555" s="120"/>
      <c r="P555" s="120"/>
      <c r="Q555" s="120"/>
      <c r="R555" s="120"/>
      <c r="S555" s="120"/>
      <c r="T555" s="120"/>
      <c r="U555" s="120"/>
      <c r="V555" s="120"/>
      <c r="W555" s="120"/>
    </row>
    <row r="556" spans="1:23" ht="15.75" customHeight="1" x14ac:dyDescent="0.25">
      <c r="A556" s="120"/>
      <c r="B556" s="120"/>
      <c r="C556" s="120"/>
      <c r="D556" s="120"/>
      <c r="E556" s="120"/>
      <c r="F556" s="120"/>
      <c r="G556" s="223"/>
      <c r="H556" s="120"/>
      <c r="I556" s="120"/>
      <c r="J556" s="120"/>
      <c r="K556" s="120"/>
      <c r="L556" s="120"/>
      <c r="M556" s="120"/>
      <c r="N556" s="120"/>
      <c r="O556" s="120"/>
      <c r="P556" s="120"/>
      <c r="Q556" s="120"/>
      <c r="R556" s="120"/>
      <c r="S556" s="120"/>
      <c r="T556" s="120"/>
      <c r="U556" s="120"/>
      <c r="V556" s="120"/>
      <c r="W556" s="120"/>
    </row>
    <row r="557" spans="1:23" ht="15.75" customHeight="1" x14ac:dyDescent="0.25">
      <c r="A557" s="120"/>
      <c r="B557" s="120"/>
      <c r="C557" s="120"/>
      <c r="D557" s="120"/>
      <c r="E557" s="120"/>
      <c r="F557" s="120"/>
      <c r="G557" s="223"/>
      <c r="H557" s="120"/>
      <c r="I557" s="120"/>
      <c r="J557" s="120"/>
      <c r="K557" s="120"/>
      <c r="L557" s="120"/>
      <c r="M557" s="120"/>
      <c r="N557" s="120"/>
      <c r="O557" s="120"/>
      <c r="P557" s="120"/>
      <c r="Q557" s="120"/>
      <c r="R557" s="120"/>
      <c r="S557" s="120"/>
      <c r="T557" s="120"/>
      <c r="U557" s="120"/>
      <c r="V557" s="120"/>
      <c r="W557" s="120"/>
    </row>
    <row r="558" spans="1:23" ht="15.75" customHeight="1" x14ac:dyDescent="0.25">
      <c r="A558" s="120"/>
      <c r="B558" s="120"/>
      <c r="C558" s="120"/>
      <c r="D558" s="120"/>
      <c r="E558" s="120"/>
      <c r="F558" s="120"/>
      <c r="G558" s="223"/>
      <c r="H558" s="120"/>
      <c r="I558" s="120"/>
      <c r="J558" s="120"/>
      <c r="K558" s="120"/>
      <c r="L558" s="120"/>
      <c r="M558" s="120"/>
      <c r="N558" s="120"/>
      <c r="O558" s="120"/>
      <c r="P558" s="120"/>
      <c r="Q558" s="120"/>
      <c r="R558" s="120"/>
      <c r="S558" s="120"/>
      <c r="T558" s="120"/>
      <c r="U558" s="120"/>
      <c r="V558" s="120"/>
      <c r="W558" s="120"/>
    </row>
    <row r="559" spans="1:23" ht="15.75" customHeight="1" x14ac:dyDescent="0.25">
      <c r="A559" s="120"/>
      <c r="B559" s="120"/>
      <c r="C559" s="120"/>
      <c r="D559" s="120"/>
      <c r="E559" s="120"/>
      <c r="F559" s="120"/>
      <c r="G559" s="223"/>
      <c r="H559" s="120"/>
      <c r="I559" s="120"/>
      <c r="J559" s="120"/>
      <c r="K559" s="120"/>
      <c r="L559" s="120"/>
      <c r="M559" s="120"/>
      <c r="N559" s="120"/>
      <c r="O559" s="120"/>
      <c r="P559" s="120"/>
      <c r="Q559" s="120"/>
      <c r="R559" s="120"/>
      <c r="S559" s="120"/>
      <c r="T559" s="120"/>
      <c r="U559" s="120"/>
      <c r="V559" s="120"/>
      <c r="W559" s="120"/>
    </row>
    <row r="560" spans="1:23" ht="15.75" customHeight="1" x14ac:dyDescent="0.25">
      <c r="A560" s="120"/>
      <c r="B560" s="120"/>
      <c r="C560" s="120"/>
      <c r="D560" s="120"/>
      <c r="E560" s="120"/>
      <c r="F560" s="120"/>
      <c r="G560" s="223"/>
      <c r="H560" s="120"/>
      <c r="I560" s="120"/>
      <c r="J560" s="120"/>
      <c r="K560" s="120"/>
      <c r="L560" s="120"/>
      <c r="M560" s="120"/>
      <c r="N560" s="120"/>
      <c r="O560" s="120"/>
      <c r="P560" s="120"/>
      <c r="Q560" s="120"/>
      <c r="R560" s="120"/>
      <c r="S560" s="120"/>
      <c r="T560" s="120"/>
      <c r="U560" s="120"/>
      <c r="V560" s="120"/>
      <c r="W560" s="120"/>
    </row>
    <row r="561" spans="1:23" ht="15.75" customHeight="1" x14ac:dyDescent="0.25">
      <c r="A561" s="120"/>
      <c r="B561" s="120"/>
      <c r="C561" s="120"/>
      <c r="D561" s="120"/>
      <c r="E561" s="120"/>
      <c r="F561" s="120"/>
      <c r="G561" s="223"/>
      <c r="H561" s="120"/>
      <c r="I561" s="120"/>
      <c r="J561" s="120"/>
      <c r="K561" s="120"/>
      <c r="L561" s="120"/>
      <c r="M561" s="120"/>
      <c r="N561" s="120"/>
      <c r="O561" s="120"/>
      <c r="P561" s="120"/>
      <c r="Q561" s="120"/>
      <c r="R561" s="120"/>
      <c r="S561" s="120"/>
      <c r="T561" s="120"/>
      <c r="U561" s="120"/>
      <c r="V561" s="120"/>
      <c r="W561" s="120"/>
    </row>
    <row r="562" spans="1:23" ht="15.75" customHeight="1" x14ac:dyDescent="0.25">
      <c r="A562" s="120"/>
      <c r="B562" s="120"/>
      <c r="C562" s="120"/>
      <c r="D562" s="120"/>
      <c r="E562" s="120"/>
      <c r="F562" s="120"/>
      <c r="G562" s="223"/>
      <c r="H562" s="120"/>
      <c r="I562" s="120"/>
      <c r="J562" s="120"/>
      <c r="K562" s="120"/>
      <c r="L562" s="120"/>
      <c r="M562" s="120"/>
      <c r="N562" s="120"/>
      <c r="O562" s="120"/>
      <c r="P562" s="120"/>
      <c r="Q562" s="120"/>
      <c r="R562" s="120"/>
      <c r="S562" s="120"/>
      <c r="T562" s="120"/>
      <c r="U562" s="120"/>
      <c r="V562" s="120"/>
      <c r="W562" s="120"/>
    </row>
    <row r="563" spans="1:23" ht="15.75" customHeight="1" x14ac:dyDescent="0.25">
      <c r="A563" s="120"/>
      <c r="B563" s="120"/>
      <c r="C563" s="120"/>
      <c r="D563" s="120"/>
      <c r="E563" s="120"/>
      <c r="F563" s="120"/>
      <c r="G563" s="223"/>
      <c r="H563" s="120"/>
      <c r="I563" s="120"/>
      <c r="J563" s="120"/>
      <c r="K563" s="120"/>
      <c r="L563" s="120"/>
      <c r="M563" s="120"/>
      <c r="N563" s="120"/>
      <c r="O563" s="120"/>
      <c r="P563" s="120"/>
      <c r="Q563" s="120"/>
      <c r="R563" s="120"/>
      <c r="S563" s="120"/>
      <c r="T563" s="120"/>
      <c r="U563" s="120"/>
      <c r="V563" s="120"/>
      <c r="W563" s="120"/>
    </row>
    <row r="564" spans="1:23" ht="15.75" customHeight="1" x14ac:dyDescent="0.25">
      <c r="A564" s="120"/>
      <c r="B564" s="120"/>
      <c r="C564" s="120"/>
      <c r="D564" s="120"/>
      <c r="E564" s="120"/>
      <c r="F564" s="120"/>
      <c r="G564" s="223"/>
      <c r="H564" s="120"/>
      <c r="I564" s="120"/>
      <c r="J564" s="120"/>
      <c r="K564" s="120"/>
      <c r="L564" s="120"/>
      <c r="M564" s="120"/>
      <c r="N564" s="120"/>
      <c r="O564" s="120"/>
      <c r="P564" s="120"/>
      <c r="Q564" s="120"/>
      <c r="R564" s="120"/>
      <c r="S564" s="120"/>
      <c r="T564" s="120"/>
      <c r="U564" s="120"/>
      <c r="V564" s="120"/>
      <c r="W564" s="120"/>
    </row>
    <row r="565" spans="1:23" ht="15.75" customHeight="1" x14ac:dyDescent="0.25">
      <c r="A565" s="120"/>
      <c r="B565" s="120"/>
      <c r="C565" s="120"/>
      <c r="D565" s="120"/>
      <c r="E565" s="120"/>
      <c r="F565" s="120"/>
      <c r="G565" s="223"/>
      <c r="H565" s="120"/>
      <c r="I565" s="120"/>
      <c r="J565" s="120"/>
      <c r="K565" s="120"/>
      <c r="L565" s="120"/>
      <c r="M565" s="120"/>
      <c r="N565" s="120"/>
      <c r="O565" s="120"/>
      <c r="P565" s="120"/>
      <c r="Q565" s="120"/>
      <c r="R565" s="120"/>
      <c r="S565" s="120"/>
      <c r="T565" s="120"/>
      <c r="U565" s="120"/>
      <c r="V565" s="120"/>
      <c r="W565" s="120"/>
    </row>
    <row r="566" spans="1:23" ht="15.75" customHeight="1" x14ac:dyDescent="0.25">
      <c r="A566" s="120"/>
      <c r="B566" s="120"/>
      <c r="C566" s="120"/>
      <c r="D566" s="120"/>
      <c r="E566" s="120"/>
      <c r="F566" s="120"/>
      <c r="G566" s="223"/>
      <c r="H566" s="120"/>
      <c r="I566" s="120"/>
      <c r="J566" s="120"/>
      <c r="K566" s="120"/>
      <c r="L566" s="120"/>
      <c r="M566" s="120"/>
      <c r="N566" s="120"/>
      <c r="O566" s="120"/>
      <c r="P566" s="120"/>
      <c r="Q566" s="120"/>
      <c r="R566" s="120"/>
      <c r="S566" s="120"/>
      <c r="T566" s="120"/>
      <c r="U566" s="120"/>
      <c r="V566" s="120"/>
      <c r="W566" s="120"/>
    </row>
    <row r="567" spans="1:23" ht="15.75" customHeight="1" x14ac:dyDescent="0.25">
      <c r="A567" s="120"/>
      <c r="B567" s="120"/>
      <c r="C567" s="120"/>
      <c r="D567" s="120"/>
      <c r="E567" s="120"/>
      <c r="F567" s="120"/>
      <c r="G567" s="223"/>
      <c r="H567" s="120"/>
      <c r="I567" s="120"/>
      <c r="J567" s="120"/>
      <c r="K567" s="120"/>
      <c r="L567" s="120"/>
      <c r="M567" s="120"/>
      <c r="N567" s="120"/>
      <c r="O567" s="120"/>
      <c r="P567" s="120"/>
      <c r="Q567" s="120"/>
      <c r="R567" s="120"/>
      <c r="S567" s="120"/>
      <c r="T567" s="120"/>
      <c r="U567" s="120"/>
      <c r="V567" s="120"/>
      <c r="W567" s="120"/>
    </row>
    <row r="568" spans="1:23" ht="15.75" customHeight="1" x14ac:dyDescent="0.25">
      <c r="A568" s="120"/>
      <c r="B568" s="120"/>
      <c r="C568" s="120"/>
      <c r="D568" s="120"/>
      <c r="E568" s="120"/>
      <c r="F568" s="120"/>
      <c r="G568" s="223"/>
      <c r="H568" s="120"/>
      <c r="I568" s="120"/>
      <c r="J568" s="120"/>
      <c r="K568" s="120"/>
      <c r="L568" s="120"/>
      <c r="M568" s="120"/>
      <c r="N568" s="120"/>
      <c r="O568" s="120"/>
      <c r="P568" s="120"/>
      <c r="Q568" s="120"/>
      <c r="R568" s="120"/>
      <c r="S568" s="120"/>
      <c r="T568" s="120"/>
      <c r="U568" s="120"/>
      <c r="V568" s="120"/>
      <c r="W568" s="120"/>
    </row>
    <row r="569" spans="1:23" ht="15.75" customHeight="1" x14ac:dyDescent="0.25">
      <c r="A569" s="120"/>
      <c r="B569" s="120"/>
      <c r="C569" s="120"/>
      <c r="D569" s="120"/>
      <c r="E569" s="120"/>
      <c r="F569" s="120"/>
      <c r="G569" s="223"/>
      <c r="H569" s="120"/>
      <c r="I569" s="120"/>
      <c r="J569" s="120"/>
      <c r="K569" s="120"/>
      <c r="L569" s="120"/>
      <c r="M569" s="120"/>
      <c r="N569" s="120"/>
      <c r="O569" s="120"/>
      <c r="P569" s="120"/>
      <c r="Q569" s="120"/>
      <c r="R569" s="120"/>
      <c r="S569" s="120"/>
      <c r="T569" s="120"/>
      <c r="U569" s="120"/>
      <c r="V569" s="120"/>
      <c r="W569" s="120"/>
    </row>
    <row r="570" spans="1:23" ht="15.75" customHeight="1" x14ac:dyDescent="0.25">
      <c r="A570" s="120"/>
      <c r="B570" s="120"/>
      <c r="C570" s="120"/>
      <c r="D570" s="120"/>
      <c r="E570" s="120"/>
      <c r="F570" s="120"/>
      <c r="G570" s="223"/>
      <c r="H570" s="120"/>
      <c r="I570" s="120"/>
      <c r="J570" s="120"/>
      <c r="K570" s="120"/>
      <c r="L570" s="120"/>
      <c r="M570" s="120"/>
      <c r="N570" s="120"/>
      <c r="O570" s="120"/>
      <c r="P570" s="120"/>
      <c r="Q570" s="120"/>
      <c r="R570" s="120"/>
      <c r="S570" s="120"/>
      <c r="T570" s="120"/>
      <c r="U570" s="120"/>
      <c r="V570" s="120"/>
      <c r="W570" s="120"/>
    </row>
    <row r="571" spans="1:23" ht="15.75" customHeight="1" x14ac:dyDescent="0.25">
      <c r="A571" s="120"/>
      <c r="B571" s="120"/>
      <c r="C571" s="120"/>
      <c r="D571" s="120"/>
      <c r="E571" s="120"/>
      <c r="F571" s="120"/>
      <c r="G571" s="223"/>
      <c r="H571" s="120"/>
      <c r="I571" s="120"/>
      <c r="J571" s="120"/>
      <c r="K571" s="120"/>
      <c r="L571" s="120"/>
      <c r="M571" s="120"/>
      <c r="N571" s="120"/>
      <c r="O571" s="120"/>
      <c r="P571" s="120"/>
      <c r="Q571" s="120"/>
      <c r="R571" s="120"/>
      <c r="S571" s="120"/>
      <c r="T571" s="120"/>
      <c r="U571" s="120"/>
      <c r="V571" s="120"/>
      <c r="W571" s="120"/>
    </row>
    <row r="572" spans="1:23" ht="15.75" customHeight="1" x14ac:dyDescent="0.25">
      <c r="A572" s="120"/>
      <c r="B572" s="120"/>
      <c r="C572" s="120"/>
      <c r="D572" s="120"/>
      <c r="E572" s="120"/>
      <c r="F572" s="120"/>
      <c r="G572" s="223"/>
      <c r="H572" s="120"/>
      <c r="I572" s="120"/>
      <c r="J572" s="120"/>
      <c r="K572" s="120"/>
      <c r="L572" s="120"/>
      <c r="M572" s="120"/>
      <c r="N572" s="120"/>
      <c r="O572" s="120"/>
      <c r="P572" s="120"/>
      <c r="Q572" s="120"/>
      <c r="R572" s="120"/>
      <c r="S572" s="120"/>
      <c r="T572" s="120"/>
      <c r="U572" s="120"/>
      <c r="V572" s="120"/>
      <c r="W572" s="120"/>
    </row>
    <row r="573" spans="1:23" ht="15.75" customHeight="1" x14ac:dyDescent="0.25">
      <c r="A573" s="120"/>
      <c r="B573" s="120"/>
      <c r="C573" s="120"/>
      <c r="D573" s="120"/>
      <c r="E573" s="120"/>
      <c r="F573" s="120"/>
      <c r="G573" s="223"/>
      <c r="H573" s="120"/>
      <c r="I573" s="120"/>
      <c r="J573" s="120"/>
      <c r="K573" s="120"/>
      <c r="L573" s="120"/>
      <c r="M573" s="120"/>
      <c r="N573" s="120"/>
      <c r="O573" s="120"/>
      <c r="P573" s="120"/>
      <c r="Q573" s="120"/>
      <c r="R573" s="120"/>
      <c r="S573" s="120"/>
      <c r="T573" s="120"/>
      <c r="U573" s="120"/>
      <c r="V573" s="120"/>
      <c r="W573" s="120"/>
    </row>
    <row r="574" spans="1:23" ht="15.75" customHeight="1" x14ac:dyDescent="0.25">
      <c r="A574" s="120"/>
      <c r="B574" s="120"/>
      <c r="C574" s="120"/>
      <c r="D574" s="120"/>
      <c r="E574" s="120"/>
      <c r="F574" s="120"/>
      <c r="G574" s="223"/>
      <c r="H574" s="120"/>
      <c r="I574" s="120"/>
      <c r="J574" s="120"/>
      <c r="K574" s="120"/>
      <c r="L574" s="120"/>
      <c r="M574" s="120"/>
      <c r="N574" s="120"/>
      <c r="O574" s="120"/>
      <c r="P574" s="120"/>
      <c r="Q574" s="120"/>
      <c r="R574" s="120"/>
      <c r="S574" s="120"/>
      <c r="T574" s="120"/>
      <c r="U574" s="120"/>
      <c r="V574" s="120"/>
      <c r="W574" s="120"/>
    </row>
    <row r="575" spans="1:23" ht="15.75" customHeight="1" x14ac:dyDescent="0.25">
      <c r="A575" s="120"/>
      <c r="B575" s="120"/>
      <c r="C575" s="120"/>
      <c r="D575" s="120"/>
      <c r="E575" s="120"/>
      <c r="F575" s="120"/>
      <c r="G575" s="223"/>
      <c r="H575" s="120"/>
      <c r="I575" s="120"/>
      <c r="J575" s="120"/>
      <c r="K575" s="120"/>
      <c r="L575" s="120"/>
      <c r="M575" s="120"/>
      <c r="N575" s="120"/>
      <c r="O575" s="120"/>
      <c r="P575" s="120"/>
      <c r="Q575" s="120"/>
      <c r="R575" s="120"/>
      <c r="S575" s="120"/>
      <c r="T575" s="120"/>
      <c r="U575" s="120"/>
      <c r="V575" s="120"/>
      <c r="W575" s="120"/>
    </row>
    <row r="576" spans="1:23" ht="15.75" customHeight="1" x14ac:dyDescent="0.25">
      <c r="A576" s="120"/>
      <c r="B576" s="120"/>
      <c r="C576" s="120"/>
      <c r="D576" s="120"/>
      <c r="E576" s="120"/>
      <c r="F576" s="120"/>
      <c r="G576" s="223"/>
      <c r="H576" s="120"/>
      <c r="I576" s="120"/>
      <c r="J576" s="120"/>
      <c r="K576" s="120"/>
      <c r="L576" s="120"/>
      <c r="M576" s="120"/>
      <c r="N576" s="120"/>
      <c r="O576" s="120"/>
      <c r="P576" s="120"/>
      <c r="Q576" s="120"/>
      <c r="R576" s="120"/>
      <c r="S576" s="120"/>
      <c r="T576" s="120"/>
      <c r="U576" s="120"/>
      <c r="V576" s="120"/>
      <c r="W576" s="120"/>
    </row>
    <row r="577" spans="1:23" ht="15.75" customHeight="1" x14ac:dyDescent="0.25">
      <c r="A577" s="120"/>
      <c r="B577" s="120"/>
      <c r="C577" s="120"/>
      <c r="D577" s="120"/>
      <c r="E577" s="120"/>
      <c r="F577" s="120"/>
      <c r="G577" s="223"/>
      <c r="H577" s="120"/>
      <c r="I577" s="120"/>
      <c r="J577" s="120"/>
      <c r="K577" s="120"/>
      <c r="L577" s="120"/>
      <c r="M577" s="120"/>
      <c r="N577" s="120"/>
      <c r="O577" s="120"/>
      <c r="P577" s="120"/>
      <c r="Q577" s="120"/>
      <c r="R577" s="120"/>
      <c r="S577" s="120"/>
      <c r="T577" s="120"/>
      <c r="U577" s="120"/>
      <c r="V577" s="120"/>
      <c r="W577" s="120"/>
    </row>
    <row r="578" spans="1:23" ht="15.75" customHeight="1" x14ac:dyDescent="0.25">
      <c r="A578" s="120"/>
      <c r="B578" s="120"/>
      <c r="C578" s="120"/>
      <c r="D578" s="120"/>
      <c r="E578" s="120"/>
      <c r="F578" s="120"/>
      <c r="G578" s="223"/>
      <c r="H578" s="120"/>
      <c r="I578" s="120"/>
      <c r="J578" s="120"/>
      <c r="K578" s="120"/>
      <c r="L578" s="120"/>
      <c r="M578" s="120"/>
      <c r="N578" s="120"/>
      <c r="O578" s="120"/>
      <c r="P578" s="120"/>
      <c r="Q578" s="120"/>
      <c r="R578" s="120"/>
      <c r="S578" s="120"/>
      <c r="T578" s="120"/>
      <c r="U578" s="120"/>
      <c r="V578" s="120"/>
      <c r="W578" s="120"/>
    </row>
    <row r="579" spans="1:23" ht="15.75" customHeight="1" x14ac:dyDescent="0.25">
      <c r="A579" s="120"/>
      <c r="B579" s="120"/>
      <c r="C579" s="120"/>
      <c r="D579" s="120"/>
      <c r="E579" s="120"/>
      <c r="F579" s="120"/>
      <c r="G579" s="223"/>
      <c r="H579" s="120"/>
      <c r="I579" s="120"/>
      <c r="J579" s="120"/>
      <c r="K579" s="120"/>
      <c r="L579" s="120"/>
      <c r="M579" s="120"/>
      <c r="N579" s="120"/>
      <c r="O579" s="120"/>
      <c r="P579" s="120"/>
      <c r="Q579" s="120"/>
      <c r="R579" s="120"/>
      <c r="S579" s="120"/>
      <c r="T579" s="120"/>
      <c r="U579" s="120"/>
      <c r="V579" s="120"/>
      <c r="W579" s="120"/>
    </row>
    <row r="580" spans="1:23" ht="15.75" customHeight="1" x14ac:dyDescent="0.25">
      <c r="A580" s="120"/>
      <c r="B580" s="120"/>
      <c r="C580" s="120"/>
      <c r="D580" s="120"/>
      <c r="E580" s="120"/>
      <c r="F580" s="120"/>
      <c r="G580" s="223"/>
      <c r="H580" s="120"/>
      <c r="I580" s="120"/>
      <c r="J580" s="120"/>
      <c r="K580" s="120"/>
      <c r="L580" s="120"/>
      <c r="M580" s="120"/>
      <c r="N580" s="120"/>
      <c r="O580" s="120"/>
      <c r="P580" s="120"/>
      <c r="Q580" s="120"/>
      <c r="R580" s="120"/>
      <c r="S580" s="120"/>
      <c r="T580" s="120"/>
      <c r="U580" s="120"/>
      <c r="V580" s="120"/>
      <c r="W580" s="120"/>
    </row>
    <row r="581" spans="1:23" ht="15.75" customHeight="1" x14ac:dyDescent="0.25">
      <c r="A581" s="120"/>
      <c r="B581" s="120"/>
      <c r="C581" s="120"/>
      <c r="D581" s="120"/>
      <c r="E581" s="120"/>
      <c r="F581" s="120"/>
      <c r="G581" s="223"/>
      <c r="H581" s="120"/>
      <c r="I581" s="120"/>
      <c r="J581" s="120"/>
      <c r="K581" s="120"/>
      <c r="L581" s="120"/>
      <c r="M581" s="120"/>
      <c r="N581" s="120"/>
      <c r="O581" s="120"/>
      <c r="P581" s="120"/>
      <c r="Q581" s="120"/>
      <c r="R581" s="120"/>
      <c r="S581" s="120"/>
      <c r="T581" s="120"/>
      <c r="U581" s="120"/>
      <c r="V581" s="120"/>
      <c r="W581" s="120"/>
    </row>
    <row r="582" spans="1:23" ht="15.75" customHeight="1" x14ac:dyDescent="0.25">
      <c r="A582" s="120"/>
      <c r="B582" s="120"/>
      <c r="C582" s="120"/>
      <c r="D582" s="120"/>
      <c r="E582" s="120"/>
      <c r="F582" s="120"/>
      <c r="G582" s="223"/>
      <c r="H582" s="120"/>
      <c r="I582" s="120"/>
      <c r="J582" s="120"/>
      <c r="K582" s="120"/>
      <c r="L582" s="120"/>
      <c r="M582" s="120"/>
      <c r="N582" s="120"/>
      <c r="O582" s="120"/>
      <c r="P582" s="120"/>
      <c r="Q582" s="120"/>
      <c r="R582" s="120"/>
      <c r="S582" s="120"/>
      <c r="T582" s="120"/>
      <c r="U582" s="120"/>
      <c r="V582" s="120"/>
      <c r="W582" s="120"/>
    </row>
    <row r="583" spans="1:23" ht="15.75" customHeight="1" x14ac:dyDescent="0.25">
      <c r="A583" s="120"/>
      <c r="B583" s="120"/>
      <c r="C583" s="120"/>
      <c r="D583" s="120"/>
      <c r="E583" s="120"/>
      <c r="F583" s="120"/>
      <c r="G583" s="223"/>
      <c r="H583" s="120"/>
      <c r="I583" s="120"/>
      <c r="J583" s="120"/>
      <c r="K583" s="120"/>
      <c r="L583" s="120"/>
      <c r="M583" s="120"/>
      <c r="N583" s="120"/>
      <c r="O583" s="120"/>
      <c r="P583" s="120"/>
      <c r="Q583" s="120"/>
      <c r="R583" s="120"/>
      <c r="S583" s="120"/>
      <c r="T583" s="120"/>
      <c r="U583" s="120"/>
      <c r="V583" s="120"/>
      <c r="W583" s="120"/>
    </row>
    <row r="584" spans="1:23" ht="15.75" customHeight="1" x14ac:dyDescent="0.25">
      <c r="A584" s="120"/>
      <c r="B584" s="120"/>
      <c r="C584" s="120"/>
      <c r="D584" s="120"/>
      <c r="E584" s="120"/>
      <c r="F584" s="120"/>
      <c r="G584" s="223"/>
      <c r="H584" s="120"/>
      <c r="I584" s="120"/>
      <c r="J584" s="120"/>
      <c r="K584" s="120"/>
      <c r="L584" s="120"/>
      <c r="M584" s="120"/>
      <c r="N584" s="120"/>
      <c r="O584" s="120"/>
      <c r="P584" s="120"/>
      <c r="Q584" s="120"/>
      <c r="R584" s="120"/>
      <c r="S584" s="120"/>
      <c r="T584" s="120"/>
      <c r="U584" s="120"/>
      <c r="V584" s="120"/>
      <c r="W584" s="120"/>
    </row>
    <row r="585" spans="1:23" ht="15.75" customHeight="1" x14ac:dyDescent="0.25">
      <c r="A585" s="120"/>
      <c r="B585" s="120"/>
      <c r="C585" s="120"/>
      <c r="D585" s="120"/>
      <c r="E585" s="120"/>
      <c r="F585" s="120"/>
      <c r="G585" s="223"/>
      <c r="H585" s="120"/>
      <c r="I585" s="120"/>
      <c r="J585" s="120"/>
      <c r="K585" s="120"/>
      <c r="L585" s="120"/>
      <c r="M585" s="120"/>
      <c r="N585" s="120"/>
      <c r="O585" s="120"/>
      <c r="P585" s="120"/>
      <c r="Q585" s="120"/>
      <c r="R585" s="120"/>
      <c r="S585" s="120"/>
      <c r="T585" s="120"/>
      <c r="U585" s="120"/>
      <c r="V585" s="120"/>
      <c r="W585" s="120"/>
    </row>
    <row r="586" spans="1:23" ht="15.75" customHeight="1" x14ac:dyDescent="0.25">
      <c r="A586" s="120"/>
      <c r="B586" s="120"/>
      <c r="C586" s="120"/>
      <c r="D586" s="120"/>
      <c r="E586" s="120"/>
      <c r="F586" s="120"/>
      <c r="G586" s="223"/>
      <c r="H586" s="120"/>
      <c r="I586" s="120"/>
      <c r="J586" s="120"/>
      <c r="K586" s="120"/>
      <c r="L586" s="120"/>
      <c r="M586" s="120"/>
      <c r="N586" s="120"/>
      <c r="O586" s="120"/>
      <c r="P586" s="120"/>
      <c r="Q586" s="120"/>
      <c r="R586" s="120"/>
      <c r="S586" s="120"/>
      <c r="T586" s="120"/>
      <c r="U586" s="120"/>
      <c r="V586" s="120"/>
      <c r="W586" s="120"/>
    </row>
    <row r="587" spans="1:23" ht="15.75" customHeight="1" x14ac:dyDescent="0.25">
      <c r="A587" s="120"/>
      <c r="B587" s="120"/>
      <c r="C587" s="120"/>
      <c r="D587" s="120"/>
      <c r="E587" s="120"/>
      <c r="F587" s="120"/>
      <c r="G587" s="223"/>
      <c r="H587" s="120"/>
      <c r="I587" s="120"/>
      <c r="J587" s="120"/>
      <c r="K587" s="120"/>
      <c r="L587" s="120"/>
      <c r="M587" s="120"/>
      <c r="N587" s="120"/>
      <c r="O587" s="120"/>
      <c r="P587" s="120"/>
      <c r="Q587" s="120"/>
      <c r="R587" s="120"/>
      <c r="S587" s="120"/>
      <c r="T587" s="120"/>
      <c r="U587" s="120"/>
      <c r="V587" s="120"/>
      <c r="W587" s="120"/>
    </row>
    <row r="588" spans="1:23" ht="15.75" customHeight="1" x14ac:dyDescent="0.25">
      <c r="A588" s="120"/>
      <c r="B588" s="120"/>
      <c r="C588" s="120"/>
      <c r="D588" s="120"/>
      <c r="E588" s="120"/>
      <c r="F588" s="120"/>
      <c r="G588" s="223"/>
      <c r="H588" s="120"/>
      <c r="I588" s="120"/>
      <c r="J588" s="120"/>
      <c r="K588" s="120"/>
      <c r="L588" s="120"/>
      <c r="M588" s="120"/>
      <c r="N588" s="120"/>
      <c r="O588" s="120"/>
      <c r="P588" s="120"/>
      <c r="Q588" s="120"/>
      <c r="R588" s="120"/>
      <c r="S588" s="120"/>
      <c r="T588" s="120"/>
      <c r="U588" s="120"/>
      <c r="V588" s="120"/>
      <c r="W588" s="120"/>
    </row>
    <row r="589" spans="1:23" ht="15.75" customHeight="1" x14ac:dyDescent="0.25">
      <c r="A589" s="120"/>
      <c r="B589" s="120"/>
      <c r="C589" s="120"/>
      <c r="D589" s="120"/>
      <c r="E589" s="120"/>
      <c r="F589" s="120"/>
      <c r="G589" s="223"/>
      <c r="H589" s="120"/>
      <c r="I589" s="120"/>
      <c r="J589" s="120"/>
      <c r="K589" s="120"/>
      <c r="L589" s="120"/>
      <c r="M589" s="120"/>
      <c r="N589" s="120"/>
      <c r="O589" s="120"/>
      <c r="P589" s="120"/>
      <c r="Q589" s="120"/>
      <c r="R589" s="120"/>
      <c r="S589" s="120"/>
      <c r="T589" s="120"/>
      <c r="U589" s="120"/>
      <c r="V589" s="120"/>
      <c r="W589" s="120"/>
    </row>
    <row r="590" spans="1:23" ht="15.75" customHeight="1" x14ac:dyDescent="0.25">
      <c r="A590" s="120"/>
      <c r="B590" s="120"/>
      <c r="C590" s="120"/>
      <c r="D590" s="120"/>
      <c r="E590" s="120"/>
      <c r="F590" s="120"/>
      <c r="G590" s="223"/>
      <c r="H590" s="120"/>
      <c r="I590" s="120"/>
      <c r="J590" s="120"/>
      <c r="K590" s="120"/>
      <c r="L590" s="120"/>
      <c r="M590" s="120"/>
      <c r="N590" s="120"/>
      <c r="O590" s="120"/>
      <c r="P590" s="120"/>
      <c r="Q590" s="120"/>
      <c r="R590" s="120"/>
      <c r="S590" s="120"/>
      <c r="T590" s="120"/>
      <c r="U590" s="120"/>
      <c r="V590" s="120"/>
      <c r="W590" s="120"/>
    </row>
    <row r="591" spans="1:23" ht="15.75" customHeight="1" x14ac:dyDescent="0.25">
      <c r="A591" s="120"/>
      <c r="B591" s="120"/>
      <c r="C591" s="120"/>
      <c r="D591" s="120"/>
      <c r="E591" s="120"/>
      <c r="F591" s="120"/>
      <c r="G591" s="223"/>
      <c r="H591" s="120"/>
      <c r="I591" s="120"/>
      <c r="J591" s="120"/>
      <c r="K591" s="120"/>
      <c r="L591" s="120"/>
      <c r="M591" s="120"/>
      <c r="N591" s="120"/>
      <c r="O591" s="120"/>
      <c r="P591" s="120"/>
      <c r="Q591" s="120"/>
      <c r="R591" s="120"/>
      <c r="S591" s="120"/>
      <c r="T591" s="120"/>
      <c r="U591" s="120"/>
      <c r="V591" s="120"/>
      <c r="W591" s="120"/>
    </row>
    <row r="592" spans="1:23" ht="15.75" customHeight="1" x14ac:dyDescent="0.25">
      <c r="A592" s="120"/>
      <c r="B592" s="120"/>
      <c r="C592" s="120"/>
      <c r="D592" s="120"/>
      <c r="E592" s="120"/>
      <c r="F592" s="120"/>
      <c r="G592" s="223"/>
      <c r="H592" s="120"/>
      <c r="I592" s="120"/>
      <c r="J592" s="120"/>
      <c r="K592" s="120"/>
      <c r="L592" s="120"/>
      <c r="M592" s="120"/>
      <c r="N592" s="120"/>
      <c r="O592" s="120"/>
      <c r="P592" s="120"/>
      <c r="Q592" s="120"/>
      <c r="R592" s="120"/>
      <c r="S592" s="120"/>
      <c r="T592" s="120"/>
      <c r="U592" s="120"/>
      <c r="V592" s="120"/>
      <c r="W592" s="120"/>
    </row>
    <row r="593" spans="1:23" ht="15.75" customHeight="1" x14ac:dyDescent="0.25">
      <c r="A593" s="120"/>
      <c r="B593" s="120"/>
      <c r="C593" s="120"/>
      <c r="D593" s="120"/>
      <c r="E593" s="120"/>
      <c r="F593" s="120"/>
      <c r="G593" s="223"/>
      <c r="H593" s="120"/>
      <c r="I593" s="120"/>
      <c r="J593" s="120"/>
      <c r="K593" s="120"/>
      <c r="L593" s="120"/>
      <c r="M593" s="120"/>
      <c r="N593" s="120"/>
      <c r="O593" s="120"/>
      <c r="P593" s="120"/>
      <c r="Q593" s="120"/>
      <c r="R593" s="120"/>
      <c r="S593" s="120"/>
      <c r="T593" s="120"/>
      <c r="U593" s="120"/>
      <c r="V593" s="120"/>
      <c r="W593" s="120"/>
    </row>
    <row r="594" spans="1:23" ht="15.75" customHeight="1" x14ac:dyDescent="0.25">
      <c r="A594" s="120"/>
      <c r="B594" s="120"/>
      <c r="C594" s="120"/>
      <c r="D594" s="120"/>
      <c r="E594" s="120"/>
      <c r="F594" s="120"/>
      <c r="G594" s="223"/>
      <c r="H594" s="120"/>
      <c r="I594" s="120"/>
      <c r="J594" s="120"/>
      <c r="K594" s="120"/>
      <c r="L594" s="120"/>
      <c r="M594" s="120"/>
      <c r="N594" s="120"/>
      <c r="O594" s="120"/>
      <c r="P594" s="120"/>
      <c r="Q594" s="120"/>
      <c r="R594" s="120"/>
      <c r="S594" s="120"/>
      <c r="T594" s="120"/>
      <c r="U594" s="120"/>
      <c r="V594" s="120"/>
      <c r="W594" s="120"/>
    </row>
    <row r="595" spans="1:23" ht="15.75" customHeight="1" x14ac:dyDescent="0.25">
      <c r="A595" s="120"/>
      <c r="B595" s="120"/>
      <c r="C595" s="120"/>
      <c r="D595" s="120"/>
      <c r="E595" s="120"/>
      <c r="F595" s="120"/>
      <c r="G595" s="223"/>
      <c r="H595" s="120"/>
      <c r="I595" s="120"/>
      <c r="J595" s="120"/>
      <c r="K595" s="120"/>
      <c r="L595" s="120"/>
      <c r="M595" s="120"/>
      <c r="N595" s="120"/>
      <c r="O595" s="120"/>
      <c r="P595" s="120"/>
      <c r="Q595" s="120"/>
      <c r="R595" s="120"/>
      <c r="S595" s="120"/>
      <c r="T595" s="120"/>
      <c r="U595" s="120"/>
      <c r="V595" s="120"/>
      <c r="W595" s="120"/>
    </row>
    <row r="596" spans="1:23" ht="15.75" customHeight="1" x14ac:dyDescent="0.25">
      <c r="A596" s="120"/>
      <c r="B596" s="120"/>
      <c r="C596" s="120"/>
      <c r="D596" s="120"/>
      <c r="E596" s="120"/>
      <c r="F596" s="120"/>
      <c r="G596" s="223"/>
      <c r="H596" s="120"/>
      <c r="I596" s="120"/>
      <c r="J596" s="120"/>
      <c r="K596" s="120"/>
      <c r="L596" s="120"/>
      <c r="M596" s="120"/>
      <c r="N596" s="120"/>
      <c r="O596" s="120"/>
      <c r="P596" s="120"/>
      <c r="Q596" s="120"/>
      <c r="R596" s="120"/>
      <c r="S596" s="120"/>
      <c r="T596" s="120"/>
      <c r="U596" s="120"/>
      <c r="V596" s="120"/>
      <c r="W596" s="120"/>
    </row>
    <row r="597" spans="1:23" ht="15.75" customHeight="1" x14ac:dyDescent="0.25">
      <c r="A597" s="120"/>
      <c r="B597" s="120"/>
      <c r="C597" s="120"/>
      <c r="D597" s="120"/>
      <c r="E597" s="120"/>
      <c r="F597" s="120"/>
      <c r="G597" s="223"/>
      <c r="H597" s="120"/>
      <c r="I597" s="120"/>
      <c r="J597" s="120"/>
      <c r="K597" s="120"/>
      <c r="L597" s="120"/>
      <c r="M597" s="120"/>
      <c r="N597" s="120"/>
      <c r="O597" s="120"/>
      <c r="P597" s="120"/>
      <c r="Q597" s="120"/>
      <c r="R597" s="120"/>
      <c r="S597" s="120"/>
      <c r="T597" s="120"/>
      <c r="U597" s="120"/>
      <c r="V597" s="120"/>
      <c r="W597" s="120"/>
    </row>
    <row r="598" spans="1:23" ht="15.75" customHeight="1" x14ac:dyDescent="0.25">
      <c r="A598" s="120"/>
      <c r="B598" s="120"/>
      <c r="C598" s="120"/>
      <c r="D598" s="120"/>
      <c r="E598" s="120"/>
      <c r="F598" s="120"/>
      <c r="G598" s="223"/>
      <c r="H598" s="120"/>
      <c r="I598" s="120"/>
      <c r="J598" s="120"/>
      <c r="K598" s="120"/>
      <c r="L598" s="120"/>
      <c r="M598" s="120"/>
      <c r="N598" s="120"/>
      <c r="O598" s="120"/>
      <c r="P598" s="120"/>
      <c r="Q598" s="120"/>
      <c r="R598" s="120"/>
      <c r="S598" s="120"/>
      <c r="T598" s="120"/>
      <c r="U598" s="120"/>
      <c r="V598" s="120"/>
      <c r="W598" s="120"/>
    </row>
    <row r="599" spans="1:23" ht="15.75" customHeight="1" x14ac:dyDescent="0.25">
      <c r="A599" s="120"/>
      <c r="B599" s="120"/>
      <c r="C599" s="120"/>
      <c r="D599" s="120"/>
      <c r="E599" s="120"/>
      <c r="F599" s="120"/>
      <c r="G599" s="223"/>
      <c r="H599" s="120"/>
      <c r="I599" s="120"/>
      <c r="J599" s="120"/>
      <c r="K599" s="120"/>
      <c r="L599" s="120"/>
      <c r="M599" s="120"/>
      <c r="N599" s="120"/>
      <c r="O599" s="120"/>
      <c r="P599" s="120"/>
      <c r="Q599" s="120"/>
      <c r="R599" s="120"/>
      <c r="S599" s="120"/>
      <c r="T599" s="120"/>
      <c r="U599" s="120"/>
      <c r="V599" s="120"/>
      <c r="W599" s="120"/>
    </row>
    <row r="600" spans="1:23" ht="15.75" customHeight="1" x14ac:dyDescent="0.25">
      <c r="A600" s="120"/>
      <c r="B600" s="120"/>
      <c r="C600" s="120"/>
      <c r="D600" s="120"/>
      <c r="E600" s="120"/>
      <c r="F600" s="120"/>
      <c r="G600" s="223"/>
      <c r="H600" s="120"/>
      <c r="I600" s="120"/>
      <c r="J600" s="120"/>
      <c r="K600" s="120"/>
      <c r="L600" s="120"/>
      <c r="M600" s="120"/>
      <c r="N600" s="120"/>
      <c r="O600" s="120"/>
      <c r="P600" s="120"/>
      <c r="Q600" s="120"/>
      <c r="R600" s="120"/>
      <c r="S600" s="120"/>
      <c r="T600" s="120"/>
      <c r="U600" s="120"/>
      <c r="V600" s="120"/>
      <c r="W600" s="120"/>
    </row>
    <row r="601" spans="1:23" ht="15.75" customHeight="1" x14ac:dyDescent="0.25">
      <c r="A601" s="120"/>
      <c r="B601" s="120"/>
      <c r="C601" s="120"/>
      <c r="D601" s="120"/>
      <c r="E601" s="120"/>
      <c r="F601" s="120"/>
      <c r="G601" s="223"/>
      <c r="H601" s="120"/>
      <c r="I601" s="120"/>
      <c r="J601" s="120"/>
      <c r="K601" s="120"/>
      <c r="L601" s="120"/>
      <c r="M601" s="120"/>
      <c r="N601" s="120"/>
      <c r="O601" s="120"/>
      <c r="P601" s="120"/>
      <c r="Q601" s="120"/>
      <c r="R601" s="120"/>
      <c r="S601" s="120"/>
      <c r="T601" s="120"/>
      <c r="U601" s="120"/>
      <c r="V601" s="120"/>
      <c r="W601" s="120"/>
    </row>
    <row r="602" spans="1:23" ht="15.75" customHeight="1" x14ac:dyDescent="0.25">
      <c r="A602" s="120"/>
      <c r="B602" s="120"/>
      <c r="C602" s="120"/>
      <c r="D602" s="120"/>
      <c r="E602" s="120"/>
      <c r="F602" s="120"/>
      <c r="G602" s="223"/>
      <c r="H602" s="120"/>
      <c r="I602" s="120"/>
      <c r="J602" s="120"/>
      <c r="K602" s="120"/>
      <c r="L602" s="120"/>
      <c r="M602" s="120"/>
      <c r="N602" s="120"/>
      <c r="O602" s="120"/>
      <c r="P602" s="120"/>
      <c r="Q602" s="120"/>
      <c r="R602" s="120"/>
      <c r="S602" s="120"/>
      <c r="T602" s="120"/>
      <c r="U602" s="120"/>
      <c r="V602" s="120"/>
      <c r="W602" s="120"/>
    </row>
    <row r="603" spans="1:23" ht="15.75" customHeight="1" x14ac:dyDescent="0.25">
      <c r="A603" s="120"/>
      <c r="B603" s="120"/>
      <c r="C603" s="120"/>
      <c r="D603" s="120"/>
      <c r="E603" s="120"/>
      <c r="F603" s="120"/>
      <c r="G603" s="223"/>
      <c r="H603" s="120"/>
      <c r="I603" s="120"/>
      <c r="J603" s="120"/>
      <c r="K603" s="120"/>
      <c r="L603" s="120"/>
      <c r="M603" s="120"/>
      <c r="N603" s="120"/>
      <c r="O603" s="120"/>
      <c r="P603" s="120"/>
      <c r="Q603" s="120"/>
      <c r="R603" s="120"/>
      <c r="S603" s="120"/>
      <c r="T603" s="120"/>
      <c r="U603" s="120"/>
      <c r="V603" s="120"/>
      <c r="W603" s="120"/>
    </row>
    <row r="604" spans="1:23" ht="15.75" customHeight="1" x14ac:dyDescent="0.25">
      <c r="A604" s="120"/>
      <c r="B604" s="120"/>
      <c r="C604" s="120"/>
      <c r="D604" s="120"/>
      <c r="E604" s="120"/>
      <c r="F604" s="120"/>
      <c r="G604" s="223"/>
      <c r="H604" s="120"/>
      <c r="I604" s="120"/>
      <c r="J604" s="120"/>
      <c r="K604" s="120"/>
      <c r="L604" s="120"/>
      <c r="M604" s="120"/>
      <c r="N604" s="120"/>
      <c r="O604" s="120"/>
      <c r="P604" s="120"/>
      <c r="Q604" s="120"/>
      <c r="R604" s="120"/>
      <c r="S604" s="120"/>
      <c r="T604" s="120"/>
      <c r="U604" s="120"/>
      <c r="V604" s="120"/>
      <c r="W604" s="120"/>
    </row>
    <row r="605" spans="1:23" ht="15.75" customHeight="1" x14ac:dyDescent="0.25">
      <c r="A605" s="120"/>
      <c r="B605" s="120"/>
      <c r="C605" s="120"/>
      <c r="D605" s="120"/>
      <c r="E605" s="120"/>
      <c r="F605" s="120"/>
      <c r="G605" s="223"/>
      <c r="H605" s="120"/>
      <c r="I605" s="120"/>
      <c r="J605" s="120"/>
      <c r="K605" s="120"/>
      <c r="L605" s="120"/>
      <c r="M605" s="120"/>
      <c r="N605" s="120"/>
      <c r="O605" s="120"/>
      <c r="P605" s="120"/>
      <c r="Q605" s="120"/>
      <c r="R605" s="120"/>
      <c r="S605" s="120"/>
      <c r="T605" s="120"/>
      <c r="U605" s="120"/>
      <c r="V605" s="120"/>
      <c r="W605" s="120"/>
    </row>
    <row r="606" spans="1:23" ht="15.75" customHeight="1" x14ac:dyDescent="0.25">
      <c r="A606" s="120"/>
      <c r="B606" s="120"/>
      <c r="C606" s="120"/>
      <c r="D606" s="120"/>
      <c r="E606" s="120"/>
      <c r="F606" s="120"/>
      <c r="G606" s="223"/>
      <c r="H606" s="120"/>
      <c r="I606" s="120"/>
      <c r="J606" s="120"/>
      <c r="K606" s="120"/>
      <c r="L606" s="120"/>
      <c r="M606" s="120"/>
      <c r="N606" s="120"/>
      <c r="O606" s="120"/>
      <c r="P606" s="120"/>
      <c r="Q606" s="120"/>
      <c r="R606" s="120"/>
      <c r="S606" s="120"/>
      <c r="T606" s="120"/>
      <c r="U606" s="120"/>
      <c r="V606" s="120"/>
      <c r="W606" s="120"/>
    </row>
    <row r="607" spans="1:23" ht="15.75" customHeight="1" x14ac:dyDescent="0.25">
      <c r="A607" s="120"/>
      <c r="B607" s="120"/>
      <c r="C607" s="120"/>
      <c r="D607" s="120"/>
      <c r="E607" s="120"/>
      <c r="F607" s="120"/>
      <c r="G607" s="223"/>
      <c r="H607" s="120"/>
      <c r="I607" s="120"/>
      <c r="J607" s="120"/>
      <c r="K607" s="120"/>
      <c r="L607" s="120"/>
      <c r="M607" s="120"/>
      <c r="N607" s="120"/>
      <c r="O607" s="120"/>
      <c r="P607" s="120"/>
      <c r="Q607" s="120"/>
      <c r="R607" s="120"/>
      <c r="S607" s="120"/>
      <c r="T607" s="120"/>
      <c r="U607" s="120"/>
      <c r="V607" s="120"/>
      <c r="W607" s="120"/>
    </row>
    <row r="608" spans="1:23" ht="15.75" customHeight="1" x14ac:dyDescent="0.25">
      <c r="A608" s="120"/>
      <c r="B608" s="120"/>
      <c r="C608" s="120"/>
      <c r="D608" s="120"/>
      <c r="E608" s="120"/>
      <c r="F608" s="120"/>
      <c r="G608" s="223"/>
      <c r="H608" s="120"/>
      <c r="I608" s="120"/>
      <c r="J608" s="120"/>
      <c r="K608" s="120"/>
      <c r="L608" s="120"/>
      <c r="M608" s="120"/>
      <c r="N608" s="120"/>
      <c r="O608" s="120"/>
      <c r="P608" s="120"/>
      <c r="Q608" s="120"/>
      <c r="R608" s="120"/>
      <c r="S608" s="120"/>
      <c r="T608" s="120"/>
      <c r="U608" s="120"/>
      <c r="V608" s="120"/>
      <c r="W608" s="120"/>
    </row>
    <row r="609" spans="1:23" ht="15.75" customHeight="1" x14ac:dyDescent="0.25">
      <c r="A609" s="120"/>
      <c r="B609" s="120"/>
      <c r="C609" s="120"/>
      <c r="D609" s="120"/>
      <c r="E609" s="120"/>
      <c r="F609" s="120"/>
      <c r="G609" s="223"/>
      <c r="H609" s="120"/>
      <c r="I609" s="120"/>
      <c r="J609" s="120"/>
      <c r="K609" s="120"/>
      <c r="L609" s="120"/>
      <c r="M609" s="120"/>
      <c r="N609" s="120"/>
      <c r="O609" s="120"/>
      <c r="P609" s="120"/>
      <c r="Q609" s="120"/>
      <c r="R609" s="120"/>
      <c r="S609" s="120"/>
      <c r="T609" s="120"/>
      <c r="U609" s="120"/>
      <c r="V609" s="120"/>
      <c r="W609" s="120"/>
    </row>
    <row r="610" spans="1:23" ht="15.75" customHeight="1" x14ac:dyDescent="0.25">
      <c r="A610" s="120"/>
      <c r="B610" s="120"/>
      <c r="C610" s="120"/>
      <c r="D610" s="120"/>
      <c r="E610" s="120"/>
      <c r="F610" s="120"/>
      <c r="G610" s="223"/>
      <c r="H610" s="120"/>
      <c r="I610" s="120"/>
      <c r="J610" s="120"/>
      <c r="K610" s="120"/>
      <c r="L610" s="120"/>
      <c r="M610" s="120"/>
      <c r="N610" s="120"/>
      <c r="O610" s="120"/>
      <c r="P610" s="120"/>
      <c r="Q610" s="120"/>
      <c r="R610" s="120"/>
      <c r="S610" s="120"/>
      <c r="T610" s="120"/>
      <c r="U610" s="120"/>
      <c r="V610" s="120"/>
      <c r="W610" s="120"/>
    </row>
    <row r="611" spans="1:23" ht="15.75" customHeight="1" x14ac:dyDescent="0.25">
      <c r="A611" s="120"/>
      <c r="B611" s="120"/>
      <c r="C611" s="120"/>
      <c r="D611" s="120"/>
      <c r="E611" s="120"/>
      <c r="F611" s="120"/>
      <c r="G611" s="223"/>
      <c r="H611" s="120"/>
      <c r="I611" s="120"/>
      <c r="J611" s="120"/>
      <c r="K611" s="120"/>
      <c r="L611" s="120"/>
      <c r="M611" s="120"/>
      <c r="N611" s="120"/>
      <c r="O611" s="120"/>
      <c r="P611" s="120"/>
      <c r="Q611" s="120"/>
      <c r="R611" s="120"/>
      <c r="S611" s="120"/>
      <c r="T611" s="120"/>
      <c r="U611" s="120"/>
      <c r="V611" s="120"/>
      <c r="W611" s="120"/>
    </row>
    <row r="612" spans="1:23" ht="15.75" customHeight="1" x14ac:dyDescent="0.25">
      <c r="A612" s="120"/>
      <c r="B612" s="120"/>
      <c r="C612" s="120"/>
      <c r="D612" s="120"/>
      <c r="E612" s="120"/>
      <c r="F612" s="120"/>
      <c r="G612" s="223"/>
      <c r="H612" s="120"/>
      <c r="I612" s="120"/>
      <c r="J612" s="120"/>
      <c r="K612" s="120"/>
      <c r="L612" s="120"/>
      <c r="M612" s="120"/>
      <c r="N612" s="120"/>
      <c r="O612" s="120"/>
      <c r="P612" s="120"/>
      <c r="Q612" s="120"/>
      <c r="R612" s="120"/>
      <c r="S612" s="120"/>
      <c r="T612" s="120"/>
      <c r="U612" s="120"/>
      <c r="V612" s="120"/>
      <c r="W612" s="120"/>
    </row>
    <row r="613" spans="1:23" ht="15.75" customHeight="1" x14ac:dyDescent="0.25">
      <c r="A613" s="120"/>
      <c r="B613" s="120"/>
      <c r="C613" s="120"/>
      <c r="D613" s="120"/>
      <c r="E613" s="120"/>
      <c r="F613" s="120"/>
      <c r="G613" s="223"/>
      <c r="H613" s="120"/>
      <c r="I613" s="120"/>
      <c r="J613" s="120"/>
      <c r="K613" s="120"/>
      <c r="L613" s="120"/>
      <c r="M613" s="120"/>
      <c r="N613" s="120"/>
      <c r="O613" s="120"/>
      <c r="P613" s="120"/>
      <c r="Q613" s="120"/>
      <c r="R613" s="120"/>
      <c r="S613" s="120"/>
      <c r="T613" s="120"/>
      <c r="U613" s="120"/>
      <c r="V613" s="120"/>
      <c r="W613" s="120"/>
    </row>
    <row r="614" spans="1:23" ht="15.75" customHeight="1" x14ac:dyDescent="0.25">
      <c r="A614" s="120"/>
      <c r="B614" s="120"/>
      <c r="C614" s="120"/>
      <c r="D614" s="120"/>
      <c r="E614" s="120"/>
      <c r="F614" s="120"/>
      <c r="G614" s="223"/>
      <c r="H614" s="120"/>
      <c r="I614" s="120"/>
      <c r="J614" s="120"/>
      <c r="K614" s="120"/>
      <c r="L614" s="120"/>
      <c r="M614" s="120"/>
      <c r="N614" s="120"/>
      <c r="O614" s="120"/>
      <c r="P614" s="120"/>
      <c r="Q614" s="120"/>
      <c r="R614" s="120"/>
      <c r="S614" s="120"/>
      <c r="T614" s="120"/>
      <c r="U614" s="120"/>
      <c r="V614" s="120"/>
      <c r="W614" s="120"/>
    </row>
    <row r="615" spans="1:23" ht="15.75" customHeight="1" x14ac:dyDescent="0.25">
      <c r="A615" s="120"/>
      <c r="B615" s="120"/>
      <c r="C615" s="120"/>
      <c r="D615" s="120"/>
      <c r="E615" s="120"/>
      <c r="F615" s="120"/>
      <c r="G615" s="223"/>
      <c r="H615" s="120"/>
      <c r="I615" s="120"/>
      <c r="J615" s="120"/>
      <c r="K615" s="120"/>
      <c r="L615" s="120"/>
      <c r="M615" s="120"/>
      <c r="N615" s="120"/>
      <c r="O615" s="120"/>
      <c r="P615" s="120"/>
      <c r="Q615" s="120"/>
      <c r="R615" s="120"/>
      <c r="S615" s="120"/>
      <c r="T615" s="120"/>
      <c r="U615" s="120"/>
      <c r="V615" s="120"/>
      <c r="W615" s="120"/>
    </row>
    <row r="616" spans="1:23" ht="15.75" customHeight="1" x14ac:dyDescent="0.25">
      <c r="A616" s="120"/>
      <c r="B616" s="120"/>
      <c r="C616" s="120"/>
      <c r="D616" s="120"/>
      <c r="E616" s="120"/>
      <c r="F616" s="120"/>
      <c r="G616" s="223"/>
      <c r="H616" s="120"/>
      <c r="I616" s="120"/>
      <c r="J616" s="120"/>
      <c r="K616" s="120"/>
      <c r="L616" s="120"/>
      <c r="M616" s="120"/>
      <c r="N616" s="120"/>
      <c r="O616" s="120"/>
      <c r="P616" s="120"/>
      <c r="Q616" s="120"/>
      <c r="R616" s="120"/>
      <c r="S616" s="120"/>
      <c r="T616" s="120"/>
      <c r="U616" s="120"/>
      <c r="V616" s="120"/>
      <c r="W616" s="120"/>
    </row>
    <row r="617" spans="1:23" ht="15.75" customHeight="1" x14ac:dyDescent="0.25">
      <c r="A617" s="120"/>
      <c r="B617" s="120"/>
      <c r="C617" s="120"/>
      <c r="D617" s="120"/>
      <c r="E617" s="120"/>
      <c r="F617" s="120"/>
      <c r="G617" s="223"/>
      <c r="H617" s="120"/>
      <c r="I617" s="120"/>
      <c r="J617" s="120"/>
      <c r="K617" s="120"/>
      <c r="L617" s="120"/>
      <c r="M617" s="120"/>
      <c r="N617" s="120"/>
      <c r="O617" s="120"/>
      <c r="P617" s="120"/>
      <c r="Q617" s="120"/>
      <c r="R617" s="120"/>
      <c r="S617" s="120"/>
      <c r="T617" s="120"/>
      <c r="U617" s="120"/>
      <c r="V617" s="120"/>
      <c r="W617" s="120"/>
    </row>
    <row r="618" spans="1:23" ht="15.75" customHeight="1" x14ac:dyDescent="0.25">
      <c r="A618" s="120"/>
      <c r="B618" s="120"/>
      <c r="C618" s="120"/>
      <c r="D618" s="120"/>
      <c r="E618" s="120"/>
      <c r="F618" s="120"/>
      <c r="G618" s="223"/>
      <c r="H618" s="120"/>
      <c r="I618" s="120"/>
      <c r="J618" s="120"/>
      <c r="K618" s="120"/>
      <c r="L618" s="120"/>
      <c r="M618" s="120"/>
      <c r="N618" s="120"/>
      <c r="O618" s="120"/>
      <c r="P618" s="120"/>
      <c r="Q618" s="120"/>
      <c r="R618" s="120"/>
      <c r="S618" s="120"/>
      <c r="T618" s="120"/>
      <c r="U618" s="120"/>
      <c r="V618" s="120"/>
      <c r="W618" s="120"/>
    </row>
    <row r="619" spans="1:23" ht="15.75" customHeight="1" x14ac:dyDescent="0.25">
      <c r="A619" s="120"/>
      <c r="B619" s="120"/>
      <c r="C619" s="120"/>
      <c r="D619" s="120"/>
      <c r="E619" s="120"/>
      <c r="F619" s="120"/>
      <c r="G619" s="223"/>
      <c r="H619" s="120"/>
      <c r="I619" s="120"/>
      <c r="J619" s="120"/>
      <c r="K619" s="120"/>
      <c r="L619" s="120"/>
      <c r="M619" s="120"/>
      <c r="N619" s="120"/>
      <c r="O619" s="120"/>
      <c r="P619" s="120"/>
      <c r="Q619" s="120"/>
      <c r="R619" s="120"/>
      <c r="S619" s="120"/>
      <c r="T619" s="120"/>
      <c r="U619" s="120"/>
      <c r="V619" s="120"/>
      <c r="W619" s="120"/>
    </row>
    <row r="620" spans="1:23" ht="15.75" customHeight="1" x14ac:dyDescent="0.25">
      <c r="A620" s="120"/>
      <c r="B620" s="120"/>
      <c r="C620" s="120"/>
      <c r="D620" s="120"/>
      <c r="E620" s="120"/>
      <c r="F620" s="120"/>
      <c r="G620" s="223"/>
      <c r="H620" s="120"/>
      <c r="I620" s="120"/>
      <c r="J620" s="120"/>
      <c r="K620" s="120"/>
      <c r="L620" s="120"/>
      <c r="M620" s="120"/>
      <c r="N620" s="120"/>
      <c r="O620" s="120"/>
      <c r="P620" s="120"/>
      <c r="Q620" s="120"/>
      <c r="R620" s="120"/>
      <c r="S620" s="120"/>
      <c r="T620" s="120"/>
      <c r="U620" s="120"/>
      <c r="V620" s="120"/>
      <c r="W620" s="120"/>
    </row>
    <row r="621" spans="1:23" ht="15.75" customHeight="1" x14ac:dyDescent="0.25">
      <c r="A621" s="120"/>
      <c r="B621" s="120"/>
      <c r="C621" s="120"/>
      <c r="D621" s="120"/>
      <c r="E621" s="120"/>
      <c r="F621" s="120"/>
      <c r="G621" s="223"/>
      <c r="H621" s="120"/>
      <c r="I621" s="120"/>
      <c r="J621" s="120"/>
      <c r="K621" s="120"/>
      <c r="L621" s="120"/>
      <c r="M621" s="120"/>
      <c r="N621" s="120"/>
      <c r="O621" s="120"/>
      <c r="P621" s="120"/>
      <c r="Q621" s="120"/>
      <c r="R621" s="120"/>
      <c r="S621" s="120"/>
      <c r="T621" s="120"/>
      <c r="U621" s="120"/>
      <c r="V621" s="120"/>
      <c r="W621" s="120"/>
    </row>
    <row r="622" spans="1:23" ht="15.75" customHeight="1" x14ac:dyDescent="0.25">
      <c r="A622" s="120"/>
      <c r="B622" s="120"/>
      <c r="C622" s="120"/>
      <c r="D622" s="120"/>
      <c r="E622" s="120"/>
      <c r="F622" s="120"/>
      <c r="G622" s="223"/>
      <c r="H622" s="120"/>
      <c r="I622" s="120"/>
      <c r="J622" s="120"/>
      <c r="K622" s="120"/>
      <c r="L622" s="120"/>
      <c r="M622" s="120"/>
      <c r="N622" s="120"/>
      <c r="O622" s="120"/>
      <c r="P622" s="120"/>
      <c r="Q622" s="120"/>
      <c r="R622" s="120"/>
      <c r="S622" s="120"/>
      <c r="T622" s="120"/>
      <c r="U622" s="120"/>
      <c r="V622" s="120"/>
      <c r="W622" s="120"/>
    </row>
    <row r="623" spans="1:23" ht="15.75" customHeight="1" x14ac:dyDescent="0.25">
      <c r="A623" s="120"/>
      <c r="B623" s="120"/>
      <c r="C623" s="120"/>
      <c r="D623" s="120"/>
      <c r="E623" s="120"/>
      <c r="F623" s="120"/>
      <c r="G623" s="223"/>
      <c r="H623" s="120"/>
      <c r="I623" s="120"/>
      <c r="J623" s="120"/>
      <c r="K623" s="120"/>
      <c r="L623" s="120"/>
      <c r="M623" s="120"/>
      <c r="N623" s="120"/>
      <c r="O623" s="120"/>
      <c r="P623" s="120"/>
      <c r="Q623" s="120"/>
      <c r="R623" s="120"/>
      <c r="S623" s="120"/>
      <c r="T623" s="120"/>
      <c r="U623" s="120"/>
      <c r="V623" s="120"/>
      <c r="W623" s="120"/>
    </row>
    <row r="624" spans="1:23" ht="15.75" customHeight="1" x14ac:dyDescent="0.25">
      <c r="A624" s="120"/>
      <c r="B624" s="120"/>
      <c r="C624" s="120"/>
      <c r="D624" s="120"/>
      <c r="E624" s="120"/>
      <c r="F624" s="120"/>
      <c r="G624" s="223"/>
      <c r="H624" s="120"/>
      <c r="I624" s="120"/>
      <c r="J624" s="120"/>
      <c r="K624" s="120"/>
      <c r="L624" s="120"/>
      <c r="M624" s="120"/>
      <c r="N624" s="120"/>
      <c r="O624" s="120"/>
      <c r="P624" s="120"/>
      <c r="Q624" s="120"/>
      <c r="R624" s="120"/>
      <c r="S624" s="120"/>
      <c r="T624" s="120"/>
      <c r="U624" s="120"/>
      <c r="V624" s="120"/>
      <c r="W624" s="120"/>
    </row>
    <row r="625" spans="1:23" ht="15.75" customHeight="1" x14ac:dyDescent="0.25">
      <c r="A625" s="120"/>
      <c r="B625" s="120"/>
      <c r="C625" s="120"/>
      <c r="D625" s="120"/>
      <c r="E625" s="120"/>
      <c r="F625" s="120"/>
      <c r="G625" s="223"/>
      <c r="H625" s="120"/>
      <c r="I625" s="120"/>
      <c r="J625" s="120"/>
      <c r="K625" s="120"/>
      <c r="L625" s="120"/>
      <c r="M625" s="120"/>
      <c r="N625" s="120"/>
      <c r="O625" s="120"/>
      <c r="P625" s="120"/>
      <c r="Q625" s="120"/>
      <c r="R625" s="120"/>
      <c r="S625" s="120"/>
      <c r="T625" s="120"/>
      <c r="U625" s="120"/>
      <c r="V625" s="120"/>
      <c r="W625" s="120"/>
    </row>
    <row r="626" spans="1:23" ht="15.75" customHeight="1" x14ac:dyDescent="0.25">
      <c r="A626" s="120"/>
      <c r="B626" s="120"/>
      <c r="C626" s="120"/>
      <c r="D626" s="120"/>
      <c r="E626" s="120"/>
      <c r="F626" s="120"/>
      <c r="G626" s="223"/>
      <c r="H626" s="120"/>
      <c r="I626" s="120"/>
      <c r="J626" s="120"/>
      <c r="K626" s="120"/>
      <c r="L626" s="120"/>
      <c r="M626" s="120"/>
      <c r="N626" s="120"/>
      <c r="O626" s="120"/>
      <c r="P626" s="120"/>
      <c r="Q626" s="120"/>
      <c r="R626" s="120"/>
      <c r="S626" s="120"/>
      <c r="T626" s="120"/>
      <c r="U626" s="120"/>
      <c r="V626" s="120"/>
      <c r="W626" s="120"/>
    </row>
    <row r="627" spans="1:23" ht="15.75" customHeight="1" x14ac:dyDescent="0.25">
      <c r="A627" s="120"/>
      <c r="B627" s="120"/>
      <c r="C627" s="120"/>
      <c r="D627" s="120"/>
      <c r="E627" s="120"/>
      <c r="F627" s="120"/>
      <c r="G627" s="223"/>
      <c r="H627" s="120"/>
      <c r="I627" s="120"/>
      <c r="J627" s="120"/>
      <c r="K627" s="120"/>
      <c r="L627" s="120"/>
      <c r="M627" s="120"/>
      <c r="N627" s="120"/>
      <c r="O627" s="120"/>
      <c r="P627" s="120"/>
      <c r="Q627" s="120"/>
      <c r="R627" s="120"/>
      <c r="S627" s="120"/>
      <c r="T627" s="120"/>
      <c r="U627" s="120"/>
      <c r="V627" s="120"/>
      <c r="W627" s="120"/>
    </row>
    <row r="628" spans="1:23" ht="15.75" customHeight="1" x14ac:dyDescent="0.25">
      <c r="A628" s="120"/>
      <c r="B628" s="120"/>
      <c r="C628" s="120"/>
      <c r="D628" s="120"/>
      <c r="E628" s="120"/>
      <c r="F628" s="120"/>
      <c r="G628" s="223"/>
      <c r="H628" s="120"/>
      <c r="I628" s="120"/>
      <c r="J628" s="120"/>
      <c r="K628" s="120"/>
      <c r="L628" s="120"/>
      <c r="M628" s="120"/>
      <c r="N628" s="120"/>
      <c r="O628" s="120"/>
      <c r="P628" s="120"/>
      <c r="Q628" s="120"/>
      <c r="R628" s="120"/>
      <c r="S628" s="120"/>
      <c r="T628" s="120"/>
      <c r="U628" s="120"/>
      <c r="V628" s="120"/>
      <c r="W628" s="120"/>
    </row>
    <row r="629" spans="1:23" ht="15.75" customHeight="1" x14ac:dyDescent="0.25">
      <c r="A629" s="120"/>
      <c r="B629" s="120"/>
      <c r="C629" s="120"/>
      <c r="D629" s="120"/>
      <c r="E629" s="120"/>
      <c r="F629" s="120"/>
      <c r="G629" s="223"/>
      <c r="H629" s="120"/>
      <c r="I629" s="120"/>
      <c r="J629" s="120"/>
      <c r="K629" s="120"/>
      <c r="L629" s="120"/>
      <c r="M629" s="120"/>
      <c r="N629" s="120"/>
      <c r="O629" s="120"/>
      <c r="P629" s="120"/>
      <c r="Q629" s="120"/>
      <c r="R629" s="120"/>
      <c r="S629" s="120"/>
      <c r="T629" s="120"/>
      <c r="U629" s="120"/>
      <c r="V629" s="120"/>
      <c r="W629" s="120"/>
    </row>
    <row r="630" spans="1:23" ht="15.75" customHeight="1" x14ac:dyDescent="0.25">
      <c r="A630" s="120"/>
      <c r="B630" s="120"/>
      <c r="C630" s="120"/>
      <c r="D630" s="120"/>
      <c r="E630" s="120"/>
      <c r="F630" s="120"/>
      <c r="G630" s="223"/>
      <c r="H630" s="120"/>
      <c r="I630" s="120"/>
      <c r="J630" s="120"/>
      <c r="K630" s="120"/>
      <c r="L630" s="120"/>
      <c r="M630" s="120"/>
      <c r="N630" s="120"/>
      <c r="O630" s="120"/>
      <c r="P630" s="120"/>
      <c r="Q630" s="120"/>
      <c r="R630" s="120"/>
      <c r="S630" s="120"/>
      <c r="T630" s="120"/>
      <c r="U630" s="120"/>
      <c r="V630" s="120"/>
      <c r="W630" s="120"/>
    </row>
    <row r="631" spans="1:23" ht="15.75" customHeight="1" x14ac:dyDescent="0.25">
      <c r="A631" s="120"/>
      <c r="B631" s="120"/>
      <c r="C631" s="120"/>
      <c r="D631" s="120"/>
      <c r="E631" s="120"/>
      <c r="F631" s="120"/>
      <c r="G631" s="223"/>
      <c r="H631" s="120"/>
      <c r="I631" s="120"/>
      <c r="J631" s="120"/>
      <c r="K631" s="120"/>
      <c r="L631" s="120"/>
      <c r="M631" s="120"/>
      <c r="N631" s="120"/>
      <c r="O631" s="120"/>
      <c r="P631" s="120"/>
      <c r="Q631" s="120"/>
      <c r="R631" s="120"/>
      <c r="S631" s="120"/>
      <c r="T631" s="120"/>
      <c r="U631" s="120"/>
      <c r="V631" s="120"/>
      <c r="W631" s="120"/>
    </row>
    <row r="632" spans="1:23" ht="15.75" customHeight="1" x14ac:dyDescent="0.25">
      <c r="A632" s="120"/>
      <c r="B632" s="120"/>
      <c r="C632" s="120"/>
      <c r="D632" s="120"/>
      <c r="E632" s="120"/>
      <c r="F632" s="120"/>
      <c r="G632" s="223"/>
      <c r="H632" s="120"/>
      <c r="I632" s="120"/>
      <c r="J632" s="120"/>
      <c r="K632" s="120"/>
      <c r="L632" s="120"/>
      <c r="M632" s="120"/>
      <c r="N632" s="120"/>
      <c r="O632" s="120"/>
      <c r="P632" s="120"/>
      <c r="Q632" s="120"/>
      <c r="R632" s="120"/>
      <c r="S632" s="120"/>
      <c r="T632" s="120"/>
      <c r="U632" s="120"/>
      <c r="V632" s="120"/>
      <c r="W632" s="120"/>
    </row>
    <row r="633" spans="1:23" ht="15.75" customHeight="1" x14ac:dyDescent="0.25">
      <c r="A633" s="120"/>
      <c r="B633" s="120"/>
      <c r="C633" s="120"/>
      <c r="D633" s="120"/>
      <c r="E633" s="120"/>
      <c r="F633" s="120"/>
      <c r="G633" s="223"/>
      <c r="H633" s="120"/>
      <c r="I633" s="120"/>
      <c r="J633" s="120"/>
      <c r="K633" s="120"/>
      <c r="L633" s="120"/>
      <c r="M633" s="120"/>
      <c r="N633" s="120"/>
      <c r="O633" s="120"/>
      <c r="P633" s="120"/>
      <c r="Q633" s="120"/>
      <c r="R633" s="120"/>
      <c r="S633" s="120"/>
      <c r="T633" s="120"/>
      <c r="U633" s="120"/>
      <c r="V633" s="120"/>
      <c r="W633" s="120"/>
    </row>
    <row r="634" spans="1:23" ht="15.75" customHeight="1" x14ac:dyDescent="0.25">
      <c r="A634" s="120"/>
      <c r="B634" s="120"/>
      <c r="C634" s="120"/>
      <c r="D634" s="120"/>
      <c r="E634" s="120"/>
      <c r="F634" s="120"/>
      <c r="G634" s="223"/>
      <c r="H634" s="120"/>
      <c r="I634" s="120"/>
      <c r="J634" s="120"/>
      <c r="K634" s="120"/>
      <c r="L634" s="120"/>
      <c r="M634" s="120"/>
      <c r="N634" s="120"/>
      <c r="O634" s="120"/>
      <c r="P634" s="120"/>
      <c r="Q634" s="120"/>
      <c r="R634" s="120"/>
      <c r="S634" s="120"/>
      <c r="T634" s="120"/>
      <c r="U634" s="120"/>
      <c r="V634" s="120"/>
      <c r="W634" s="120"/>
    </row>
    <row r="635" spans="1:23" ht="15.75" customHeight="1" x14ac:dyDescent="0.25">
      <c r="A635" s="120"/>
      <c r="B635" s="120"/>
      <c r="C635" s="120"/>
      <c r="D635" s="120"/>
      <c r="E635" s="120"/>
      <c r="F635" s="120"/>
      <c r="G635" s="223"/>
      <c r="H635" s="120"/>
      <c r="I635" s="120"/>
      <c r="J635" s="120"/>
      <c r="K635" s="120"/>
      <c r="L635" s="120"/>
      <c r="M635" s="120"/>
      <c r="N635" s="120"/>
      <c r="O635" s="120"/>
      <c r="P635" s="120"/>
      <c r="Q635" s="120"/>
      <c r="R635" s="120"/>
      <c r="S635" s="120"/>
      <c r="T635" s="120"/>
      <c r="U635" s="120"/>
      <c r="V635" s="120"/>
      <c r="W635" s="120"/>
    </row>
    <row r="636" spans="1:23" ht="15.75" customHeight="1" x14ac:dyDescent="0.25">
      <c r="A636" s="120"/>
      <c r="B636" s="120"/>
      <c r="C636" s="120"/>
      <c r="D636" s="120"/>
      <c r="E636" s="120"/>
      <c r="F636" s="120"/>
      <c r="G636" s="223"/>
      <c r="H636" s="120"/>
      <c r="I636" s="120"/>
      <c r="J636" s="120"/>
      <c r="K636" s="120"/>
      <c r="L636" s="120"/>
      <c r="M636" s="120"/>
      <c r="N636" s="120"/>
      <c r="O636" s="120"/>
      <c r="P636" s="120"/>
      <c r="Q636" s="120"/>
      <c r="R636" s="120"/>
      <c r="S636" s="120"/>
      <c r="T636" s="120"/>
      <c r="U636" s="120"/>
      <c r="V636" s="120"/>
      <c r="W636" s="120"/>
    </row>
    <row r="637" spans="1:23" ht="15.75" customHeight="1" x14ac:dyDescent="0.25">
      <c r="A637" s="120"/>
      <c r="B637" s="120"/>
      <c r="C637" s="120"/>
      <c r="D637" s="120"/>
      <c r="E637" s="120"/>
      <c r="F637" s="120"/>
      <c r="G637" s="223"/>
      <c r="H637" s="120"/>
      <c r="I637" s="120"/>
      <c r="J637" s="120"/>
      <c r="K637" s="120"/>
      <c r="L637" s="120"/>
      <c r="M637" s="120"/>
      <c r="N637" s="120"/>
      <c r="O637" s="120"/>
      <c r="P637" s="120"/>
      <c r="Q637" s="120"/>
      <c r="R637" s="120"/>
      <c r="S637" s="120"/>
      <c r="T637" s="120"/>
      <c r="U637" s="120"/>
      <c r="V637" s="120"/>
      <c r="W637" s="120"/>
    </row>
    <row r="638" spans="1:23" ht="15.75" customHeight="1" x14ac:dyDescent="0.25">
      <c r="A638" s="120"/>
      <c r="B638" s="120"/>
      <c r="C638" s="120"/>
      <c r="D638" s="120"/>
      <c r="E638" s="120"/>
      <c r="F638" s="120"/>
      <c r="G638" s="223"/>
      <c r="H638" s="120"/>
      <c r="I638" s="120"/>
      <c r="J638" s="120"/>
      <c r="K638" s="120"/>
      <c r="L638" s="120"/>
      <c r="M638" s="120"/>
      <c r="N638" s="120"/>
      <c r="O638" s="120"/>
      <c r="P638" s="120"/>
      <c r="Q638" s="120"/>
      <c r="R638" s="120"/>
      <c r="S638" s="120"/>
      <c r="T638" s="120"/>
      <c r="U638" s="120"/>
      <c r="V638" s="120"/>
      <c r="W638" s="120"/>
    </row>
    <row r="639" spans="1:23" ht="15.75" customHeight="1" x14ac:dyDescent="0.25">
      <c r="A639" s="120"/>
      <c r="B639" s="120"/>
      <c r="C639" s="120"/>
      <c r="D639" s="120"/>
      <c r="E639" s="120"/>
      <c r="F639" s="120"/>
      <c r="G639" s="223"/>
      <c r="H639" s="120"/>
      <c r="I639" s="120"/>
      <c r="J639" s="120"/>
      <c r="K639" s="120"/>
      <c r="L639" s="120"/>
      <c r="M639" s="120"/>
      <c r="N639" s="120"/>
      <c r="O639" s="120"/>
      <c r="P639" s="120"/>
      <c r="Q639" s="120"/>
      <c r="R639" s="120"/>
      <c r="S639" s="120"/>
      <c r="T639" s="120"/>
      <c r="U639" s="120"/>
      <c r="V639" s="120"/>
      <c r="W639" s="120"/>
    </row>
    <row r="640" spans="1:23" ht="15.75" customHeight="1" x14ac:dyDescent="0.25">
      <c r="A640" s="120"/>
      <c r="B640" s="120"/>
      <c r="C640" s="120"/>
      <c r="D640" s="120"/>
      <c r="E640" s="120"/>
      <c r="F640" s="120"/>
      <c r="G640" s="223"/>
      <c r="H640" s="120"/>
      <c r="I640" s="120"/>
      <c r="J640" s="120"/>
      <c r="K640" s="120"/>
      <c r="L640" s="120"/>
      <c r="M640" s="120"/>
      <c r="N640" s="120"/>
      <c r="O640" s="120"/>
      <c r="P640" s="120"/>
      <c r="Q640" s="120"/>
      <c r="R640" s="120"/>
      <c r="S640" s="120"/>
      <c r="T640" s="120"/>
      <c r="U640" s="120"/>
      <c r="V640" s="120"/>
      <c r="W640" s="120"/>
    </row>
    <row r="641" spans="1:23" ht="15.75" customHeight="1" x14ac:dyDescent="0.25">
      <c r="A641" s="120"/>
      <c r="B641" s="120"/>
      <c r="C641" s="120"/>
      <c r="D641" s="120"/>
      <c r="E641" s="120"/>
      <c r="F641" s="120"/>
      <c r="G641" s="223"/>
      <c r="H641" s="120"/>
      <c r="I641" s="120"/>
      <c r="J641" s="120"/>
      <c r="K641" s="120"/>
      <c r="L641" s="120"/>
      <c r="M641" s="120"/>
      <c r="N641" s="120"/>
      <c r="O641" s="120"/>
      <c r="P641" s="120"/>
      <c r="Q641" s="120"/>
      <c r="R641" s="120"/>
      <c r="S641" s="120"/>
      <c r="T641" s="120"/>
      <c r="U641" s="120"/>
      <c r="V641" s="120"/>
      <c r="W641" s="120"/>
    </row>
    <row r="642" spans="1:23" ht="15.75" customHeight="1" x14ac:dyDescent="0.25">
      <c r="A642" s="120"/>
      <c r="B642" s="120"/>
      <c r="C642" s="120"/>
      <c r="D642" s="120"/>
      <c r="E642" s="120"/>
      <c r="F642" s="120"/>
      <c r="G642" s="223"/>
      <c r="H642" s="120"/>
      <c r="I642" s="120"/>
      <c r="J642" s="120"/>
      <c r="K642" s="120"/>
      <c r="L642" s="120"/>
      <c r="M642" s="120"/>
      <c r="N642" s="120"/>
      <c r="O642" s="120"/>
      <c r="P642" s="120"/>
      <c r="Q642" s="120"/>
      <c r="R642" s="120"/>
      <c r="S642" s="120"/>
      <c r="T642" s="120"/>
      <c r="U642" s="120"/>
      <c r="V642" s="120"/>
      <c r="W642" s="120"/>
    </row>
    <row r="643" spans="1:23" ht="15.75" customHeight="1" x14ac:dyDescent="0.25">
      <c r="A643" s="120"/>
      <c r="B643" s="120"/>
      <c r="C643" s="120"/>
      <c r="D643" s="120"/>
      <c r="E643" s="120"/>
      <c r="F643" s="120"/>
      <c r="G643" s="223"/>
      <c r="H643" s="120"/>
      <c r="I643" s="120"/>
      <c r="J643" s="120"/>
      <c r="K643" s="120"/>
      <c r="L643" s="120"/>
      <c r="M643" s="120"/>
      <c r="N643" s="120"/>
      <c r="O643" s="120"/>
      <c r="P643" s="120"/>
      <c r="Q643" s="120"/>
      <c r="R643" s="120"/>
      <c r="S643" s="120"/>
      <c r="T643" s="120"/>
      <c r="U643" s="120"/>
      <c r="V643" s="120"/>
      <c r="W643" s="120"/>
    </row>
    <row r="644" spans="1:23" ht="15.75" customHeight="1" x14ac:dyDescent="0.25">
      <c r="A644" s="120"/>
      <c r="B644" s="120"/>
      <c r="C644" s="120"/>
      <c r="D644" s="120"/>
      <c r="E644" s="120"/>
      <c r="F644" s="120"/>
      <c r="G644" s="223"/>
      <c r="H644" s="120"/>
      <c r="I644" s="120"/>
      <c r="J644" s="120"/>
      <c r="K644" s="120"/>
      <c r="L644" s="120"/>
      <c r="M644" s="120"/>
      <c r="N644" s="120"/>
      <c r="O644" s="120"/>
      <c r="P644" s="120"/>
      <c r="Q644" s="120"/>
      <c r="R644" s="120"/>
      <c r="S644" s="120"/>
      <c r="T644" s="120"/>
      <c r="U644" s="120"/>
      <c r="V644" s="120"/>
      <c r="W644" s="120"/>
    </row>
    <row r="645" spans="1:23" ht="15.75" customHeight="1" x14ac:dyDescent="0.25">
      <c r="A645" s="120"/>
      <c r="B645" s="120"/>
      <c r="C645" s="120"/>
      <c r="D645" s="120"/>
      <c r="E645" s="120"/>
      <c r="F645" s="120"/>
      <c r="G645" s="223"/>
      <c r="H645" s="120"/>
      <c r="I645" s="120"/>
      <c r="J645" s="120"/>
      <c r="K645" s="120"/>
      <c r="L645" s="120"/>
      <c r="M645" s="120"/>
      <c r="N645" s="120"/>
      <c r="O645" s="120"/>
      <c r="P645" s="120"/>
      <c r="Q645" s="120"/>
      <c r="R645" s="120"/>
      <c r="S645" s="120"/>
      <c r="T645" s="120"/>
      <c r="U645" s="120"/>
      <c r="V645" s="120"/>
      <c r="W645" s="120"/>
    </row>
    <row r="646" spans="1:23" ht="15.75" customHeight="1" x14ac:dyDescent="0.25">
      <c r="A646" s="120"/>
      <c r="B646" s="120"/>
      <c r="C646" s="120"/>
      <c r="D646" s="120"/>
      <c r="E646" s="120"/>
      <c r="F646" s="120"/>
      <c r="G646" s="223"/>
      <c r="H646" s="120"/>
      <c r="I646" s="120"/>
      <c r="J646" s="120"/>
      <c r="K646" s="120"/>
      <c r="L646" s="120"/>
      <c r="M646" s="120"/>
      <c r="N646" s="120"/>
      <c r="O646" s="120"/>
      <c r="P646" s="120"/>
      <c r="Q646" s="120"/>
      <c r="R646" s="120"/>
      <c r="S646" s="120"/>
      <c r="T646" s="120"/>
      <c r="U646" s="120"/>
      <c r="V646" s="120"/>
      <c r="W646" s="120"/>
    </row>
    <row r="647" spans="1:23" ht="15.75" customHeight="1" x14ac:dyDescent="0.25">
      <c r="A647" s="120"/>
      <c r="B647" s="120"/>
      <c r="C647" s="120"/>
      <c r="D647" s="120"/>
      <c r="E647" s="120"/>
      <c r="F647" s="120"/>
      <c r="G647" s="223"/>
      <c r="H647" s="120"/>
      <c r="I647" s="120"/>
      <c r="J647" s="120"/>
      <c r="K647" s="120"/>
      <c r="L647" s="120"/>
      <c r="M647" s="120"/>
      <c r="N647" s="120"/>
      <c r="O647" s="120"/>
      <c r="P647" s="120"/>
      <c r="Q647" s="120"/>
      <c r="R647" s="120"/>
      <c r="S647" s="120"/>
      <c r="T647" s="120"/>
      <c r="U647" s="120"/>
      <c r="V647" s="120"/>
      <c r="W647" s="120"/>
    </row>
    <row r="648" spans="1:23" ht="15.75" customHeight="1" x14ac:dyDescent="0.25">
      <c r="A648" s="120"/>
      <c r="B648" s="120"/>
      <c r="C648" s="120"/>
      <c r="D648" s="120"/>
      <c r="E648" s="120"/>
      <c r="F648" s="120"/>
      <c r="G648" s="223"/>
      <c r="H648" s="120"/>
      <c r="I648" s="120"/>
      <c r="J648" s="120"/>
      <c r="K648" s="120"/>
      <c r="L648" s="120"/>
      <c r="M648" s="120"/>
      <c r="N648" s="120"/>
      <c r="O648" s="120"/>
      <c r="P648" s="120"/>
      <c r="Q648" s="120"/>
      <c r="R648" s="120"/>
      <c r="S648" s="120"/>
      <c r="T648" s="120"/>
      <c r="U648" s="120"/>
      <c r="V648" s="120"/>
      <c r="W648" s="120"/>
    </row>
    <row r="649" spans="1:23" ht="15.75" customHeight="1" x14ac:dyDescent="0.25">
      <c r="A649" s="120"/>
      <c r="B649" s="120"/>
      <c r="C649" s="120"/>
      <c r="D649" s="120"/>
      <c r="E649" s="120"/>
      <c r="F649" s="120"/>
      <c r="G649" s="223"/>
      <c r="H649" s="120"/>
      <c r="I649" s="120"/>
      <c r="J649" s="120"/>
      <c r="K649" s="120"/>
      <c r="L649" s="120"/>
      <c r="M649" s="120"/>
      <c r="N649" s="120"/>
      <c r="O649" s="120"/>
      <c r="P649" s="120"/>
      <c r="Q649" s="120"/>
      <c r="R649" s="120"/>
      <c r="S649" s="120"/>
      <c r="T649" s="120"/>
      <c r="U649" s="120"/>
      <c r="V649" s="120"/>
      <c r="W649" s="120"/>
    </row>
    <row r="650" spans="1:23" ht="15.75" customHeight="1" x14ac:dyDescent="0.25">
      <c r="A650" s="120"/>
      <c r="B650" s="120"/>
      <c r="C650" s="120"/>
      <c r="D650" s="120"/>
      <c r="E650" s="120"/>
      <c r="F650" s="120"/>
      <c r="G650" s="223"/>
      <c r="H650" s="120"/>
      <c r="I650" s="120"/>
      <c r="J650" s="120"/>
      <c r="K650" s="120"/>
      <c r="L650" s="120"/>
      <c r="M650" s="120"/>
      <c r="N650" s="120"/>
      <c r="O650" s="120"/>
      <c r="P650" s="120"/>
      <c r="Q650" s="120"/>
      <c r="R650" s="120"/>
      <c r="S650" s="120"/>
      <c r="T650" s="120"/>
      <c r="U650" s="120"/>
      <c r="V650" s="120"/>
      <c r="W650" s="120"/>
    </row>
    <row r="651" spans="1:23" ht="15.75" customHeight="1" x14ac:dyDescent="0.25">
      <c r="A651" s="120"/>
      <c r="B651" s="120"/>
      <c r="C651" s="120"/>
      <c r="D651" s="120"/>
      <c r="E651" s="120"/>
      <c r="F651" s="120"/>
      <c r="G651" s="223"/>
      <c r="H651" s="120"/>
      <c r="I651" s="120"/>
      <c r="J651" s="120"/>
      <c r="K651" s="120"/>
      <c r="L651" s="120"/>
      <c r="M651" s="120"/>
      <c r="N651" s="120"/>
      <c r="O651" s="120"/>
      <c r="P651" s="120"/>
      <c r="Q651" s="120"/>
      <c r="R651" s="120"/>
      <c r="S651" s="120"/>
      <c r="T651" s="120"/>
      <c r="U651" s="120"/>
      <c r="V651" s="120"/>
      <c r="W651" s="120"/>
    </row>
    <row r="652" spans="1:23" ht="15.75" customHeight="1" x14ac:dyDescent="0.25">
      <c r="A652" s="120"/>
      <c r="B652" s="120"/>
      <c r="C652" s="120"/>
      <c r="D652" s="120"/>
      <c r="E652" s="120"/>
      <c r="F652" s="120"/>
      <c r="G652" s="223"/>
      <c r="H652" s="120"/>
      <c r="I652" s="120"/>
      <c r="J652" s="120"/>
      <c r="K652" s="120"/>
      <c r="L652" s="120"/>
      <c r="M652" s="120"/>
      <c r="N652" s="120"/>
      <c r="O652" s="120"/>
      <c r="P652" s="120"/>
      <c r="Q652" s="120"/>
      <c r="R652" s="120"/>
      <c r="S652" s="120"/>
      <c r="T652" s="120"/>
      <c r="U652" s="120"/>
      <c r="V652" s="120"/>
      <c r="W652" s="120"/>
    </row>
    <row r="653" spans="1:23" ht="15.75" customHeight="1" x14ac:dyDescent="0.25">
      <c r="A653" s="120"/>
      <c r="B653" s="120"/>
      <c r="C653" s="120"/>
      <c r="D653" s="120"/>
      <c r="E653" s="120"/>
      <c r="F653" s="120"/>
      <c r="G653" s="223"/>
      <c r="H653" s="120"/>
      <c r="I653" s="120"/>
      <c r="J653" s="120"/>
      <c r="K653" s="120"/>
      <c r="L653" s="120"/>
      <c r="M653" s="120"/>
      <c r="N653" s="120"/>
      <c r="O653" s="120"/>
      <c r="P653" s="120"/>
      <c r="Q653" s="120"/>
      <c r="R653" s="120"/>
      <c r="S653" s="120"/>
      <c r="T653" s="120"/>
      <c r="U653" s="120"/>
      <c r="V653" s="120"/>
      <c r="W653" s="120"/>
    </row>
    <row r="654" spans="1:23" ht="15.75" customHeight="1" x14ac:dyDescent="0.25">
      <c r="A654" s="120"/>
      <c r="B654" s="120"/>
      <c r="C654" s="120"/>
      <c r="D654" s="120"/>
      <c r="E654" s="120"/>
      <c r="F654" s="120"/>
      <c r="G654" s="223"/>
      <c r="H654" s="120"/>
      <c r="I654" s="120"/>
      <c r="J654" s="120"/>
      <c r="K654" s="120"/>
      <c r="L654" s="120"/>
      <c r="M654" s="120"/>
      <c r="N654" s="120"/>
      <c r="O654" s="120"/>
      <c r="P654" s="120"/>
      <c r="Q654" s="120"/>
      <c r="R654" s="120"/>
      <c r="S654" s="120"/>
      <c r="T654" s="120"/>
      <c r="U654" s="120"/>
      <c r="V654" s="120"/>
      <c r="W654" s="120"/>
    </row>
    <row r="655" spans="1:23" ht="15.75" customHeight="1" x14ac:dyDescent="0.25">
      <c r="A655" s="120"/>
      <c r="B655" s="120"/>
      <c r="C655" s="120"/>
      <c r="D655" s="120"/>
      <c r="E655" s="120"/>
      <c r="F655" s="120"/>
      <c r="G655" s="223"/>
      <c r="H655" s="120"/>
      <c r="I655" s="120"/>
      <c r="J655" s="120"/>
      <c r="K655" s="120"/>
      <c r="L655" s="120"/>
      <c r="M655" s="120"/>
      <c r="N655" s="120"/>
      <c r="O655" s="120"/>
      <c r="P655" s="120"/>
      <c r="Q655" s="120"/>
      <c r="R655" s="120"/>
      <c r="S655" s="120"/>
      <c r="T655" s="120"/>
      <c r="U655" s="120"/>
      <c r="V655" s="120"/>
      <c r="W655" s="120"/>
    </row>
    <row r="656" spans="1:23" ht="15.75" customHeight="1" x14ac:dyDescent="0.25">
      <c r="A656" s="120"/>
      <c r="B656" s="120"/>
      <c r="C656" s="120"/>
      <c r="D656" s="120"/>
      <c r="E656" s="120"/>
      <c r="F656" s="120"/>
      <c r="G656" s="223"/>
      <c r="H656" s="120"/>
      <c r="I656" s="120"/>
      <c r="J656" s="120"/>
      <c r="K656" s="120"/>
      <c r="L656" s="120"/>
      <c r="M656" s="120"/>
      <c r="N656" s="120"/>
      <c r="O656" s="120"/>
      <c r="P656" s="120"/>
      <c r="Q656" s="120"/>
      <c r="R656" s="120"/>
      <c r="S656" s="120"/>
      <c r="T656" s="120"/>
      <c r="U656" s="120"/>
      <c r="V656" s="120"/>
      <c r="W656" s="120"/>
    </row>
    <row r="657" spans="1:23" ht="15.75" customHeight="1" x14ac:dyDescent="0.25">
      <c r="A657" s="120"/>
      <c r="B657" s="120"/>
      <c r="C657" s="120"/>
      <c r="D657" s="120"/>
      <c r="E657" s="120"/>
      <c r="F657" s="120"/>
      <c r="G657" s="223"/>
      <c r="H657" s="120"/>
      <c r="I657" s="120"/>
      <c r="J657" s="120"/>
      <c r="K657" s="120"/>
      <c r="L657" s="120"/>
      <c r="M657" s="120"/>
      <c r="N657" s="120"/>
      <c r="O657" s="120"/>
      <c r="P657" s="120"/>
      <c r="Q657" s="120"/>
      <c r="R657" s="120"/>
      <c r="S657" s="120"/>
      <c r="T657" s="120"/>
      <c r="U657" s="120"/>
      <c r="V657" s="120"/>
      <c r="W657" s="120"/>
    </row>
    <row r="658" spans="1:23" ht="15.75" customHeight="1" x14ac:dyDescent="0.25">
      <c r="A658" s="120"/>
      <c r="B658" s="120"/>
      <c r="C658" s="120"/>
      <c r="D658" s="120"/>
      <c r="E658" s="120"/>
      <c r="F658" s="120"/>
      <c r="G658" s="223"/>
      <c r="H658" s="120"/>
      <c r="I658" s="120"/>
      <c r="J658" s="120"/>
      <c r="K658" s="120"/>
      <c r="L658" s="120"/>
      <c r="M658" s="120"/>
      <c r="N658" s="120"/>
      <c r="O658" s="120"/>
      <c r="P658" s="120"/>
      <c r="Q658" s="120"/>
      <c r="R658" s="120"/>
      <c r="S658" s="120"/>
      <c r="T658" s="120"/>
      <c r="U658" s="120"/>
      <c r="V658" s="120"/>
      <c r="W658" s="120"/>
    </row>
    <row r="659" spans="1:23" ht="15.75" customHeight="1" x14ac:dyDescent="0.25">
      <c r="A659" s="120"/>
      <c r="B659" s="120"/>
      <c r="C659" s="120"/>
      <c r="D659" s="120"/>
      <c r="E659" s="120"/>
      <c r="F659" s="120"/>
      <c r="G659" s="223"/>
      <c r="H659" s="120"/>
      <c r="I659" s="120"/>
      <c r="J659" s="120"/>
      <c r="K659" s="120"/>
      <c r="L659" s="120"/>
      <c r="M659" s="120"/>
      <c r="N659" s="120"/>
      <c r="O659" s="120"/>
      <c r="P659" s="120"/>
      <c r="Q659" s="120"/>
      <c r="R659" s="120"/>
      <c r="S659" s="120"/>
      <c r="T659" s="120"/>
      <c r="U659" s="120"/>
      <c r="V659" s="120"/>
      <c r="W659" s="120"/>
    </row>
    <row r="660" spans="1:23" ht="15.75" customHeight="1" x14ac:dyDescent="0.25">
      <c r="A660" s="120"/>
      <c r="B660" s="120"/>
      <c r="C660" s="120"/>
      <c r="D660" s="120"/>
      <c r="E660" s="120"/>
      <c r="F660" s="120"/>
      <c r="G660" s="223"/>
      <c r="H660" s="120"/>
      <c r="I660" s="120"/>
      <c r="J660" s="120"/>
      <c r="K660" s="120"/>
      <c r="L660" s="120"/>
      <c r="M660" s="120"/>
      <c r="N660" s="120"/>
      <c r="O660" s="120"/>
      <c r="P660" s="120"/>
      <c r="Q660" s="120"/>
      <c r="R660" s="120"/>
      <c r="S660" s="120"/>
      <c r="T660" s="120"/>
      <c r="U660" s="120"/>
      <c r="V660" s="120"/>
      <c r="W660" s="120"/>
    </row>
    <row r="661" spans="1:23" ht="15.75" customHeight="1" x14ac:dyDescent="0.25">
      <c r="A661" s="120"/>
      <c r="B661" s="120"/>
      <c r="C661" s="120"/>
      <c r="D661" s="120"/>
      <c r="E661" s="120"/>
      <c r="F661" s="120"/>
      <c r="G661" s="223"/>
      <c r="H661" s="120"/>
      <c r="I661" s="120"/>
      <c r="J661" s="120"/>
      <c r="K661" s="120"/>
      <c r="L661" s="120"/>
      <c r="M661" s="120"/>
      <c r="N661" s="120"/>
      <c r="O661" s="120"/>
      <c r="P661" s="120"/>
      <c r="Q661" s="120"/>
      <c r="R661" s="120"/>
      <c r="S661" s="120"/>
      <c r="T661" s="120"/>
      <c r="U661" s="120"/>
      <c r="V661" s="120"/>
      <c r="W661" s="120"/>
    </row>
    <row r="662" spans="1:23" ht="15.75" customHeight="1" x14ac:dyDescent="0.25">
      <c r="A662" s="120"/>
      <c r="B662" s="120"/>
      <c r="C662" s="120"/>
      <c r="D662" s="120"/>
      <c r="E662" s="120"/>
      <c r="F662" s="120"/>
      <c r="G662" s="223"/>
      <c r="H662" s="120"/>
      <c r="I662" s="120"/>
      <c r="J662" s="120"/>
      <c r="K662" s="120"/>
      <c r="L662" s="120"/>
      <c r="M662" s="120"/>
      <c r="N662" s="120"/>
      <c r="O662" s="120"/>
      <c r="P662" s="120"/>
      <c r="Q662" s="120"/>
      <c r="R662" s="120"/>
      <c r="S662" s="120"/>
      <c r="T662" s="120"/>
      <c r="U662" s="120"/>
      <c r="V662" s="120"/>
      <c r="W662" s="120"/>
    </row>
    <row r="663" spans="1:23" ht="15.75" customHeight="1" x14ac:dyDescent="0.25">
      <c r="A663" s="120"/>
      <c r="B663" s="120"/>
      <c r="C663" s="120"/>
      <c r="D663" s="120"/>
      <c r="E663" s="120"/>
      <c r="F663" s="120"/>
      <c r="G663" s="223"/>
      <c r="H663" s="120"/>
      <c r="I663" s="120"/>
      <c r="J663" s="120"/>
      <c r="K663" s="120"/>
      <c r="L663" s="120"/>
      <c r="M663" s="120"/>
      <c r="N663" s="120"/>
      <c r="O663" s="120"/>
      <c r="P663" s="120"/>
      <c r="Q663" s="120"/>
      <c r="R663" s="120"/>
      <c r="S663" s="120"/>
      <c r="T663" s="120"/>
      <c r="U663" s="120"/>
      <c r="V663" s="120"/>
      <c r="W663" s="120"/>
    </row>
    <row r="664" spans="1:23" ht="15.75" customHeight="1" x14ac:dyDescent="0.25">
      <c r="A664" s="120"/>
      <c r="B664" s="120"/>
      <c r="C664" s="120"/>
      <c r="D664" s="120"/>
      <c r="E664" s="120"/>
      <c r="F664" s="120"/>
      <c r="G664" s="223"/>
      <c r="H664" s="120"/>
      <c r="I664" s="120"/>
      <c r="J664" s="120"/>
      <c r="K664" s="120"/>
      <c r="L664" s="120"/>
      <c r="M664" s="120"/>
      <c r="N664" s="120"/>
      <c r="O664" s="120"/>
      <c r="P664" s="120"/>
      <c r="Q664" s="120"/>
      <c r="R664" s="120"/>
      <c r="S664" s="120"/>
      <c r="T664" s="120"/>
      <c r="U664" s="120"/>
      <c r="V664" s="120"/>
      <c r="W664" s="120"/>
    </row>
    <row r="665" spans="1:23" ht="15.75" customHeight="1" x14ac:dyDescent="0.25">
      <c r="A665" s="120"/>
      <c r="B665" s="120"/>
      <c r="C665" s="120"/>
      <c r="D665" s="120"/>
      <c r="E665" s="120"/>
      <c r="F665" s="120"/>
      <c r="G665" s="223"/>
      <c r="H665" s="120"/>
      <c r="I665" s="120"/>
      <c r="J665" s="120"/>
      <c r="K665" s="120"/>
      <c r="L665" s="120"/>
      <c r="M665" s="120"/>
      <c r="N665" s="120"/>
      <c r="O665" s="120"/>
      <c r="P665" s="120"/>
      <c r="Q665" s="120"/>
      <c r="R665" s="120"/>
      <c r="S665" s="120"/>
      <c r="T665" s="120"/>
      <c r="U665" s="120"/>
      <c r="V665" s="120"/>
      <c r="W665" s="120"/>
    </row>
    <row r="666" spans="1:23" ht="15.75" customHeight="1" x14ac:dyDescent="0.25">
      <c r="A666" s="120"/>
      <c r="B666" s="120"/>
      <c r="C666" s="120"/>
      <c r="D666" s="120"/>
      <c r="E666" s="120"/>
      <c r="F666" s="120"/>
      <c r="G666" s="223"/>
      <c r="H666" s="120"/>
      <c r="I666" s="120"/>
      <c r="J666" s="120"/>
      <c r="K666" s="120"/>
      <c r="L666" s="120"/>
      <c r="M666" s="120"/>
      <c r="N666" s="120"/>
      <c r="O666" s="120"/>
      <c r="P666" s="120"/>
      <c r="Q666" s="120"/>
      <c r="R666" s="120"/>
      <c r="S666" s="120"/>
      <c r="T666" s="120"/>
      <c r="U666" s="120"/>
      <c r="V666" s="120"/>
      <c r="W666" s="120"/>
    </row>
    <row r="667" spans="1:23" ht="15.75" customHeight="1" x14ac:dyDescent="0.25">
      <c r="A667" s="120"/>
      <c r="B667" s="120"/>
      <c r="C667" s="120"/>
      <c r="D667" s="120"/>
      <c r="E667" s="120"/>
      <c r="F667" s="120"/>
      <c r="G667" s="223"/>
      <c r="H667" s="120"/>
      <c r="I667" s="120"/>
      <c r="J667" s="120"/>
      <c r="K667" s="120"/>
      <c r="L667" s="120"/>
      <c r="M667" s="120"/>
      <c r="N667" s="120"/>
      <c r="O667" s="120"/>
      <c r="P667" s="120"/>
      <c r="Q667" s="120"/>
      <c r="R667" s="120"/>
      <c r="S667" s="120"/>
      <c r="T667" s="120"/>
      <c r="U667" s="120"/>
      <c r="V667" s="120"/>
      <c r="W667" s="120"/>
    </row>
    <row r="668" spans="1:23" ht="15.75" customHeight="1" x14ac:dyDescent="0.25">
      <c r="A668" s="120"/>
      <c r="B668" s="120"/>
      <c r="C668" s="120"/>
      <c r="D668" s="120"/>
      <c r="E668" s="120"/>
      <c r="F668" s="120"/>
      <c r="G668" s="223"/>
      <c r="H668" s="120"/>
      <c r="I668" s="120"/>
      <c r="J668" s="120"/>
      <c r="K668" s="120"/>
      <c r="L668" s="120"/>
      <c r="M668" s="120"/>
      <c r="N668" s="120"/>
      <c r="O668" s="120"/>
      <c r="P668" s="120"/>
      <c r="Q668" s="120"/>
      <c r="R668" s="120"/>
      <c r="S668" s="120"/>
      <c r="T668" s="120"/>
      <c r="U668" s="120"/>
      <c r="V668" s="120"/>
      <c r="W668" s="120"/>
    </row>
    <row r="669" spans="1:23" ht="15.75" customHeight="1" x14ac:dyDescent="0.25">
      <c r="A669" s="120"/>
      <c r="B669" s="120"/>
      <c r="C669" s="120"/>
      <c r="D669" s="120"/>
      <c r="E669" s="120"/>
      <c r="F669" s="120"/>
      <c r="G669" s="223"/>
      <c r="H669" s="120"/>
      <c r="I669" s="120"/>
      <c r="J669" s="120"/>
      <c r="K669" s="120"/>
      <c r="L669" s="120"/>
      <c r="M669" s="120"/>
      <c r="N669" s="120"/>
      <c r="O669" s="120"/>
      <c r="P669" s="120"/>
      <c r="Q669" s="120"/>
      <c r="R669" s="120"/>
      <c r="S669" s="120"/>
      <c r="T669" s="120"/>
      <c r="U669" s="120"/>
      <c r="V669" s="120"/>
      <c r="W669" s="120"/>
    </row>
    <row r="670" spans="1:23" ht="15.75" customHeight="1" x14ac:dyDescent="0.25">
      <c r="A670" s="120"/>
      <c r="B670" s="120"/>
      <c r="C670" s="120"/>
      <c r="D670" s="120"/>
      <c r="E670" s="120"/>
      <c r="F670" s="120"/>
      <c r="G670" s="223"/>
      <c r="H670" s="120"/>
      <c r="I670" s="120"/>
      <c r="J670" s="120"/>
      <c r="K670" s="120"/>
      <c r="L670" s="120"/>
      <c r="M670" s="120"/>
      <c r="N670" s="120"/>
      <c r="O670" s="120"/>
      <c r="P670" s="120"/>
      <c r="Q670" s="120"/>
      <c r="R670" s="120"/>
      <c r="S670" s="120"/>
      <c r="T670" s="120"/>
      <c r="U670" s="120"/>
      <c r="V670" s="120"/>
      <c r="W670" s="120"/>
    </row>
    <row r="671" spans="1:23" ht="15.75" customHeight="1" x14ac:dyDescent="0.25">
      <c r="A671" s="120"/>
      <c r="B671" s="120"/>
      <c r="C671" s="120"/>
      <c r="D671" s="120"/>
      <c r="E671" s="120"/>
      <c r="F671" s="120"/>
      <c r="G671" s="223"/>
      <c r="H671" s="120"/>
      <c r="I671" s="120"/>
      <c r="J671" s="120"/>
      <c r="K671" s="120"/>
      <c r="L671" s="120"/>
      <c r="M671" s="120"/>
      <c r="N671" s="120"/>
      <c r="O671" s="120"/>
      <c r="P671" s="120"/>
      <c r="Q671" s="120"/>
      <c r="R671" s="120"/>
      <c r="S671" s="120"/>
      <c r="T671" s="120"/>
      <c r="U671" s="120"/>
      <c r="V671" s="120"/>
      <c r="W671" s="120"/>
    </row>
    <row r="672" spans="1:23" ht="15.75" customHeight="1" x14ac:dyDescent="0.25">
      <c r="A672" s="120"/>
      <c r="B672" s="120"/>
      <c r="C672" s="120"/>
      <c r="D672" s="120"/>
      <c r="E672" s="120"/>
      <c r="F672" s="120"/>
      <c r="G672" s="223"/>
      <c r="H672" s="120"/>
      <c r="I672" s="120"/>
      <c r="J672" s="120"/>
      <c r="K672" s="120"/>
      <c r="L672" s="120"/>
      <c r="M672" s="120"/>
      <c r="N672" s="120"/>
      <c r="O672" s="120"/>
      <c r="P672" s="120"/>
      <c r="Q672" s="120"/>
      <c r="R672" s="120"/>
      <c r="S672" s="120"/>
      <c r="T672" s="120"/>
      <c r="U672" s="120"/>
      <c r="V672" s="120"/>
      <c r="W672" s="120"/>
    </row>
    <row r="673" spans="1:23" ht="15.75" customHeight="1" x14ac:dyDescent="0.25">
      <c r="A673" s="120"/>
      <c r="B673" s="120"/>
      <c r="C673" s="120"/>
      <c r="D673" s="120"/>
      <c r="E673" s="120"/>
      <c r="F673" s="120"/>
      <c r="G673" s="223"/>
      <c r="H673" s="120"/>
      <c r="I673" s="120"/>
      <c r="J673" s="120"/>
      <c r="K673" s="120"/>
      <c r="L673" s="120"/>
      <c r="M673" s="120"/>
      <c r="N673" s="120"/>
      <c r="O673" s="120"/>
      <c r="P673" s="120"/>
      <c r="Q673" s="120"/>
      <c r="R673" s="120"/>
      <c r="S673" s="120"/>
      <c r="T673" s="120"/>
      <c r="U673" s="120"/>
      <c r="V673" s="120"/>
      <c r="W673" s="120"/>
    </row>
    <row r="674" spans="1:23" ht="15.75" customHeight="1" x14ac:dyDescent="0.25">
      <c r="A674" s="120"/>
      <c r="B674" s="120"/>
      <c r="C674" s="120"/>
      <c r="D674" s="120"/>
      <c r="E674" s="120"/>
      <c r="F674" s="120"/>
      <c r="G674" s="223"/>
      <c r="H674" s="120"/>
      <c r="I674" s="120"/>
      <c r="J674" s="120"/>
      <c r="K674" s="120"/>
      <c r="L674" s="120"/>
      <c r="M674" s="120"/>
      <c r="N674" s="120"/>
      <c r="O674" s="120"/>
      <c r="P674" s="120"/>
      <c r="Q674" s="120"/>
      <c r="R674" s="120"/>
      <c r="S674" s="120"/>
      <c r="T674" s="120"/>
      <c r="U674" s="120"/>
      <c r="V674" s="120"/>
      <c r="W674" s="120"/>
    </row>
    <row r="675" spans="1:23" ht="15.75" customHeight="1" x14ac:dyDescent="0.25">
      <c r="A675" s="120"/>
      <c r="B675" s="120"/>
      <c r="C675" s="120"/>
      <c r="D675" s="120"/>
      <c r="E675" s="120"/>
      <c r="F675" s="120"/>
      <c r="G675" s="223"/>
      <c r="H675" s="120"/>
      <c r="I675" s="120"/>
      <c r="J675" s="120"/>
      <c r="K675" s="120"/>
      <c r="L675" s="120"/>
      <c r="M675" s="120"/>
      <c r="N675" s="120"/>
      <c r="O675" s="120"/>
      <c r="P675" s="120"/>
      <c r="Q675" s="120"/>
      <c r="R675" s="120"/>
      <c r="S675" s="120"/>
      <c r="T675" s="120"/>
      <c r="U675" s="120"/>
      <c r="V675" s="120"/>
      <c r="W675" s="120"/>
    </row>
    <row r="676" spans="1:23" ht="15.75" customHeight="1" x14ac:dyDescent="0.25">
      <c r="A676" s="120"/>
      <c r="B676" s="120"/>
      <c r="C676" s="120"/>
      <c r="D676" s="120"/>
      <c r="E676" s="120"/>
      <c r="F676" s="120"/>
      <c r="G676" s="223"/>
      <c r="H676" s="120"/>
      <c r="I676" s="120"/>
      <c r="J676" s="120"/>
      <c r="K676" s="120"/>
      <c r="L676" s="120"/>
      <c r="M676" s="120"/>
      <c r="N676" s="120"/>
      <c r="O676" s="120"/>
      <c r="P676" s="120"/>
      <c r="Q676" s="120"/>
      <c r="R676" s="120"/>
      <c r="S676" s="120"/>
      <c r="T676" s="120"/>
      <c r="U676" s="120"/>
      <c r="V676" s="120"/>
      <c r="W676" s="120"/>
    </row>
    <row r="677" spans="1:23" ht="15.75" customHeight="1" x14ac:dyDescent="0.25">
      <c r="A677" s="120"/>
      <c r="B677" s="120"/>
      <c r="C677" s="120"/>
      <c r="D677" s="120"/>
      <c r="E677" s="120"/>
      <c r="F677" s="120"/>
      <c r="G677" s="223"/>
      <c r="H677" s="120"/>
      <c r="I677" s="120"/>
      <c r="J677" s="120"/>
      <c r="K677" s="120"/>
      <c r="L677" s="120"/>
      <c r="M677" s="120"/>
      <c r="N677" s="120"/>
      <c r="O677" s="120"/>
      <c r="P677" s="120"/>
      <c r="Q677" s="120"/>
      <c r="R677" s="120"/>
      <c r="S677" s="120"/>
      <c r="T677" s="120"/>
      <c r="U677" s="120"/>
      <c r="V677" s="120"/>
      <c r="W677" s="120"/>
    </row>
    <row r="678" spans="1:23" ht="15.75" customHeight="1" x14ac:dyDescent="0.25">
      <c r="A678" s="120"/>
      <c r="B678" s="120"/>
      <c r="C678" s="120"/>
      <c r="D678" s="120"/>
      <c r="E678" s="120"/>
      <c r="F678" s="120"/>
      <c r="G678" s="223"/>
      <c r="H678" s="120"/>
      <c r="I678" s="120"/>
      <c r="J678" s="120"/>
      <c r="K678" s="120"/>
      <c r="L678" s="120"/>
      <c r="M678" s="120"/>
      <c r="N678" s="120"/>
      <c r="O678" s="120"/>
      <c r="P678" s="120"/>
      <c r="Q678" s="120"/>
      <c r="R678" s="120"/>
      <c r="S678" s="120"/>
      <c r="T678" s="120"/>
      <c r="U678" s="120"/>
      <c r="V678" s="120"/>
      <c r="W678" s="120"/>
    </row>
    <row r="679" spans="1:23" ht="15.75" customHeight="1" x14ac:dyDescent="0.25">
      <c r="A679" s="120"/>
      <c r="B679" s="120"/>
      <c r="C679" s="120"/>
      <c r="D679" s="120"/>
      <c r="E679" s="120"/>
      <c r="F679" s="120"/>
      <c r="G679" s="223"/>
      <c r="H679" s="120"/>
      <c r="I679" s="120"/>
      <c r="J679" s="120"/>
      <c r="K679" s="120"/>
      <c r="L679" s="120"/>
      <c r="M679" s="120"/>
      <c r="N679" s="120"/>
      <c r="O679" s="120"/>
      <c r="P679" s="120"/>
      <c r="Q679" s="120"/>
      <c r="R679" s="120"/>
      <c r="S679" s="120"/>
      <c r="T679" s="120"/>
      <c r="U679" s="120"/>
      <c r="V679" s="120"/>
      <c r="W679" s="120"/>
    </row>
    <row r="680" spans="1:23" ht="15.75" customHeight="1" x14ac:dyDescent="0.25">
      <c r="A680" s="120"/>
      <c r="B680" s="120"/>
      <c r="C680" s="120"/>
      <c r="D680" s="120"/>
      <c r="E680" s="120"/>
      <c r="F680" s="120"/>
      <c r="G680" s="223"/>
      <c r="H680" s="120"/>
      <c r="I680" s="120"/>
      <c r="J680" s="120"/>
      <c r="K680" s="120"/>
      <c r="L680" s="120"/>
      <c r="M680" s="120"/>
      <c r="N680" s="120"/>
      <c r="O680" s="120"/>
      <c r="P680" s="120"/>
      <c r="Q680" s="120"/>
      <c r="R680" s="120"/>
      <c r="S680" s="120"/>
      <c r="T680" s="120"/>
      <c r="U680" s="120"/>
      <c r="V680" s="120"/>
      <c r="W680" s="120"/>
    </row>
    <row r="681" spans="1:23" ht="15.75" customHeight="1" x14ac:dyDescent="0.25">
      <c r="A681" s="120"/>
      <c r="B681" s="120"/>
      <c r="C681" s="120"/>
      <c r="D681" s="120"/>
      <c r="E681" s="120"/>
      <c r="F681" s="120"/>
      <c r="G681" s="223"/>
      <c r="H681" s="120"/>
      <c r="I681" s="120"/>
      <c r="J681" s="120"/>
      <c r="K681" s="120"/>
      <c r="L681" s="120"/>
      <c r="M681" s="120"/>
      <c r="N681" s="120"/>
      <c r="O681" s="120"/>
      <c r="P681" s="120"/>
      <c r="Q681" s="120"/>
      <c r="R681" s="120"/>
      <c r="S681" s="120"/>
      <c r="T681" s="120"/>
      <c r="U681" s="120"/>
      <c r="V681" s="120"/>
      <c r="W681" s="120"/>
    </row>
    <row r="682" spans="1:23" ht="15.75" customHeight="1" x14ac:dyDescent="0.25">
      <c r="A682" s="120"/>
      <c r="B682" s="120"/>
      <c r="C682" s="120"/>
      <c r="D682" s="120"/>
      <c r="E682" s="120"/>
      <c r="F682" s="120"/>
      <c r="G682" s="223"/>
      <c r="H682" s="120"/>
      <c r="I682" s="120"/>
      <c r="J682" s="120"/>
      <c r="K682" s="120"/>
      <c r="L682" s="120"/>
      <c r="M682" s="120"/>
      <c r="N682" s="120"/>
      <c r="O682" s="120"/>
      <c r="P682" s="120"/>
      <c r="Q682" s="120"/>
      <c r="R682" s="120"/>
      <c r="S682" s="120"/>
      <c r="T682" s="120"/>
      <c r="U682" s="120"/>
      <c r="V682" s="120"/>
      <c r="W682" s="120"/>
    </row>
    <row r="683" spans="1:23" ht="15.75" customHeight="1" x14ac:dyDescent="0.25">
      <c r="A683" s="120"/>
      <c r="B683" s="120"/>
      <c r="C683" s="120"/>
      <c r="D683" s="120"/>
      <c r="E683" s="120"/>
      <c r="F683" s="120"/>
      <c r="G683" s="223"/>
      <c r="H683" s="120"/>
      <c r="I683" s="120"/>
      <c r="J683" s="120"/>
      <c r="K683" s="120"/>
      <c r="L683" s="120"/>
      <c r="M683" s="120"/>
      <c r="N683" s="120"/>
      <c r="O683" s="120"/>
      <c r="P683" s="120"/>
      <c r="Q683" s="120"/>
      <c r="R683" s="120"/>
      <c r="S683" s="120"/>
      <c r="T683" s="120"/>
      <c r="U683" s="120"/>
      <c r="V683" s="120"/>
      <c r="W683" s="120"/>
    </row>
    <row r="684" spans="1:23" ht="15.75" customHeight="1" x14ac:dyDescent="0.25">
      <c r="A684" s="120"/>
      <c r="B684" s="120"/>
      <c r="C684" s="120"/>
      <c r="D684" s="120"/>
      <c r="E684" s="120"/>
      <c r="F684" s="120"/>
      <c r="G684" s="223"/>
      <c r="H684" s="120"/>
      <c r="I684" s="120"/>
      <c r="J684" s="120"/>
      <c r="K684" s="120"/>
      <c r="L684" s="120"/>
      <c r="M684" s="120"/>
      <c r="N684" s="120"/>
      <c r="O684" s="120"/>
      <c r="P684" s="120"/>
      <c r="Q684" s="120"/>
      <c r="R684" s="120"/>
      <c r="S684" s="120"/>
      <c r="T684" s="120"/>
      <c r="U684" s="120"/>
      <c r="V684" s="120"/>
      <c r="W684" s="120"/>
    </row>
    <row r="685" spans="1:23" ht="15.75" customHeight="1" x14ac:dyDescent="0.25">
      <c r="A685" s="120"/>
      <c r="B685" s="120"/>
      <c r="C685" s="120"/>
      <c r="D685" s="120"/>
      <c r="E685" s="120"/>
      <c r="F685" s="120"/>
      <c r="G685" s="223"/>
      <c r="H685" s="120"/>
      <c r="I685" s="120"/>
      <c r="J685" s="120"/>
      <c r="K685" s="120"/>
      <c r="L685" s="120"/>
      <c r="M685" s="120"/>
      <c r="N685" s="120"/>
      <c r="O685" s="120"/>
      <c r="P685" s="120"/>
      <c r="Q685" s="120"/>
      <c r="R685" s="120"/>
      <c r="S685" s="120"/>
      <c r="T685" s="120"/>
      <c r="U685" s="120"/>
      <c r="V685" s="120"/>
      <c r="W685" s="120"/>
    </row>
    <row r="686" spans="1:23" ht="15.75" customHeight="1" x14ac:dyDescent="0.25">
      <c r="A686" s="120"/>
      <c r="B686" s="120"/>
      <c r="C686" s="120"/>
      <c r="D686" s="120"/>
      <c r="E686" s="120"/>
      <c r="F686" s="120"/>
      <c r="G686" s="223"/>
      <c r="H686" s="120"/>
      <c r="I686" s="120"/>
      <c r="J686" s="120"/>
      <c r="K686" s="120"/>
      <c r="L686" s="120"/>
      <c r="M686" s="120"/>
      <c r="N686" s="120"/>
      <c r="O686" s="120"/>
      <c r="P686" s="120"/>
      <c r="Q686" s="120"/>
      <c r="R686" s="120"/>
      <c r="S686" s="120"/>
      <c r="T686" s="120"/>
      <c r="U686" s="120"/>
      <c r="V686" s="120"/>
      <c r="W686" s="120"/>
    </row>
    <row r="687" spans="1:23" ht="15.75" customHeight="1" x14ac:dyDescent="0.25">
      <c r="A687" s="120"/>
      <c r="B687" s="120"/>
      <c r="C687" s="120"/>
      <c r="D687" s="120"/>
      <c r="E687" s="120"/>
      <c r="F687" s="120"/>
      <c r="G687" s="223"/>
      <c r="H687" s="120"/>
      <c r="I687" s="120"/>
      <c r="J687" s="120"/>
      <c r="K687" s="120"/>
      <c r="L687" s="120"/>
      <c r="M687" s="120"/>
      <c r="N687" s="120"/>
      <c r="O687" s="120"/>
      <c r="P687" s="120"/>
      <c r="Q687" s="120"/>
      <c r="R687" s="120"/>
      <c r="S687" s="120"/>
      <c r="T687" s="120"/>
      <c r="U687" s="120"/>
      <c r="V687" s="120"/>
      <c r="W687" s="120"/>
    </row>
    <row r="688" spans="1:23" ht="15.75" customHeight="1" x14ac:dyDescent="0.25">
      <c r="A688" s="120"/>
      <c r="B688" s="120"/>
      <c r="C688" s="120"/>
      <c r="D688" s="120"/>
      <c r="E688" s="120"/>
      <c r="F688" s="120"/>
      <c r="G688" s="223"/>
      <c r="H688" s="120"/>
      <c r="I688" s="120"/>
      <c r="J688" s="120"/>
      <c r="K688" s="120"/>
      <c r="L688" s="120"/>
      <c r="M688" s="120"/>
      <c r="N688" s="120"/>
      <c r="O688" s="120"/>
      <c r="P688" s="120"/>
      <c r="Q688" s="120"/>
      <c r="R688" s="120"/>
      <c r="S688" s="120"/>
      <c r="T688" s="120"/>
      <c r="U688" s="120"/>
      <c r="V688" s="120"/>
      <c r="W688" s="120"/>
    </row>
    <row r="689" spans="1:23" ht="15.75" customHeight="1" x14ac:dyDescent="0.25">
      <c r="A689" s="120"/>
      <c r="B689" s="120"/>
      <c r="C689" s="120"/>
      <c r="D689" s="120"/>
      <c r="E689" s="120"/>
      <c r="F689" s="120"/>
      <c r="G689" s="223"/>
      <c r="H689" s="120"/>
      <c r="I689" s="120"/>
      <c r="J689" s="120"/>
      <c r="K689" s="120"/>
      <c r="L689" s="120"/>
      <c r="M689" s="120"/>
      <c r="N689" s="120"/>
      <c r="O689" s="120"/>
      <c r="P689" s="120"/>
      <c r="Q689" s="120"/>
      <c r="R689" s="120"/>
      <c r="S689" s="120"/>
      <c r="T689" s="120"/>
      <c r="U689" s="120"/>
      <c r="V689" s="120"/>
      <c r="W689" s="120"/>
    </row>
    <row r="690" spans="1:23" ht="15.75" customHeight="1" x14ac:dyDescent="0.25">
      <c r="A690" s="120"/>
      <c r="B690" s="120"/>
      <c r="C690" s="120"/>
      <c r="D690" s="120"/>
      <c r="E690" s="120"/>
      <c r="F690" s="120"/>
      <c r="G690" s="223"/>
      <c r="H690" s="120"/>
      <c r="I690" s="120"/>
      <c r="J690" s="120"/>
      <c r="K690" s="120"/>
      <c r="L690" s="120"/>
      <c r="M690" s="120"/>
      <c r="N690" s="120"/>
      <c r="O690" s="120"/>
      <c r="P690" s="120"/>
      <c r="Q690" s="120"/>
      <c r="R690" s="120"/>
      <c r="S690" s="120"/>
      <c r="T690" s="120"/>
      <c r="U690" s="120"/>
      <c r="V690" s="120"/>
      <c r="W690" s="120"/>
    </row>
    <row r="691" spans="1:23" ht="15.75" customHeight="1" x14ac:dyDescent="0.25">
      <c r="A691" s="120"/>
      <c r="B691" s="120"/>
      <c r="C691" s="120"/>
      <c r="D691" s="120"/>
      <c r="E691" s="120"/>
      <c r="F691" s="120"/>
      <c r="G691" s="223"/>
      <c r="H691" s="120"/>
      <c r="I691" s="120"/>
      <c r="J691" s="120"/>
      <c r="K691" s="120"/>
      <c r="L691" s="120"/>
      <c r="M691" s="120"/>
      <c r="N691" s="120"/>
      <c r="O691" s="120"/>
      <c r="P691" s="120"/>
      <c r="Q691" s="120"/>
      <c r="R691" s="120"/>
      <c r="S691" s="120"/>
      <c r="T691" s="120"/>
      <c r="U691" s="120"/>
      <c r="V691" s="120"/>
      <c r="W691" s="120"/>
    </row>
    <row r="692" spans="1:23" ht="15.75" customHeight="1" x14ac:dyDescent="0.25">
      <c r="A692" s="120"/>
      <c r="B692" s="120"/>
      <c r="C692" s="120"/>
      <c r="D692" s="120"/>
      <c r="E692" s="120"/>
      <c r="F692" s="120"/>
      <c r="G692" s="223"/>
      <c r="H692" s="120"/>
      <c r="I692" s="120"/>
      <c r="J692" s="120"/>
      <c r="K692" s="120"/>
      <c r="L692" s="120"/>
      <c r="M692" s="120"/>
      <c r="N692" s="120"/>
      <c r="O692" s="120"/>
      <c r="P692" s="120"/>
      <c r="Q692" s="120"/>
      <c r="R692" s="120"/>
      <c r="S692" s="120"/>
      <c r="T692" s="120"/>
      <c r="U692" s="120"/>
      <c r="V692" s="120"/>
      <c r="W692" s="120"/>
    </row>
    <row r="693" spans="1:23" ht="15.75" customHeight="1" x14ac:dyDescent="0.25">
      <c r="A693" s="120"/>
      <c r="B693" s="120"/>
      <c r="C693" s="120"/>
      <c r="D693" s="120"/>
      <c r="E693" s="120"/>
      <c r="F693" s="120"/>
      <c r="G693" s="223"/>
      <c r="H693" s="120"/>
      <c r="I693" s="120"/>
      <c r="J693" s="120"/>
      <c r="K693" s="120"/>
      <c r="L693" s="120"/>
      <c r="M693" s="120"/>
      <c r="N693" s="120"/>
      <c r="O693" s="120"/>
      <c r="P693" s="120"/>
      <c r="Q693" s="120"/>
      <c r="R693" s="120"/>
      <c r="S693" s="120"/>
      <c r="T693" s="120"/>
      <c r="U693" s="120"/>
      <c r="V693" s="120"/>
      <c r="W693" s="120"/>
    </row>
    <row r="694" spans="1:23" ht="15.75" customHeight="1" x14ac:dyDescent="0.25">
      <c r="A694" s="120"/>
      <c r="B694" s="120"/>
      <c r="C694" s="120"/>
      <c r="D694" s="120"/>
      <c r="E694" s="120"/>
      <c r="F694" s="120"/>
      <c r="G694" s="223"/>
      <c r="H694" s="120"/>
      <c r="I694" s="120"/>
      <c r="J694" s="120"/>
      <c r="K694" s="120"/>
      <c r="L694" s="120"/>
      <c r="M694" s="120"/>
      <c r="N694" s="120"/>
      <c r="O694" s="120"/>
      <c r="P694" s="120"/>
      <c r="Q694" s="120"/>
      <c r="R694" s="120"/>
      <c r="S694" s="120"/>
      <c r="T694" s="120"/>
      <c r="U694" s="120"/>
      <c r="V694" s="120"/>
      <c r="W694" s="120"/>
    </row>
    <row r="695" spans="1:23" ht="15.75" customHeight="1" x14ac:dyDescent="0.25">
      <c r="A695" s="120"/>
      <c r="B695" s="120"/>
      <c r="C695" s="120"/>
      <c r="D695" s="120"/>
      <c r="E695" s="120"/>
      <c r="F695" s="120"/>
      <c r="G695" s="223"/>
      <c r="H695" s="120"/>
      <c r="I695" s="120"/>
      <c r="J695" s="120"/>
      <c r="K695" s="120"/>
      <c r="L695" s="120"/>
      <c r="M695" s="120"/>
      <c r="N695" s="120"/>
      <c r="O695" s="120"/>
      <c r="P695" s="120"/>
      <c r="Q695" s="120"/>
      <c r="R695" s="120"/>
      <c r="S695" s="120"/>
      <c r="T695" s="120"/>
      <c r="U695" s="120"/>
      <c r="V695" s="120"/>
      <c r="W695" s="120"/>
    </row>
    <row r="696" spans="1:23" ht="15.75" customHeight="1" x14ac:dyDescent="0.25">
      <c r="A696" s="120"/>
      <c r="B696" s="120"/>
      <c r="C696" s="120"/>
      <c r="D696" s="120"/>
      <c r="E696" s="120"/>
      <c r="F696" s="120"/>
      <c r="G696" s="223"/>
      <c r="H696" s="120"/>
      <c r="I696" s="120"/>
      <c r="J696" s="120"/>
      <c r="K696" s="120"/>
      <c r="L696" s="120"/>
      <c r="M696" s="120"/>
      <c r="N696" s="120"/>
      <c r="O696" s="120"/>
      <c r="P696" s="120"/>
      <c r="Q696" s="120"/>
      <c r="R696" s="120"/>
      <c r="S696" s="120"/>
      <c r="T696" s="120"/>
      <c r="U696" s="120"/>
      <c r="V696" s="120"/>
      <c r="W696" s="120"/>
    </row>
    <row r="697" spans="1:23" ht="15.75" customHeight="1" x14ac:dyDescent="0.25">
      <c r="A697" s="120"/>
      <c r="B697" s="120"/>
      <c r="C697" s="120"/>
      <c r="D697" s="120"/>
      <c r="E697" s="120"/>
      <c r="F697" s="120"/>
      <c r="G697" s="223"/>
      <c r="H697" s="120"/>
      <c r="I697" s="120"/>
      <c r="J697" s="120"/>
      <c r="K697" s="120"/>
      <c r="L697" s="120"/>
      <c r="M697" s="120"/>
      <c r="N697" s="120"/>
      <c r="O697" s="120"/>
      <c r="P697" s="120"/>
      <c r="Q697" s="120"/>
      <c r="R697" s="120"/>
      <c r="S697" s="120"/>
      <c r="T697" s="120"/>
      <c r="U697" s="120"/>
      <c r="V697" s="120"/>
      <c r="W697" s="120"/>
    </row>
    <row r="698" spans="1:23" ht="15.75" customHeight="1" x14ac:dyDescent="0.25">
      <c r="A698" s="120"/>
      <c r="B698" s="120"/>
      <c r="C698" s="120"/>
      <c r="D698" s="120"/>
      <c r="E698" s="120"/>
      <c r="F698" s="120"/>
      <c r="G698" s="223"/>
      <c r="H698" s="120"/>
      <c r="I698" s="120"/>
      <c r="J698" s="120"/>
      <c r="K698" s="120"/>
      <c r="L698" s="120"/>
      <c r="M698" s="120"/>
      <c r="N698" s="120"/>
      <c r="O698" s="120"/>
      <c r="P698" s="120"/>
      <c r="Q698" s="120"/>
      <c r="R698" s="120"/>
      <c r="S698" s="120"/>
      <c r="T698" s="120"/>
      <c r="U698" s="120"/>
      <c r="V698" s="120"/>
      <c r="W698" s="120"/>
    </row>
    <row r="699" spans="1:23" ht="15.75" customHeight="1" x14ac:dyDescent="0.25">
      <c r="A699" s="120"/>
      <c r="B699" s="120"/>
      <c r="C699" s="120"/>
      <c r="D699" s="120"/>
      <c r="E699" s="120"/>
      <c r="F699" s="120"/>
      <c r="G699" s="223"/>
      <c r="H699" s="120"/>
      <c r="I699" s="120"/>
      <c r="J699" s="120"/>
      <c r="K699" s="120"/>
      <c r="L699" s="120"/>
      <c r="M699" s="120"/>
      <c r="N699" s="120"/>
      <c r="O699" s="120"/>
      <c r="P699" s="120"/>
      <c r="Q699" s="120"/>
      <c r="R699" s="120"/>
      <c r="S699" s="120"/>
      <c r="T699" s="120"/>
      <c r="U699" s="120"/>
      <c r="V699" s="120"/>
      <c r="W699" s="120"/>
    </row>
    <row r="700" spans="1:23" ht="15.75" customHeight="1" x14ac:dyDescent="0.25">
      <c r="A700" s="120"/>
      <c r="B700" s="120"/>
      <c r="C700" s="120"/>
      <c r="D700" s="120"/>
      <c r="E700" s="120"/>
      <c r="F700" s="120"/>
      <c r="G700" s="223"/>
      <c r="H700" s="120"/>
      <c r="I700" s="120"/>
      <c r="J700" s="120"/>
      <c r="K700" s="120"/>
      <c r="L700" s="120"/>
      <c r="M700" s="120"/>
      <c r="N700" s="120"/>
      <c r="O700" s="120"/>
      <c r="P700" s="120"/>
      <c r="Q700" s="120"/>
      <c r="R700" s="120"/>
      <c r="S700" s="120"/>
      <c r="T700" s="120"/>
      <c r="U700" s="120"/>
      <c r="V700" s="120"/>
      <c r="W700" s="120"/>
    </row>
    <row r="701" spans="1:23" ht="15.75" customHeight="1" x14ac:dyDescent="0.25">
      <c r="A701" s="120"/>
      <c r="B701" s="120"/>
      <c r="C701" s="120"/>
      <c r="D701" s="120"/>
      <c r="E701" s="120"/>
      <c r="F701" s="120"/>
      <c r="G701" s="223"/>
      <c r="H701" s="120"/>
      <c r="I701" s="120"/>
      <c r="J701" s="120"/>
      <c r="K701" s="120"/>
      <c r="L701" s="120"/>
      <c r="M701" s="120"/>
      <c r="N701" s="120"/>
      <c r="O701" s="120"/>
      <c r="P701" s="120"/>
      <c r="Q701" s="120"/>
      <c r="R701" s="120"/>
      <c r="S701" s="120"/>
      <c r="T701" s="120"/>
      <c r="U701" s="120"/>
      <c r="V701" s="120"/>
      <c r="W701" s="120"/>
    </row>
    <row r="702" spans="1:23" ht="15.75" customHeight="1" x14ac:dyDescent="0.25">
      <c r="A702" s="120"/>
      <c r="B702" s="120"/>
      <c r="C702" s="120"/>
      <c r="D702" s="120"/>
      <c r="E702" s="120"/>
      <c r="F702" s="120"/>
      <c r="G702" s="223"/>
      <c r="H702" s="120"/>
      <c r="I702" s="120"/>
      <c r="J702" s="120"/>
      <c r="K702" s="120"/>
      <c r="L702" s="120"/>
      <c r="M702" s="120"/>
      <c r="N702" s="120"/>
      <c r="O702" s="120"/>
      <c r="P702" s="120"/>
      <c r="Q702" s="120"/>
      <c r="R702" s="120"/>
      <c r="S702" s="120"/>
      <c r="T702" s="120"/>
      <c r="U702" s="120"/>
      <c r="V702" s="120"/>
      <c r="W702" s="120"/>
    </row>
    <row r="703" spans="1:23" ht="15.75" customHeight="1" x14ac:dyDescent="0.25">
      <c r="A703" s="120"/>
      <c r="B703" s="120"/>
      <c r="C703" s="120"/>
      <c r="D703" s="120"/>
      <c r="E703" s="120"/>
      <c r="F703" s="120"/>
      <c r="G703" s="223"/>
      <c r="H703" s="120"/>
      <c r="I703" s="120"/>
      <c r="J703" s="120"/>
      <c r="K703" s="120"/>
      <c r="L703" s="120"/>
      <c r="M703" s="120"/>
      <c r="N703" s="120"/>
      <c r="O703" s="120"/>
      <c r="P703" s="120"/>
      <c r="Q703" s="120"/>
      <c r="R703" s="120"/>
      <c r="S703" s="120"/>
      <c r="T703" s="120"/>
      <c r="U703" s="120"/>
      <c r="V703" s="120"/>
      <c r="W703" s="120"/>
    </row>
    <row r="704" spans="1:23" ht="15.75" customHeight="1" x14ac:dyDescent="0.25">
      <c r="A704" s="120"/>
      <c r="B704" s="120"/>
      <c r="C704" s="120"/>
      <c r="D704" s="120"/>
      <c r="E704" s="120"/>
      <c r="F704" s="120"/>
      <c r="G704" s="223"/>
      <c r="H704" s="120"/>
      <c r="I704" s="120"/>
      <c r="J704" s="120"/>
      <c r="K704" s="120"/>
      <c r="L704" s="120"/>
      <c r="M704" s="120"/>
      <c r="N704" s="120"/>
      <c r="O704" s="120"/>
      <c r="P704" s="120"/>
      <c r="Q704" s="120"/>
      <c r="R704" s="120"/>
      <c r="S704" s="120"/>
      <c r="T704" s="120"/>
      <c r="U704" s="120"/>
      <c r="V704" s="120"/>
      <c r="W704" s="120"/>
    </row>
    <row r="705" spans="1:23" ht="15.75" customHeight="1" x14ac:dyDescent="0.25">
      <c r="A705" s="120"/>
      <c r="B705" s="120"/>
      <c r="C705" s="120"/>
      <c r="D705" s="120"/>
      <c r="E705" s="120"/>
      <c r="F705" s="120"/>
      <c r="G705" s="223"/>
      <c r="H705" s="120"/>
      <c r="I705" s="120"/>
      <c r="J705" s="120"/>
      <c r="K705" s="120"/>
      <c r="L705" s="120"/>
      <c r="M705" s="120"/>
      <c r="N705" s="120"/>
      <c r="O705" s="120"/>
      <c r="P705" s="120"/>
      <c r="Q705" s="120"/>
      <c r="R705" s="120"/>
      <c r="S705" s="120"/>
      <c r="T705" s="120"/>
      <c r="U705" s="120"/>
      <c r="V705" s="120"/>
      <c r="W705" s="120"/>
    </row>
    <row r="706" spans="1:23" ht="15.75" customHeight="1" x14ac:dyDescent="0.25">
      <c r="A706" s="120"/>
      <c r="B706" s="120"/>
      <c r="C706" s="120"/>
      <c r="D706" s="120"/>
      <c r="E706" s="120"/>
      <c r="F706" s="120"/>
      <c r="G706" s="223"/>
      <c r="H706" s="120"/>
      <c r="I706" s="120"/>
      <c r="J706" s="120"/>
      <c r="K706" s="120"/>
      <c r="L706" s="120"/>
      <c r="M706" s="120"/>
      <c r="N706" s="120"/>
      <c r="O706" s="120"/>
      <c r="P706" s="120"/>
      <c r="Q706" s="120"/>
      <c r="R706" s="120"/>
      <c r="S706" s="120"/>
      <c r="T706" s="120"/>
      <c r="U706" s="120"/>
      <c r="V706" s="120"/>
      <c r="W706" s="120"/>
    </row>
    <row r="707" spans="1:23" ht="15.75" customHeight="1" x14ac:dyDescent="0.25">
      <c r="A707" s="120"/>
      <c r="B707" s="120"/>
      <c r="C707" s="120"/>
      <c r="D707" s="120"/>
      <c r="E707" s="120"/>
      <c r="F707" s="120"/>
      <c r="G707" s="223"/>
      <c r="H707" s="120"/>
      <c r="I707" s="120"/>
      <c r="J707" s="120"/>
      <c r="K707" s="120"/>
      <c r="L707" s="120"/>
      <c r="M707" s="120"/>
      <c r="N707" s="120"/>
      <c r="O707" s="120"/>
      <c r="P707" s="120"/>
      <c r="Q707" s="120"/>
      <c r="R707" s="120"/>
      <c r="S707" s="120"/>
      <c r="T707" s="120"/>
      <c r="U707" s="120"/>
      <c r="V707" s="120"/>
      <c r="W707" s="120"/>
    </row>
    <row r="708" spans="1:23" ht="15.75" customHeight="1" x14ac:dyDescent="0.25">
      <c r="A708" s="120"/>
      <c r="B708" s="120"/>
      <c r="C708" s="120"/>
      <c r="D708" s="120"/>
      <c r="E708" s="120"/>
      <c r="F708" s="120"/>
      <c r="G708" s="223"/>
      <c r="H708" s="120"/>
      <c r="I708" s="120"/>
      <c r="J708" s="120"/>
      <c r="K708" s="120"/>
      <c r="L708" s="120"/>
      <c r="M708" s="120"/>
      <c r="N708" s="120"/>
      <c r="O708" s="120"/>
      <c r="P708" s="120"/>
      <c r="Q708" s="120"/>
      <c r="R708" s="120"/>
      <c r="S708" s="120"/>
      <c r="T708" s="120"/>
      <c r="U708" s="120"/>
      <c r="V708" s="120"/>
      <c r="W708" s="120"/>
    </row>
    <row r="709" spans="1:23" ht="15.75" customHeight="1" x14ac:dyDescent="0.25">
      <c r="A709" s="120"/>
      <c r="B709" s="120"/>
      <c r="C709" s="120"/>
      <c r="D709" s="120"/>
      <c r="E709" s="120"/>
      <c r="F709" s="120"/>
      <c r="G709" s="223"/>
      <c r="H709" s="120"/>
      <c r="I709" s="120"/>
      <c r="J709" s="120"/>
      <c r="K709" s="120"/>
      <c r="L709" s="120"/>
      <c r="M709" s="120"/>
      <c r="N709" s="120"/>
      <c r="O709" s="120"/>
      <c r="P709" s="120"/>
      <c r="Q709" s="120"/>
      <c r="R709" s="120"/>
      <c r="S709" s="120"/>
      <c r="T709" s="120"/>
      <c r="U709" s="120"/>
      <c r="V709" s="120"/>
      <c r="W709" s="120"/>
    </row>
    <row r="710" spans="1:23" ht="15.75" customHeight="1" x14ac:dyDescent="0.25">
      <c r="A710" s="120"/>
      <c r="B710" s="120"/>
      <c r="C710" s="120"/>
      <c r="D710" s="120"/>
      <c r="E710" s="120"/>
      <c r="F710" s="120"/>
      <c r="G710" s="223"/>
      <c r="H710" s="120"/>
      <c r="I710" s="120"/>
      <c r="J710" s="120"/>
      <c r="K710" s="120"/>
      <c r="L710" s="120"/>
      <c r="M710" s="120"/>
      <c r="N710" s="120"/>
      <c r="O710" s="120"/>
      <c r="P710" s="120"/>
      <c r="Q710" s="120"/>
      <c r="R710" s="120"/>
      <c r="S710" s="120"/>
      <c r="T710" s="120"/>
      <c r="U710" s="120"/>
      <c r="V710" s="120"/>
      <c r="W710" s="120"/>
    </row>
    <row r="711" spans="1:23" ht="15.75" customHeight="1" x14ac:dyDescent="0.25">
      <c r="A711" s="120"/>
      <c r="B711" s="120"/>
      <c r="C711" s="120"/>
      <c r="D711" s="120"/>
      <c r="E711" s="120"/>
      <c r="F711" s="120"/>
      <c r="G711" s="223"/>
      <c r="H711" s="120"/>
      <c r="I711" s="120"/>
      <c r="J711" s="120"/>
      <c r="K711" s="120"/>
      <c r="L711" s="120"/>
      <c r="M711" s="120"/>
      <c r="N711" s="120"/>
      <c r="O711" s="120"/>
      <c r="P711" s="120"/>
      <c r="Q711" s="120"/>
      <c r="R711" s="120"/>
      <c r="S711" s="120"/>
      <c r="T711" s="120"/>
      <c r="U711" s="120"/>
      <c r="V711" s="120"/>
      <c r="W711" s="120"/>
    </row>
    <row r="712" spans="1:23" ht="15.75" customHeight="1" x14ac:dyDescent="0.25">
      <c r="A712" s="120"/>
      <c r="B712" s="120"/>
      <c r="C712" s="120"/>
      <c r="D712" s="120"/>
      <c r="E712" s="120"/>
      <c r="F712" s="120"/>
      <c r="G712" s="223"/>
      <c r="H712" s="120"/>
      <c r="I712" s="120"/>
      <c r="J712" s="120"/>
      <c r="K712" s="120"/>
      <c r="L712" s="120"/>
      <c r="M712" s="120"/>
      <c r="N712" s="120"/>
      <c r="O712" s="120"/>
      <c r="P712" s="120"/>
      <c r="Q712" s="120"/>
      <c r="R712" s="120"/>
      <c r="S712" s="120"/>
      <c r="T712" s="120"/>
      <c r="U712" s="120"/>
      <c r="V712" s="120"/>
      <c r="W712" s="120"/>
    </row>
    <row r="713" spans="1:23" ht="15.75" customHeight="1" x14ac:dyDescent="0.25">
      <c r="A713" s="120"/>
      <c r="B713" s="120"/>
      <c r="C713" s="120"/>
      <c r="D713" s="120"/>
      <c r="E713" s="120"/>
      <c r="F713" s="120"/>
      <c r="G713" s="223"/>
      <c r="H713" s="120"/>
      <c r="I713" s="120"/>
      <c r="J713" s="120"/>
      <c r="K713" s="120"/>
      <c r="L713" s="120"/>
      <c r="M713" s="120"/>
      <c r="N713" s="120"/>
      <c r="O713" s="120"/>
      <c r="P713" s="120"/>
      <c r="Q713" s="120"/>
      <c r="R713" s="120"/>
      <c r="S713" s="120"/>
      <c r="T713" s="120"/>
      <c r="U713" s="120"/>
      <c r="V713" s="120"/>
      <c r="W713" s="120"/>
    </row>
    <row r="714" spans="1:23" ht="15.75" customHeight="1" x14ac:dyDescent="0.25">
      <c r="A714" s="120"/>
      <c r="B714" s="120"/>
      <c r="C714" s="120"/>
      <c r="D714" s="120"/>
      <c r="E714" s="120"/>
      <c r="F714" s="120"/>
      <c r="G714" s="223"/>
      <c r="H714" s="120"/>
      <c r="I714" s="120"/>
      <c r="J714" s="120"/>
      <c r="K714" s="120"/>
      <c r="L714" s="120"/>
      <c r="M714" s="120"/>
      <c r="N714" s="120"/>
      <c r="O714" s="120"/>
      <c r="P714" s="120"/>
      <c r="Q714" s="120"/>
      <c r="R714" s="120"/>
      <c r="S714" s="120"/>
      <c r="T714" s="120"/>
      <c r="U714" s="120"/>
      <c r="V714" s="120"/>
      <c r="W714" s="120"/>
    </row>
    <row r="715" spans="1:23" ht="15.75" customHeight="1" x14ac:dyDescent="0.25">
      <c r="A715" s="120"/>
      <c r="B715" s="120"/>
      <c r="C715" s="120"/>
      <c r="D715" s="120"/>
      <c r="E715" s="120"/>
      <c r="F715" s="120"/>
      <c r="G715" s="223"/>
      <c r="H715" s="120"/>
      <c r="I715" s="120"/>
      <c r="J715" s="120"/>
      <c r="K715" s="120"/>
      <c r="L715" s="120"/>
      <c r="M715" s="120"/>
      <c r="N715" s="120"/>
      <c r="O715" s="120"/>
      <c r="P715" s="120"/>
      <c r="Q715" s="120"/>
      <c r="R715" s="120"/>
      <c r="S715" s="120"/>
      <c r="T715" s="120"/>
      <c r="U715" s="120"/>
      <c r="V715" s="120"/>
      <c r="W715" s="120"/>
    </row>
    <row r="716" spans="1:23" ht="15.75" customHeight="1" x14ac:dyDescent="0.25">
      <c r="A716" s="120"/>
      <c r="B716" s="120"/>
      <c r="C716" s="120"/>
      <c r="D716" s="120"/>
      <c r="E716" s="120"/>
      <c r="F716" s="120"/>
      <c r="G716" s="223"/>
      <c r="H716" s="120"/>
      <c r="I716" s="120"/>
      <c r="J716" s="120"/>
      <c r="K716" s="120"/>
      <c r="L716" s="120"/>
      <c r="M716" s="120"/>
      <c r="N716" s="120"/>
      <c r="O716" s="120"/>
      <c r="P716" s="120"/>
      <c r="Q716" s="120"/>
      <c r="R716" s="120"/>
      <c r="S716" s="120"/>
      <c r="T716" s="120"/>
      <c r="U716" s="120"/>
      <c r="V716" s="120"/>
      <c r="W716" s="120"/>
    </row>
    <row r="717" spans="1:23" ht="15.75" customHeight="1" x14ac:dyDescent="0.25">
      <c r="A717" s="120"/>
      <c r="B717" s="120"/>
      <c r="C717" s="120"/>
      <c r="D717" s="120"/>
      <c r="E717" s="120"/>
      <c r="F717" s="120"/>
      <c r="G717" s="223"/>
      <c r="H717" s="120"/>
      <c r="I717" s="120"/>
      <c r="J717" s="120"/>
      <c r="K717" s="120"/>
      <c r="L717" s="120"/>
      <c r="M717" s="120"/>
      <c r="N717" s="120"/>
      <c r="O717" s="120"/>
      <c r="P717" s="120"/>
      <c r="Q717" s="120"/>
      <c r="R717" s="120"/>
      <c r="S717" s="120"/>
      <c r="T717" s="120"/>
      <c r="U717" s="120"/>
      <c r="V717" s="120"/>
      <c r="W717" s="120"/>
    </row>
    <row r="718" spans="1:23" ht="15.75" customHeight="1" x14ac:dyDescent="0.25">
      <c r="A718" s="120"/>
      <c r="B718" s="120"/>
      <c r="C718" s="120"/>
      <c r="D718" s="120"/>
      <c r="E718" s="120"/>
      <c r="F718" s="120"/>
      <c r="G718" s="223"/>
      <c r="H718" s="120"/>
      <c r="I718" s="120"/>
      <c r="J718" s="120"/>
      <c r="K718" s="120"/>
      <c r="L718" s="120"/>
      <c r="M718" s="120"/>
      <c r="N718" s="120"/>
      <c r="O718" s="120"/>
      <c r="P718" s="120"/>
      <c r="Q718" s="120"/>
      <c r="R718" s="120"/>
      <c r="S718" s="120"/>
      <c r="T718" s="120"/>
      <c r="U718" s="120"/>
      <c r="V718" s="120"/>
      <c r="W718" s="120"/>
    </row>
    <row r="719" spans="1:23" ht="15.75" customHeight="1" x14ac:dyDescent="0.25">
      <c r="A719" s="120"/>
      <c r="B719" s="120"/>
      <c r="C719" s="120"/>
      <c r="D719" s="120"/>
      <c r="E719" s="120"/>
      <c r="F719" s="120"/>
      <c r="G719" s="223"/>
      <c r="H719" s="120"/>
      <c r="I719" s="120"/>
      <c r="J719" s="120"/>
      <c r="K719" s="120"/>
      <c r="L719" s="120"/>
      <c r="M719" s="120"/>
      <c r="N719" s="120"/>
      <c r="O719" s="120"/>
      <c r="P719" s="120"/>
      <c r="Q719" s="120"/>
      <c r="R719" s="120"/>
      <c r="S719" s="120"/>
      <c r="T719" s="120"/>
      <c r="U719" s="120"/>
      <c r="V719" s="120"/>
      <c r="W719" s="120"/>
    </row>
    <row r="720" spans="1:23" ht="15.75" customHeight="1" x14ac:dyDescent="0.25">
      <c r="A720" s="120"/>
      <c r="B720" s="120"/>
      <c r="C720" s="120"/>
      <c r="D720" s="120"/>
      <c r="E720" s="120"/>
      <c r="F720" s="120"/>
      <c r="G720" s="223"/>
      <c r="H720" s="120"/>
      <c r="I720" s="120"/>
      <c r="J720" s="120"/>
      <c r="K720" s="120"/>
      <c r="L720" s="120"/>
      <c r="M720" s="120"/>
      <c r="N720" s="120"/>
      <c r="O720" s="120"/>
      <c r="P720" s="120"/>
      <c r="Q720" s="120"/>
      <c r="R720" s="120"/>
      <c r="S720" s="120"/>
      <c r="T720" s="120"/>
      <c r="U720" s="120"/>
      <c r="V720" s="120"/>
      <c r="W720" s="120"/>
    </row>
    <row r="721" spans="1:23" ht="15.75" customHeight="1" x14ac:dyDescent="0.25">
      <c r="A721" s="120"/>
      <c r="B721" s="120"/>
      <c r="C721" s="120"/>
      <c r="D721" s="120"/>
      <c r="E721" s="120"/>
      <c r="F721" s="120"/>
      <c r="G721" s="223"/>
      <c r="H721" s="120"/>
      <c r="I721" s="120"/>
      <c r="J721" s="120"/>
      <c r="K721" s="120"/>
      <c r="L721" s="120"/>
      <c r="M721" s="120"/>
      <c r="N721" s="120"/>
      <c r="O721" s="120"/>
      <c r="P721" s="120"/>
      <c r="Q721" s="120"/>
      <c r="R721" s="120"/>
      <c r="S721" s="120"/>
      <c r="T721" s="120"/>
      <c r="U721" s="120"/>
      <c r="V721" s="120"/>
      <c r="W721" s="120"/>
    </row>
    <row r="722" spans="1:23" ht="15.75" customHeight="1" x14ac:dyDescent="0.25">
      <c r="A722" s="120"/>
      <c r="B722" s="120"/>
      <c r="C722" s="120"/>
      <c r="D722" s="120"/>
      <c r="E722" s="120"/>
      <c r="F722" s="120"/>
      <c r="G722" s="223"/>
      <c r="H722" s="120"/>
      <c r="I722" s="120"/>
      <c r="J722" s="120"/>
      <c r="K722" s="120"/>
      <c r="L722" s="120"/>
      <c r="M722" s="120"/>
      <c r="N722" s="120"/>
      <c r="O722" s="120"/>
      <c r="P722" s="120"/>
      <c r="Q722" s="120"/>
      <c r="R722" s="120"/>
      <c r="S722" s="120"/>
      <c r="T722" s="120"/>
      <c r="U722" s="120"/>
      <c r="V722" s="120"/>
      <c r="W722" s="120"/>
    </row>
    <row r="723" spans="1:23" ht="15.75" customHeight="1" x14ac:dyDescent="0.25">
      <c r="A723" s="120"/>
      <c r="B723" s="120"/>
      <c r="C723" s="120"/>
      <c r="D723" s="120"/>
      <c r="E723" s="120"/>
      <c r="F723" s="120"/>
      <c r="G723" s="223"/>
      <c r="H723" s="120"/>
      <c r="I723" s="120"/>
      <c r="J723" s="120"/>
      <c r="K723" s="120"/>
      <c r="L723" s="120"/>
      <c r="M723" s="120"/>
      <c r="N723" s="120"/>
      <c r="O723" s="120"/>
      <c r="P723" s="120"/>
      <c r="Q723" s="120"/>
      <c r="R723" s="120"/>
      <c r="S723" s="120"/>
      <c r="T723" s="120"/>
      <c r="U723" s="120"/>
      <c r="V723" s="120"/>
      <c r="W723" s="120"/>
    </row>
    <row r="724" spans="1:23" ht="15.75" customHeight="1" x14ac:dyDescent="0.25">
      <c r="A724" s="120"/>
      <c r="B724" s="120"/>
      <c r="C724" s="120"/>
      <c r="D724" s="120"/>
      <c r="E724" s="120"/>
      <c r="F724" s="120"/>
      <c r="G724" s="223"/>
      <c r="H724" s="120"/>
      <c r="I724" s="120"/>
      <c r="J724" s="120"/>
      <c r="K724" s="120"/>
      <c r="L724" s="120"/>
      <c r="M724" s="120"/>
      <c r="N724" s="120"/>
      <c r="O724" s="120"/>
      <c r="P724" s="120"/>
      <c r="Q724" s="120"/>
      <c r="R724" s="120"/>
      <c r="S724" s="120"/>
      <c r="T724" s="120"/>
      <c r="U724" s="120"/>
      <c r="V724" s="120"/>
      <c r="W724" s="120"/>
    </row>
    <row r="725" spans="1:23" ht="15.75" customHeight="1" x14ac:dyDescent="0.25">
      <c r="A725" s="120"/>
      <c r="B725" s="120"/>
      <c r="C725" s="120"/>
      <c r="D725" s="120"/>
      <c r="E725" s="120"/>
      <c r="F725" s="120"/>
      <c r="G725" s="223"/>
      <c r="H725" s="120"/>
      <c r="I725" s="120"/>
      <c r="J725" s="120"/>
      <c r="K725" s="120"/>
      <c r="L725" s="120"/>
      <c r="M725" s="120"/>
      <c r="N725" s="120"/>
      <c r="O725" s="120"/>
      <c r="P725" s="120"/>
      <c r="Q725" s="120"/>
      <c r="R725" s="120"/>
      <c r="S725" s="120"/>
      <c r="T725" s="120"/>
      <c r="U725" s="120"/>
      <c r="V725" s="120"/>
      <c r="W725" s="120"/>
    </row>
    <row r="726" spans="1:23" ht="15.75" customHeight="1" x14ac:dyDescent="0.25">
      <c r="A726" s="120"/>
      <c r="B726" s="120"/>
      <c r="C726" s="120"/>
      <c r="D726" s="120"/>
      <c r="E726" s="120"/>
      <c r="F726" s="120"/>
      <c r="G726" s="223"/>
      <c r="H726" s="120"/>
      <c r="I726" s="120"/>
      <c r="J726" s="120"/>
      <c r="K726" s="120"/>
      <c r="L726" s="120"/>
      <c r="M726" s="120"/>
      <c r="N726" s="120"/>
      <c r="O726" s="120"/>
      <c r="P726" s="120"/>
      <c r="Q726" s="120"/>
      <c r="R726" s="120"/>
      <c r="S726" s="120"/>
      <c r="T726" s="120"/>
      <c r="U726" s="120"/>
      <c r="V726" s="120"/>
      <c r="W726" s="120"/>
    </row>
    <row r="727" spans="1:23" ht="15.75" customHeight="1" x14ac:dyDescent="0.25">
      <c r="A727" s="120"/>
      <c r="B727" s="120"/>
      <c r="C727" s="120"/>
      <c r="D727" s="120"/>
      <c r="E727" s="120"/>
      <c r="F727" s="120"/>
      <c r="G727" s="223"/>
      <c r="H727" s="120"/>
      <c r="I727" s="120"/>
      <c r="J727" s="120"/>
      <c r="K727" s="120"/>
      <c r="L727" s="120"/>
      <c r="M727" s="120"/>
      <c r="N727" s="120"/>
      <c r="O727" s="120"/>
      <c r="P727" s="120"/>
      <c r="Q727" s="120"/>
      <c r="R727" s="120"/>
      <c r="S727" s="120"/>
      <c r="T727" s="120"/>
      <c r="U727" s="120"/>
      <c r="V727" s="120"/>
      <c r="W727" s="120"/>
    </row>
    <row r="728" spans="1:23" ht="15.75" customHeight="1" x14ac:dyDescent="0.25">
      <c r="A728" s="120"/>
      <c r="B728" s="120"/>
      <c r="C728" s="120"/>
      <c r="D728" s="120"/>
      <c r="E728" s="120"/>
      <c r="F728" s="120"/>
      <c r="G728" s="223"/>
      <c r="H728" s="120"/>
      <c r="I728" s="120"/>
      <c r="J728" s="120"/>
      <c r="K728" s="120"/>
      <c r="L728" s="120"/>
      <c r="M728" s="120"/>
      <c r="N728" s="120"/>
      <c r="O728" s="120"/>
      <c r="P728" s="120"/>
      <c r="Q728" s="120"/>
      <c r="R728" s="120"/>
      <c r="S728" s="120"/>
      <c r="T728" s="120"/>
      <c r="U728" s="120"/>
      <c r="V728" s="120"/>
      <c r="W728" s="120"/>
    </row>
    <row r="729" spans="1:23" ht="15.75" customHeight="1" x14ac:dyDescent="0.25">
      <c r="A729" s="120"/>
      <c r="B729" s="120"/>
      <c r="C729" s="120"/>
      <c r="D729" s="120"/>
      <c r="E729" s="120"/>
      <c r="F729" s="120"/>
      <c r="G729" s="223"/>
      <c r="H729" s="120"/>
      <c r="I729" s="120"/>
      <c r="J729" s="120"/>
      <c r="K729" s="120"/>
      <c r="L729" s="120"/>
      <c r="M729" s="120"/>
      <c r="N729" s="120"/>
      <c r="O729" s="120"/>
      <c r="P729" s="120"/>
      <c r="Q729" s="120"/>
      <c r="R729" s="120"/>
      <c r="S729" s="120"/>
      <c r="T729" s="120"/>
      <c r="U729" s="120"/>
      <c r="V729" s="120"/>
      <c r="W729" s="120"/>
    </row>
    <row r="730" spans="1:23" ht="15.75" customHeight="1" x14ac:dyDescent="0.25">
      <c r="A730" s="120"/>
      <c r="B730" s="120"/>
      <c r="C730" s="120"/>
      <c r="D730" s="120"/>
      <c r="E730" s="120"/>
      <c r="F730" s="120"/>
      <c r="G730" s="223"/>
      <c r="H730" s="120"/>
      <c r="I730" s="120"/>
      <c r="J730" s="120"/>
      <c r="K730" s="120"/>
      <c r="L730" s="120"/>
      <c r="M730" s="120"/>
      <c r="N730" s="120"/>
      <c r="O730" s="120"/>
      <c r="P730" s="120"/>
      <c r="Q730" s="120"/>
      <c r="R730" s="120"/>
      <c r="S730" s="120"/>
      <c r="T730" s="120"/>
      <c r="U730" s="120"/>
      <c r="V730" s="120"/>
      <c r="W730" s="120"/>
    </row>
    <row r="731" spans="1:23" ht="15.75" customHeight="1" x14ac:dyDescent="0.25">
      <c r="A731" s="120"/>
      <c r="B731" s="120"/>
      <c r="C731" s="120"/>
      <c r="D731" s="120"/>
      <c r="E731" s="120"/>
      <c r="F731" s="120"/>
      <c r="G731" s="223"/>
      <c r="H731" s="120"/>
      <c r="I731" s="120"/>
      <c r="J731" s="120"/>
      <c r="K731" s="120"/>
      <c r="L731" s="120"/>
      <c r="M731" s="120"/>
      <c r="N731" s="120"/>
      <c r="O731" s="120"/>
      <c r="P731" s="120"/>
      <c r="Q731" s="120"/>
      <c r="R731" s="120"/>
      <c r="S731" s="120"/>
      <c r="T731" s="120"/>
      <c r="U731" s="120"/>
      <c r="V731" s="120"/>
      <c r="W731" s="120"/>
    </row>
    <row r="732" spans="1:23" ht="15.75" customHeight="1" x14ac:dyDescent="0.25">
      <c r="A732" s="120"/>
      <c r="B732" s="120"/>
      <c r="C732" s="120"/>
      <c r="D732" s="120"/>
      <c r="E732" s="120"/>
      <c r="F732" s="120"/>
      <c r="G732" s="223"/>
      <c r="H732" s="120"/>
      <c r="I732" s="120"/>
      <c r="J732" s="120"/>
      <c r="K732" s="120"/>
      <c r="L732" s="120"/>
      <c r="M732" s="120"/>
      <c r="N732" s="120"/>
      <c r="O732" s="120"/>
      <c r="P732" s="120"/>
      <c r="Q732" s="120"/>
      <c r="R732" s="120"/>
      <c r="S732" s="120"/>
      <c r="T732" s="120"/>
      <c r="U732" s="120"/>
      <c r="V732" s="120"/>
      <c r="W732" s="120"/>
    </row>
    <row r="733" spans="1:23" ht="15.75" customHeight="1" x14ac:dyDescent="0.25">
      <c r="A733" s="120"/>
      <c r="B733" s="120"/>
      <c r="C733" s="120"/>
      <c r="D733" s="120"/>
      <c r="E733" s="120"/>
      <c r="F733" s="120"/>
      <c r="G733" s="223"/>
      <c r="H733" s="120"/>
      <c r="I733" s="120"/>
      <c r="J733" s="120"/>
      <c r="K733" s="120"/>
      <c r="L733" s="120"/>
      <c r="M733" s="120"/>
      <c r="N733" s="120"/>
      <c r="O733" s="120"/>
      <c r="P733" s="120"/>
      <c r="Q733" s="120"/>
      <c r="R733" s="120"/>
      <c r="S733" s="120"/>
      <c r="T733" s="120"/>
      <c r="U733" s="120"/>
      <c r="V733" s="120"/>
      <c r="W733" s="120"/>
    </row>
    <row r="734" spans="1:23" ht="15.75" customHeight="1" x14ac:dyDescent="0.25">
      <c r="A734" s="120"/>
      <c r="B734" s="120"/>
      <c r="C734" s="120"/>
      <c r="D734" s="120"/>
      <c r="E734" s="120"/>
      <c r="F734" s="120"/>
      <c r="G734" s="223"/>
      <c r="H734" s="120"/>
      <c r="I734" s="120"/>
      <c r="J734" s="120"/>
      <c r="K734" s="120"/>
      <c r="L734" s="120"/>
      <c r="M734" s="120"/>
      <c r="N734" s="120"/>
      <c r="O734" s="120"/>
      <c r="P734" s="120"/>
      <c r="Q734" s="120"/>
      <c r="R734" s="120"/>
      <c r="S734" s="120"/>
      <c r="T734" s="120"/>
      <c r="U734" s="120"/>
      <c r="V734" s="120"/>
      <c r="W734" s="120"/>
    </row>
    <row r="735" spans="1:23" ht="15.75" customHeight="1" x14ac:dyDescent="0.25">
      <c r="A735" s="120"/>
      <c r="B735" s="120"/>
      <c r="C735" s="120"/>
      <c r="D735" s="120"/>
      <c r="E735" s="120"/>
      <c r="F735" s="120"/>
      <c r="G735" s="223"/>
      <c r="H735" s="120"/>
      <c r="I735" s="120"/>
      <c r="J735" s="120"/>
      <c r="K735" s="120"/>
      <c r="L735" s="120"/>
      <c r="M735" s="120"/>
      <c r="N735" s="120"/>
      <c r="O735" s="120"/>
      <c r="P735" s="120"/>
      <c r="Q735" s="120"/>
      <c r="R735" s="120"/>
      <c r="S735" s="120"/>
      <c r="T735" s="120"/>
      <c r="U735" s="120"/>
      <c r="V735" s="120"/>
      <c r="W735" s="120"/>
    </row>
    <row r="736" spans="1:23" ht="15.75" customHeight="1" x14ac:dyDescent="0.25">
      <c r="A736" s="120"/>
      <c r="B736" s="120"/>
      <c r="C736" s="120"/>
      <c r="D736" s="120"/>
      <c r="E736" s="120"/>
      <c r="F736" s="120"/>
      <c r="G736" s="223"/>
      <c r="H736" s="120"/>
      <c r="I736" s="120"/>
      <c r="J736" s="120"/>
      <c r="K736" s="120"/>
      <c r="L736" s="120"/>
      <c r="M736" s="120"/>
      <c r="N736" s="120"/>
      <c r="O736" s="120"/>
      <c r="P736" s="120"/>
      <c r="Q736" s="120"/>
      <c r="R736" s="120"/>
      <c r="S736" s="120"/>
      <c r="T736" s="120"/>
      <c r="U736" s="120"/>
      <c r="V736" s="120"/>
      <c r="W736" s="120"/>
    </row>
    <row r="737" spans="1:23" ht="15.75" customHeight="1" x14ac:dyDescent="0.25">
      <c r="A737" s="120"/>
      <c r="B737" s="120"/>
      <c r="C737" s="120"/>
      <c r="D737" s="120"/>
      <c r="E737" s="120"/>
      <c r="F737" s="120"/>
      <c r="G737" s="223"/>
      <c r="H737" s="120"/>
      <c r="I737" s="120"/>
      <c r="J737" s="120"/>
      <c r="K737" s="120"/>
      <c r="L737" s="120"/>
      <c r="M737" s="120"/>
      <c r="N737" s="120"/>
      <c r="O737" s="120"/>
      <c r="P737" s="120"/>
      <c r="Q737" s="120"/>
      <c r="R737" s="120"/>
      <c r="S737" s="120"/>
      <c r="T737" s="120"/>
      <c r="U737" s="120"/>
      <c r="V737" s="120"/>
      <c r="W737" s="120"/>
    </row>
    <row r="738" spans="1:23" ht="15.75" customHeight="1" x14ac:dyDescent="0.25">
      <c r="A738" s="120"/>
      <c r="B738" s="120"/>
      <c r="C738" s="120"/>
      <c r="D738" s="120"/>
      <c r="E738" s="120"/>
      <c r="F738" s="120"/>
      <c r="G738" s="223"/>
      <c r="H738" s="120"/>
      <c r="I738" s="120"/>
      <c r="J738" s="120"/>
      <c r="K738" s="120"/>
      <c r="L738" s="120"/>
      <c r="M738" s="120"/>
      <c r="N738" s="120"/>
      <c r="O738" s="120"/>
      <c r="P738" s="120"/>
      <c r="Q738" s="120"/>
      <c r="R738" s="120"/>
      <c r="S738" s="120"/>
      <c r="T738" s="120"/>
      <c r="U738" s="120"/>
      <c r="V738" s="120"/>
      <c r="W738" s="120"/>
    </row>
    <row r="739" spans="1:23" ht="15.75" customHeight="1" x14ac:dyDescent="0.25">
      <c r="A739" s="120"/>
      <c r="B739" s="120"/>
      <c r="C739" s="120"/>
      <c r="D739" s="120"/>
      <c r="E739" s="120"/>
      <c r="F739" s="120"/>
      <c r="G739" s="223"/>
      <c r="H739" s="120"/>
      <c r="I739" s="120"/>
      <c r="J739" s="120"/>
      <c r="K739" s="120"/>
      <c r="L739" s="120"/>
      <c r="M739" s="120"/>
      <c r="N739" s="120"/>
      <c r="O739" s="120"/>
      <c r="P739" s="120"/>
      <c r="Q739" s="120"/>
      <c r="R739" s="120"/>
      <c r="S739" s="120"/>
      <c r="T739" s="120"/>
      <c r="U739" s="120"/>
      <c r="V739" s="120"/>
      <c r="W739" s="120"/>
    </row>
    <row r="740" spans="1:23" ht="15.75" customHeight="1" x14ac:dyDescent="0.25">
      <c r="A740" s="120"/>
      <c r="B740" s="120"/>
      <c r="C740" s="120"/>
      <c r="D740" s="120"/>
      <c r="E740" s="120"/>
      <c r="F740" s="120"/>
      <c r="G740" s="223"/>
      <c r="H740" s="120"/>
      <c r="I740" s="120"/>
      <c r="J740" s="120"/>
      <c r="K740" s="120"/>
      <c r="L740" s="120"/>
      <c r="M740" s="120"/>
      <c r="N740" s="120"/>
      <c r="O740" s="120"/>
      <c r="P740" s="120"/>
      <c r="Q740" s="120"/>
      <c r="R740" s="120"/>
      <c r="S740" s="120"/>
      <c r="T740" s="120"/>
      <c r="U740" s="120"/>
      <c r="V740" s="120"/>
      <c r="W740" s="120"/>
    </row>
    <row r="741" spans="1:23" ht="15.75" customHeight="1" x14ac:dyDescent="0.25">
      <c r="A741" s="120"/>
      <c r="B741" s="120"/>
      <c r="C741" s="120"/>
      <c r="D741" s="120"/>
      <c r="E741" s="120"/>
      <c r="F741" s="120"/>
      <c r="G741" s="223"/>
      <c r="H741" s="120"/>
      <c r="I741" s="120"/>
      <c r="J741" s="120"/>
      <c r="K741" s="120"/>
      <c r="L741" s="120"/>
      <c r="M741" s="120"/>
      <c r="N741" s="120"/>
      <c r="O741" s="120"/>
      <c r="P741" s="120"/>
      <c r="Q741" s="120"/>
      <c r="R741" s="120"/>
      <c r="S741" s="120"/>
      <c r="T741" s="120"/>
      <c r="U741" s="120"/>
      <c r="V741" s="120"/>
      <c r="W741" s="120"/>
    </row>
    <row r="742" spans="1:23" ht="15.75" customHeight="1" x14ac:dyDescent="0.25">
      <c r="A742" s="120"/>
      <c r="B742" s="120"/>
      <c r="C742" s="120"/>
      <c r="D742" s="120"/>
      <c r="E742" s="120"/>
      <c r="F742" s="120"/>
      <c r="G742" s="223"/>
      <c r="H742" s="120"/>
      <c r="I742" s="120"/>
      <c r="J742" s="120"/>
      <c r="K742" s="120"/>
      <c r="L742" s="120"/>
      <c r="M742" s="120"/>
      <c r="N742" s="120"/>
      <c r="O742" s="120"/>
      <c r="P742" s="120"/>
      <c r="Q742" s="120"/>
      <c r="R742" s="120"/>
      <c r="S742" s="120"/>
      <c r="T742" s="120"/>
      <c r="U742" s="120"/>
      <c r="V742" s="120"/>
      <c r="W742" s="120"/>
    </row>
    <row r="743" spans="1:23" ht="15.75" customHeight="1" x14ac:dyDescent="0.25">
      <c r="A743" s="120"/>
      <c r="B743" s="120"/>
      <c r="C743" s="120"/>
      <c r="D743" s="120"/>
      <c r="E743" s="120"/>
      <c r="F743" s="120"/>
      <c r="G743" s="223"/>
      <c r="H743" s="120"/>
      <c r="I743" s="120"/>
      <c r="J743" s="120"/>
      <c r="K743" s="120"/>
      <c r="L743" s="120"/>
      <c r="M743" s="120"/>
      <c r="N743" s="120"/>
      <c r="O743" s="120"/>
      <c r="P743" s="120"/>
      <c r="Q743" s="120"/>
      <c r="R743" s="120"/>
      <c r="S743" s="120"/>
      <c r="T743" s="120"/>
      <c r="U743" s="120"/>
      <c r="V743" s="120"/>
      <c r="W743" s="120"/>
    </row>
    <row r="744" spans="1:23" ht="15.75" customHeight="1" x14ac:dyDescent="0.25">
      <c r="A744" s="120"/>
      <c r="B744" s="120"/>
      <c r="C744" s="120"/>
      <c r="D744" s="120"/>
      <c r="E744" s="120"/>
      <c r="F744" s="120"/>
      <c r="G744" s="223"/>
      <c r="H744" s="120"/>
      <c r="I744" s="120"/>
      <c r="J744" s="120"/>
      <c r="K744" s="120"/>
      <c r="L744" s="120"/>
      <c r="M744" s="120"/>
      <c r="N744" s="120"/>
      <c r="O744" s="120"/>
      <c r="P744" s="120"/>
      <c r="Q744" s="120"/>
      <c r="R744" s="120"/>
      <c r="S744" s="120"/>
      <c r="T744" s="120"/>
      <c r="U744" s="120"/>
      <c r="V744" s="120"/>
      <c r="W744" s="120"/>
    </row>
    <row r="745" spans="1:23" ht="15.75" customHeight="1" x14ac:dyDescent="0.25">
      <c r="A745" s="120"/>
      <c r="B745" s="120"/>
      <c r="C745" s="120"/>
      <c r="D745" s="120"/>
      <c r="E745" s="120"/>
      <c r="F745" s="120"/>
      <c r="G745" s="223"/>
      <c r="H745" s="120"/>
      <c r="I745" s="120"/>
      <c r="J745" s="120"/>
      <c r="K745" s="120"/>
      <c r="L745" s="120"/>
      <c r="M745" s="120"/>
      <c r="N745" s="120"/>
      <c r="O745" s="120"/>
      <c r="P745" s="120"/>
      <c r="Q745" s="120"/>
      <c r="R745" s="120"/>
      <c r="S745" s="120"/>
      <c r="T745" s="120"/>
      <c r="U745" s="120"/>
      <c r="V745" s="120"/>
      <c r="W745" s="120"/>
    </row>
    <row r="746" spans="1:23" ht="15.75" customHeight="1" x14ac:dyDescent="0.25">
      <c r="A746" s="120"/>
      <c r="B746" s="120"/>
      <c r="C746" s="120"/>
      <c r="D746" s="120"/>
      <c r="E746" s="120"/>
      <c r="F746" s="120"/>
      <c r="G746" s="223"/>
      <c r="H746" s="120"/>
      <c r="I746" s="120"/>
      <c r="J746" s="120"/>
      <c r="K746" s="120"/>
      <c r="L746" s="120"/>
      <c r="M746" s="120"/>
      <c r="N746" s="120"/>
      <c r="O746" s="120"/>
      <c r="P746" s="120"/>
      <c r="Q746" s="120"/>
      <c r="R746" s="120"/>
      <c r="S746" s="120"/>
      <c r="T746" s="120"/>
      <c r="U746" s="120"/>
      <c r="V746" s="120"/>
      <c r="W746" s="120"/>
    </row>
    <row r="747" spans="1:23" ht="15.75" customHeight="1" x14ac:dyDescent="0.25">
      <c r="A747" s="120"/>
      <c r="B747" s="120"/>
      <c r="C747" s="120"/>
      <c r="D747" s="120"/>
      <c r="E747" s="120"/>
      <c r="F747" s="120"/>
      <c r="G747" s="223"/>
      <c r="H747" s="120"/>
      <c r="I747" s="120"/>
      <c r="J747" s="120"/>
      <c r="K747" s="120"/>
      <c r="L747" s="120"/>
      <c r="M747" s="120"/>
      <c r="N747" s="120"/>
      <c r="O747" s="120"/>
      <c r="P747" s="120"/>
      <c r="Q747" s="120"/>
      <c r="R747" s="120"/>
      <c r="S747" s="120"/>
      <c r="T747" s="120"/>
      <c r="U747" s="120"/>
      <c r="V747" s="120"/>
      <c r="W747" s="120"/>
    </row>
    <row r="748" spans="1:23" ht="15.75" customHeight="1" x14ac:dyDescent="0.25">
      <c r="A748" s="120"/>
      <c r="B748" s="120"/>
      <c r="C748" s="120"/>
      <c r="D748" s="120"/>
      <c r="E748" s="120"/>
      <c r="F748" s="120"/>
      <c r="G748" s="223"/>
      <c r="H748" s="120"/>
      <c r="I748" s="120"/>
      <c r="J748" s="120"/>
      <c r="K748" s="120"/>
      <c r="L748" s="120"/>
      <c r="M748" s="120"/>
      <c r="N748" s="120"/>
      <c r="O748" s="120"/>
      <c r="P748" s="120"/>
      <c r="Q748" s="120"/>
      <c r="R748" s="120"/>
      <c r="S748" s="120"/>
      <c r="T748" s="120"/>
      <c r="U748" s="120"/>
      <c r="V748" s="120"/>
      <c r="W748" s="120"/>
    </row>
    <row r="749" spans="1:23" ht="15.75" customHeight="1" x14ac:dyDescent="0.25">
      <c r="A749" s="120"/>
      <c r="B749" s="120"/>
      <c r="C749" s="120"/>
      <c r="D749" s="120"/>
      <c r="E749" s="120"/>
      <c r="F749" s="120"/>
      <c r="G749" s="223"/>
      <c r="H749" s="120"/>
      <c r="I749" s="120"/>
      <c r="J749" s="120"/>
      <c r="K749" s="120"/>
      <c r="L749" s="120"/>
      <c r="M749" s="120"/>
      <c r="N749" s="120"/>
      <c r="O749" s="120"/>
      <c r="P749" s="120"/>
      <c r="Q749" s="120"/>
      <c r="R749" s="120"/>
      <c r="S749" s="120"/>
      <c r="T749" s="120"/>
      <c r="U749" s="120"/>
      <c r="V749" s="120"/>
      <c r="W749" s="120"/>
    </row>
    <row r="750" spans="1:23" ht="15.75" customHeight="1" x14ac:dyDescent="0.25">
      <c r="A750" s="120"/>
      <c r="B750" s="120"/>
      <c r="C750" s="120"/>
      <c r="D750" s="120"/>
      <c r="E750" s="120"/>
      <c r="F750" s="120"/>
      <c r="G750" s="223"/>
      <c r="H750" s="120"/>
      <c r="I750" s="120"/>
      <c r="J750" s="120"/>
      <c r="K750" s="120"/>
      <c r="L750" s="120"/>
      <c r="M750" s="120"/>
      <c r="N750" s="120"/>
      <c r="O750" s="120"/>
      <c r="P750" s="120"/>
      <c r="Q750" s="120"/>
      <c r="R750" s="120"/>
      <c r="S750" s="120"/>
      <c r="T750" s="120"/>
      <c r="U750" s="120"/>
      <c r="V750" s="120"/>
      <c r="W750" s="120"/>
    </row>
    <row r="751" spans="1:23" ht="15.75" customHeight="1" x14ac:dyDescent="0.25">
      <c r="A751" s="120"/>
      <c r="B751" s="120"/>
      <c r="C751" s="120"/>
      <c r="D751" s="120"/>
      <c r="E751" s="120"/>
      <c r="F751" s="120"/>
      <c r="G751" s="223"/>
      <c r="H751" s="120"/>
      <c r="I751" s="120"/>
      <c r="J751" s="120"/>
      <c r="K751" s="120"/>
      <c r="L751" s="120"/>
      <c r="M751" s="120"/>
      <c r="N751" s="120"/>
      <c r="O751" s="120"/>
      <c r="P751" s="120"/>
      <c r="Q751" s="120"/>
      <c r="R751" s="120"/>
      <c r="S751" s="120"/>
      <c r="T751" s="120"/>
      <c r="U751" s="120"/>
      <c r="V751" s="120"/>
      <c r="W751" s="120"/>
    </row>
    <row r="752" spans="1:23" ht="15.75" customHeight="1" x14ac:dyDescent="0.25">
      <c r="A752" s="120"/>
      <c r="B752" s="120"/>
      <c r="C752" s="120"/>
      <c r="D752" s="120"/>
      <c r="E752" s="120"/>
      <c r="F752" s="120"/>
      <c r="G752" s="223"/>
      <c r="H752" s="120"/>
      <c r="I752" s="120"/>
      <c r="J752" s="120"/>
      <c r="K752" s="120"/>
      <c r="L752" s="120"/>
      <c r="M752" s="120"/>
      <c r="N752" s="120"/>
      <c r="O752" s="120"/>
      <c r="P752" s="120"/>
      <c r="Q752" s="120"/>
      <c r="R752" s="120"/>
      <c r="S752" s="120"/>
      <c r="T752" s="120"/>
      <c r="U752" s="120"/>
      <c r="V752" s="120"/>
      <c r="W752" s="120"/>
    </row>
    <row r="753" spans="1:23" ht="15.75" customHeight="1" x14ac:dyDescent="0.25">
      <c r="A753" s="120"/>
      <c r="B753" s="120"/>
      <c r="C753" s="120"/>
      <c r="D753" s="120"/>
      <c r="E753" s="120"/>
      <c r="F753" s="120"/>
      <c r="G753" s="223"/>
      <c r="H753" s="120"/>
      <c r="I753" s="120"/>
      <c r="J753" s="120"/>
      <c r="K753" s="120"/>
      <c r="L753" s="120"/>
      <c r="M753" s="120"/>
      <c r="N753" s="120"/>
      <c r="O753" s="120"/>
      <c r="P753" s="120"/>
      <c r="Q753" s="120"/>
      <c r="R753" s="120"/>
      <c r="S753" s="120"/>
      <c r="T753" s="120"/>
      <c r="U753" s="120"/>
      <c r="V753" s="120"/>
      <c r="W753" s="120"/>
    </row>
    <row r="754" spans="1:23" ht="15.75" customHeight="1" x14ac:dyDescent="0.25">
      <c r="A754" s="120"/>
      <c r="B754" s="120"/>
      <c r="C754" s="120"/>
      <c r="D754" s="120"/>
      <c r="E754" s="120"/>
      <c r="F754" s="120"/>
      <c r="G754" s="223"/>
      <c r="H754" s="120"/>
      <c r="I754" s="120"/>
      <c r="J754" s="120"/>
      <c r="K754" s="120"/>
      <c r="L754" s="120"/>
      <c r="M754" s="120"/>
      <c r="N754" s="120"/>
      <c r="O754" s="120"/>
      <c r="P754" s="120"/>
      <c r="Q754" s="120"/>
      <c r="R754" s="120"/>
      <c r="S754" s="120"/>
      <c r="T754" s="120"/>
      <c r="U754" s="120"/>
      <c r="V754" s="120"/>
      <c r="W754" s="120"/>
    </row>
    <row r="755" spans="1:23" ht="15.75" customHeight="1" x14ac:dyDescent="0.25">
      <c r="A755" s="120"/>
      <c r="B755" s="120"/>
      <c r="C755" s="120"/>
      <c r="D755" s="120"/>
      <c r="E755" s="120"/>
      <c r="F755" s="120"/>
      <c r="G755" s="223"/>
      <c r="H755" s="120"/>
      <c r="I755" s="120"/>
      <c r="J755" s="120"/>
      <c r="K755" s="120"/>
      <c r="L755" s="120"/>
      <c r="M755" s="120"/>
      <c r="N755" s="120"/>
      <c r="O755" s="120"/>
      <c r="P755" s="120"/>
      <c r="Q755" s="120"/>
      <c r="R755" s="120"/>
      <c r="S755" s="120"/>
      <c r="T755" s="120"/>
      <c r="U755" s="120"/>
      <c r="V755" s="120"/>
      <c r="W755" s="120"/>
    </row>
    <row r="756" spans="1:23" ht="15.75" customHeight="1" x14ac:dyDescent="0.25">
      <c r="A756" s="120"/>
      <c r="B756" s="120"/>
      <c r="C756" s="120"/>
      <c r="D756" s="120"/>
      <c r="E756" s="120"/>
      <c r="F756" s="120"/>
      <c r="G756" s="223"/>
      <c r="H756" s="120"/>
      <c r="I756" s="120"/>
      <c r="J756" s="120"/>
      <c r="K756" s="120"/>
      <c r="L756" s="120"/>
      <c r="M756" s="120"/>
      <c r="N756" s="120"/>
      <c r="O756" s="120"/>
      <c r="P756" s="120"/>
      <c r="Q756" s="120"/>
      <c r="R756" s="120"/>
      <c r="S756" s="120"/>
      <c r="T756" s="120"/>
      <c r="U756" s="120"/>
      <c r="V756" s="120"/>
      <c r="W756" s="120"/>
    </row>
    <row r="757" spans="1:23" ht="15.75" customHeight="1" x14ac:dyDescent="0.25">
      <c r="A757" s="120"/>
      <c r="B757" s="120"/>
      <c r="C757" s="120"/>
      <c r="D757" s="120"/>
      <c r="E757" s="120"/>
      <c r="F757" s="120"/>
      <c r="G757" s="223"/>
      <c r="H757" s="120"/>
      <c r="I757" s="120"/>
      <c r="J757" s="120"/>
      <c r="K757" s="120"/>
      <c r="L757" s="120"/>
      <c r="M757" s="120"/>
      <c r="N757" s="120"/>
      <c r="O757" s="120"/>
      <c r="P757" s="120"/>
      <c r="Q757" s="120"/>
      <c r="R757" s="120"/>
      <c r="S757" s="120"/>
      <c r="T757" s="120"/>
      <c r="U757" s="120"/>
      <c r="V757" s="120"/>
      <c r="W757" s="120"/>
    </row>
    <row r="758" spans="1:23" ht="15.75" customHeight="1" x14ac:dyDescent="0.25">
      <c r="A758" s="120"/>
      <c r="B758" s="120"/>
      <c r="C758" s="120"/>
      <c r="D758" s="120"/>
      <c r="E758" s="120"/>
      <c r="F758" s="120"/>
      <c r="G758" s="223"/>
      <c r="H758" s="120"/>
      <c r="I758" s="120"/>
      <c r="J758" s="120"/>
      <c r="K758" s="120"/>
      <c r="L758" s="120"/>
      <c r="M758" s="120"/>
      <c r="N758" s="120"/>
      <c r="O758" s="120"/>
      <c r="P758" s="120"/>
      <c r="Q758" s="120"/>
      <c r="R758" s="120"/>
      <c r="S758" s="120"/>
      <c r="T758" s="120"/>
      <c r="U758" s="120"/>
      <c r="V758" s="120"/>
      <c r="W758" s="120"/>
    </row>
    <row r="759" spans="1:23" ht="15.75" customHeight="1" x14ac:dyDescent="0.25">
      <c r="A759" s="120"/>
      <c r="B759" s="120"/>
      <c r="C759" s="120"/>
      <c r="D759" s="120"/>
      <c r="E759" s="120"/>
      <c r="F759" s="120"/>
      <c r="G759" s="223"/>
      <c r="H759" s="120"/>
      <c r="I759" s="120"/>
      <c r="J759" s="120"/>
      <c r="K759" s="120"/>
      <c r="L759" s="120"/>
      <c r="M759" s="120"/>
      <c r="N759" s="120"/>
      <c r="O759" s="120"/>
      <c r="P759" s="120"/>
      <c r="Q759" s="120"/>
      <c r="R759" s="120"/>
      <c r="S759" s="120"/>
      <c r="T759" s="120"/>
      <c r="U759" s="120"/>
      <c r="V759" s="120"/>
      <c r="W759" s="120"/>
    </row>
    <row r="760" spans="1:23" ht="15.75" customHeight="1" x14ac:dyDescent="0.25">
      <c r="A760" s="120"/>
      <c r="B760" s="120"/>
      <c r="C760" s="120"/>
      <c r="D760" s="120"/>
      <c r="E760" s="120"/>
      <c r="F760" s="120"/>
      <c r="G760" s="223"/>
      <c r="H760" s="120"/>
      <c r="I760" s="120"/>
      <c r="J760" s="120"/>
      <c r="K760" s="120"/>
      <c r="L760" s="120"/>
      <c r="M760" s="120"/>
      <c r="N760" s="120"/>
      <c r="O760" s="120"/>
      <c r="P760" s="120"/>
      <c r="Q760" s="120"/>
      <c r="R760" s="120"/>
      <c r="S760" s="120"/>
      <c r="T760" s="120"/>
      <c r="U760" s="120"/>
      <c r="V760" s="120"/>
      <c r="W760" s="120"/>
    </row>
    <row r="761" spans="1:23" ht="15.75" customHeight="1" x14ac:dyDescent="0.25">
      <c r="A761" s="120"/>
      <c r="B761" s="120"/>
      <c r="C761" s="120"/>
      <c r="D761" s="120"/>
      <c r="E761" s="120"/>
      <c r="F761" s="120"/>
      <c r="G761" s="223"/>
      <c r="H761" s="120"/>
      <c r="I761" s="120"/>
      <c r="J761" s="120"/>
      <c r="K761" s="120"/>
      <c r="L761" s="120"/>
      <c r="M761" s="120"/>
      <c r="N761" s="120"/>
      <c r="O761" s="120"/>
      <c r="P761" s="120"/>
      <c r="Q761" s="120"/>
      <c r="R761" s="120"/>
      <c r="S761" s="120"/>
      <c r="T761" s="120"/>
      <c r="U761" s="120"/>
      <c r="V761" s="120"/>
      <c r="W761" s="120"/>
    </row>
    <row r="762" spans="1:23" ht="15.75" customHeight="1" x14ac:dyDescent="0.25">
      <c r="A762" s="120"/>
      <c r="B762" s="120"/>
      <c r="C762" s="120"/>
      <c r="D762" s="120"/>
      <c r="E762" s="120"/>
      <c r="F762" s="120"/>
      <c r="G762" s="223"/>
      <c r="H762" s="120"/>
      <c r="I762" s="120"/>
      <c r="J762" s="120"/>
      <c r="K762" s="120"/>
      <c r="L762" s="120"/>
      <c r="M762" s="120"/>
      <c r="N762" s="120"/>
      <c r="O762" s="120"/>
      <c r="P762" s="120"/>
      <c r="Q762" s="120"/>
      <c r="R762" s="120"/>
      <c r="S762" s="120"/>
      <c r="T762" s="120"/>
      <c r="U762" s="120"/>
      <c r="V762" s="120"/>
      <c r="W762" s="120"/>
    </row>
    <row r="763" spans="1:23" ht="15.75" customHeight="1" x14ac:dyDescent="0.25">
      <c r="A763" s="120"/>
      <c r="B763" s="120"/>
      <c r="C763" s="120"/>
      <c r="D763" s="120"/>
      <c r="E763" s="120"/>
      <c r="F763" s="120"/>
      <c r="G763" s="223"/>
      <c r="H763" s="120"/>
      <c r="I763" s="120"/>
      <c r="J763" s="120"/>
      <c r="K763" s="120"/>
      <c r="L763" s="120"/>
      <c r="M763" s="120"/>
      <c r="N763" s="120"/>
      <c r="O763" s="120"/>
      <c r="P763" s="120"/>
      <c r="Q763" s="120"/>
      <c r="R763" s="120"/>
      <c r="S763" s="120"/>
      <c r="T763" s="120"/>
      <c r="U763" s="120"/>
      <c r="V763" s="120"/>
      <c r="W763" s="120"/>
    </row>
    <row r="764" spans="1:23" ht="15.75" customHeight="1" x14ac:dyDescent="0.25">
      <c r="A764" s="120"/>
      <c r="B764" s="120"/>
      <c r="C764" s="120"/>
      <c r="D764" s="120"/>
      <c r="E764" s="120"/>
      <c r="F764" s="120"/>
      <c r="G764" s="223"/>
      <c r="H764" s="120"/>
      <c r="I764" s="120"/>
      <c r="J764" s="120"/>
      <c r="K764" s="120"/>
      <c r="L764" s="120"/>
      <c r="M764" s="120"/>
      <c r="N764" s="120"/>
      <c r="O764" s="120"/>
      <c r="P764" s="120"/>
      <c r="Q764" s="120"/>
      <c r="R764" s="120"/>
      <c r="S764" s="120"/>
      <c r="T764" s="120"/>
      <c r="U764" s="120"/>
      <c r="V764" s="120"/>
      <c r="W764" s="120"/>
    </row>
    <row r="765" spans="1:23" ht="15.75" customHeight="1" x14ac:dyDescent="0.25">
      <c r="A765" s="120"/>
      <c r="B765" s="120"/>
      <c r="C765" s="120"/>
      <c r="D765" s="120"/>
      <c r="E765" s="120"/>
      <c r="F765" s="120"/>
      <c r="G765" s="223"/>
      <c r="H765" s="120"/>
      <c r="I765" s="120"/>
      <c r="J765" s="120"/>
      <c r="K765" s="120"/>
      <c r="L765" s="120"/>
      <c r="M765" s="120"/>
      <c r="N765" s="120"/>
      <c r="O765" s="120"/>
      <c r="P765" s="120"/>
      <c r="Q765" s="120"/>
      <c r="R765" s="120"/>
      <c r="S765" s="120"/>
      <c r="T765" s="120"/>
      <c r="U765" s="120"/>
      <c r="V765" s="120"/>
      <c r="W765" s="120"/>
    </row>
    <row r="766" spans="1:23" ht="15.75" customHeight="1" x14ac:dyDescent="0.25">
      <c r="A766" s="120"/>
      <c r="B766" s="120"/>
      <c r="C766" s="120"/>
      <c r="D766" s="120"/>
      <c r="E766" s="120"/>
      <c r="F766" s="120"/>
      <c r="G766" s="223"/>
      <c r="H766" s="120"/>
      <c r="I766" s="120"/>
      <c r="J766" s="120"/>
      <c r="K766" s="120"/>
      <c r="L766" s="120"/>
      <c r="M766" s="120"/>
      <c r="N766" s="120"/>
      <c r="O766" s="120"/>
      <c r="P766" s="120"/>
      <c r="Q766" s="120"/>
      <c r="R766" s="120"/>
      <c r="S766" s="120"/>
      <c r="T766" s="120"/>
      <c r="U766" s="120"/>
      <c r="V766" s="120"/>
      <c r="W766" s="120"/>
    </row>
    <row r="767" spans="1:23" ht="15.75" customHeight="1" x14ac:dyDescent="0.25">
      <c r="A767" s="120"/>
      <c r="B767" s="120"/>
      <c r="C767" s="120"/>
      <c r="D767" s="120"/>
      <c r="E767" s="120"/>
      <c r="F767" s="120"/>
      <c r="G767" s="223"/>
      <c r="H767" s="120"/>
      <c r="I767" s="120"/>
      <c r="J767" s="120"/>
      <c r="K767" s="120"/>
      <c r="L767" s="120"/>
      <c r="M767" s="120"/>
      <c r="N767" s="120"/>
      <c r="O767" s="120"/>
      <c r="P767" s="120"/>
      <c r="Q767" s="120"/>
      <c r="R767" s="120"/>
      <c r="S767" s="120"/>
      <c r="T767" s="120"/>
      <c r="U767" s="120"/>
      <c r="V767" s="120"/>
      <c r="W767" s="120"/>
    </row>
    <row r="768" spans="1:23" ht="15.75" customHeight="1" x14ac:dyDescent="0.25">
      <c r="A768" s="120"/>
      <c r="B768" s="120"/>
      <c r="C768" s="120"/>
      <c r="D768" s="120"/>
      <c r="E768" s="120"/>
      <c r="F768" s="120"/>
      <c r="G768" s="223"/>
      <c r="H768" s="120"/>
      <c r="I768" s="120"/>
      <c r="J768" s="120"/>
      <c r="K768" s="120"/>
      <c r="L768" s="120"/>
      <c r="M768" s="120"/>
      <c r="N768" s="120"/>
      <c r="O768" s="120"/>
      <c r="P768" s="120"/>
      <c r="Q768" s="120"/>
      <c r="R768" s="120"/>
      <c r="S768" s="120"/>
      <c r="T768" s="120"/>
      <c r="U768" s="120"/>
      <c r="V768" s="120"/>
      <c r="W768" s="120"/>
    </row>
    <row r="769" spans="1:23" ht="15.75" customHeight="1" x14ac:dyDescent="0.25">
      <c r="A769" s="120"/>
      <c r="B769" s="120"/>
      <c r="C769" s="120"/>
      <c r="D769" s="120"/>
      <c r="E769" s="120"/>
      <c r="F769" s="120"/>
      <c r="G769" s="223"/>
      <c r="H769" s="120"/>
      <c r="I769" s="120"/>
      <c r="J769" s="120"/>
      <c r="K769" s="120"/>
      <c r="L769" s="120"/>
      <c r="M769" s="120"/>
      <c r="N769" s="120"/>
      <c r="O769" s="120"/>
      <c r="P769" s="120"/>
      <c r="Q769" s="120"/>
      <c r="R769" s="120"/>
      <c r="S769" s="120"/>
      <c r="T769" s="120"/>
      <c r="U769" s="120"/>
      <c r="V769" s="120"/>
      <c r="W769" s="120"/>
    </row>
    <row r="770" spans="1:23" ht="15.75" customHeight="1" x14ac:dyDescent="0.25">
      <c r="A770" s="120"/>
      <c r="B770" s="120"/>
      <c r="C770" s="120"/>
      <c r="D770" s="120"/>
      <c r="E770" s="120"/>
      <c r="F770" s="120"/>
      <c r="G770" s="223"/>
      <c r="H770" s="120"/>
      <c r="I770" s="120"/>
      <c r="J770" s="120"/>
      <c r="K770" s="120"/>
      <c r="L770" s="120"/>
      <c r="M770" s="120"/>
      <c r="N770" s="120"/>
      <c r="O770" s="120"/>
      <c r="P770" s="120"/>
      <c r="Q770" s="120"/>
      <c r="R770" s="120"/>
      <c r="S770" s="120"/>
      <c r="T770" s="120"/>
      <c r="U770" s="120"/>
      <c r="V770" s="120"/>
      <c r="W770" s="120"/>
    </row>
    <row r="771" spans="1:23" ht="15.75" customHeight="1" x14ac:dyDescent="0.25">
      <c r="A771" s="120"/>
      <c r="B771" s="120"/>
      <c r="C771" s="120"/>
      <c r="D771" s="120"/>
      <c r="E771" s="120"/>
      <c r="F771" s="120"/>
      <c r="G771" s="223"/>
      <c r="H771" s="120"/>
      <c r="I771" s="120"/>
      <c r="J771" s="120"/>
      <c r="K771" s="120"/>
      <c r="L771" s="120"/>
      <c r="M771" s="120"/>
      <c r="N771" s="120"/>
      <c r="O771" s="120"/>
      <c r="P771" s="120"/>
      <c r="Q771" s="120"/>
      <c r="R771" s="120"/>
      <c r="S771" s="120"/>
      <c r="T771" s="120"/>
      <c r="U771" s="120"/>
      <c r="V771" s="120"/>
      <c r="W771" s="120"/>
    </row>
    <row r="772" spans="1:23" ht="15.75" customHeight="1" x14ac:dyDescent="0.25">
      <c r="A772" s="120"/>
      <c r="B772" s="120"/>
      <c r="C772" s="120"/>
      <c r="D772" s="120"/>
      <c r="E772" s="120"/>
      <c r="F772" s="120"/>
      <c r="G772" s="223"/>
      <c r="H772" s="120"/>
      <c r="I772" s="120"/>
      <c r="J772" s="120"/>
      <c r="K772" s="120"/>
      <c r="L772" s="120"/>
      <c r="M772" s="120"/>
      <c r="N772" s="120"/>
      <c r="O772" s="120"/>
      <c r="P772" s="120"/>
      <c r="Q772" s="120"/>
      <c r="R772" s="120"/>
      <c r="S772" s="120"/>
      <c r="T772" s="120"/>
      <c r="U772" s="120"/>
      <c r="V772" s="120"/>
      <c r="W772" s="120"/>
    </row>
    <row r="773" spans="1:23" ht="15.75" customHeight="1" x14ac:dyDescent="0.25">
      <c r="A773" s="120"/>
      <c r="B773" s="120"/>
      <c r="C773" s="120"/>
      <c r="D773" s="120"/>
      <c r="E773" s="120"/>
      <c r="F773" s="120"/>
      <c r="G773" s="223"/>
      <c r="H773" s="120"/>
      <c r="I773" s="120"/>
      <c r="J773" s="120"/>
      <c r="K773" s="120"/>
      <c r="L773" s="120"/>
      <c r="M773" s="120"/>
      <c r="N773" s="120"/>
      <c r="O773" s="120"/>
      <c r="P773" s="120"/>
      <c r="Q773" s="120"/>
      <c r="R773" s="120"/>
      <c r="S773" s="120"/>
      <c r="T773" s="120"/>
      <c r="U773" s="120"/>
      <c r="V773" s="120"/>
      <c r="W773" s="120"/>
    </row>
    <row r="774" spans="1:23" ht="15.75" customHeight="1" x14ac:dyDescent="0.25">
      <c r="A774" s="120"/>
      <c r="B774" s="120"/>
      <c r="C774" s="120"/>
      <c r="D774" s="120"/>
      <c r="E774" s="120"/>
      <c r="F774" s="120"/>
      <c r="G774" s="223"/>
      <c r="H774" s="120"/>
      <c r="I774" s="120"/>
      <c r="J774" s="120"/>
      <c r="K774" s="120"/>
      <c r="L774" s="120"/>
      <c r="M774" s="120"/>
      <c r="N774" s="120"/>
      <c r="O774" s="120"/>
      <c r="P774" s="120"/>
      <c r="Q774" s="120"/>
      <c r="R774" s="120"/>
      <c r="S774" s="120"/>
      <c r="T774" s="120"/>
      <c r="U774" s="120"/>
      <c r="V774" s="120"/>
      <c r="W774" s="120"/>
    </row>
    <row r="775" spans="1:23" ht="15.75" customHeight="1" x14ac:dyDescent="0.25">
      <c r="A775" s="120"/>
      <c r="B775" s="120"/>
      <c r="C775" s="120"/>
      <c r="D775" s="120"/>
      <c r="E775" s="120"/>
      <c r="F775" s="120"/>
      <c r="G775" s="223"/>
      <c r="H775" s="120"/>
      <c r="I775" s="120"/>
      <c r="J775" s="120"/>
      <c r="K775" s="120"/>
      <c r="L775" s="120"/>
      <c r="M775" s="120"/>
      <c r="N775" s="120"/>
      <c r="O775" s="120"/>
      <c r="P775" s="120"/>
      <c r="Q775" s="120"/>
      <c r="R775" s="120"/>
      <c r="S775" s="120"/>
      <c r="T775" s="120"/>
      <c r="U775" s="120"/>
      <c r="V775" s="120"/>
      <c r="W775" s="120"/>
    </row>
    <row r="776" spans="1:23" ht="15.75" customHeight="1" x14ac:dyDescent="0.25">
      <c r="A776" s="120"/>
      <c r="B776" s="120"/>
      <c r="C776" s="120"/>
      <c r="D776" s="120"/>
      <c r="E776" s="120"/>
      <c r="F776" s="120"/>
      <c r="G776" s="223"/>
      <c r="H776" s="120"/>
      <c r="I776" s="120"/>
      <c r="J776" s="120"/>
      <c r="K776" s="120"/>
      <c r="L776" s="120"/>
      <c r="M776" s="120"/>
      <c r="N776" s="120"/>
      <c r="O776" s="120"/>
      <c r="P776" s="120"/>
      <c r="Q776" s="120"/>
      <c r="R776" s="120"/>
      <c r="S776" s="120"/>
      <c r="T776" s="120"/>
      <c r="U776" s="120"/>
      <c r="V776" s="120"/>
      <c r="W776" s="120"/>
    </row>
    <row r="777" spans="1:23" ht="15.75" customHeight="1" x14ac:dyDescent="0.25">
      <c r="A777" s="120"/>
      <c r="B777" s="120"/>
      <c r="C777" s="120"/>
      <c r="D777" s="120"/>
      <c r="E777" s="120"/>
      <c r="F777" s="120"/>
      <c r="G777" s="223"/>
      <c r="H777" s="120"/>
      <c r="I777" s="120"/>
      <c r="J777" s="120"/>
      <c r="K777" s="120"/>
      <c r="L777" s="120"/>
      <c r="M777" s="120"/>
      <c r="N777" s="120"/>
      <c r="O777" s="120"/>
      <c r="P777" s="120"/>
      <c r="Q777" s="120"/>
      <c r="R777" s="120"/>
      <c r="S777" s="120"/>
      <c r="T777" s="120"/>
      <c r="U777" s="120"/>
      <c r="V777" s="120"/>
      <c r="W777" s="120"/>
    </row>
    <row r="778" spans="1:23" ht="15.75" customHeight="1" x14ac:dyDescent="0.25">
      <c r="A778" s="120"/>
      <c r="B778" s="120"/>
      <c r="C778" s="120"/>
      <c r="D778" s="120"/>
      <c r="E778" s="120"/>
      <c r="F778" s="120"/>
      <c r="G778" s="223"/>
      <c r="H778" s="120"/>
      <c r="I778" s="120"/>
      <c r="J778" s="120"/>
      <c r="K778" s="120"/>
      <c r="L778" s="120"/>
      <c r="M778" s="120"/>
      <c r="N778" s="120"/>
      <c r="O778" s="120"/>
      <c r="P778" s="120"/>
      <c r="Q778" s="120"/>
      <c r="R778" s="120"/>
      <c r="S778" s="120"/>
      <c r="T778" s="120"/>
      <c r="U778" s="120"/>
      <c r="V778" s="120"/>
      <c r="W778" s="120"/>
    </row>
    <row r="779" spans="1:23" ht="15.75" customHeight="1" x14ac:dyDescent="0.25">
      <c r="A779" s="120"/>
      <c r="B779" s="120"/>
      <c r="C779" s="120"/>
      <c r="D779" s="120"/>
      <c r="E779" s="120"/>
      <c r="F779" s="120"/>
      <c r="G779" s="223"/>
      <c r="H779" s="120"/>
      <c r="I779" s="120"/>
      <c r="J779" s="120"/>
      <c r="K779" s="120"/>
      <c r="L779" s="120"/>
      <c r="M779" s="120"/>
      <c r="N779" s="120"/>
      <c r="O779" s="120"/>
      <c r="P779" s="120"/>
      <c r="Q779" s="120"/>
      <c r="R779" s="120"/>
      <c r="S779" s="120"/>
      <c r="T779" s="120"/>
      <c r="U779" s="120"/>
      <c r="V779" s="120"/>
      <c r="W779" s="120"/>
    </row>
    <row r="780" spans="1:23" ht="15.75" customHeight="1" x14ac:dyDescent="0.25">
      <c r="A780" s="120"/>
      <c r="B780" s="120"/>
      <c r="C780" s="120"/>
      <c r="D780" s="120"/>
      <c r="E780" s="120"/>
      <c r="F780" s="120"/>
      <c r="G780" s="223"/>
      <c r="H780" s="120"/>
      <c r="I780" s="120"/>
      <c r="J780" s="120"/>
      <c r="K780" s="120"/>
      <c r="L780" s="120"/>
      <c r="M780" s="120"/>
      <c r="N780" s="120"/>
      <c r="O780" s="120"/>
      <c r="P780" s="120"/>
      <c r="Q780" s="120"/>
      <c r="R780" s="120"/>
      <c r="S780" s="120"/>
      <c r="T780" s="120"/>
      <c r="U780" s="120"/>
      <c r="V780" s="120"/>
      <c r="W780" s="120"/>
    </row>
    <row r="781" spans="1:23" ht="15.75" customHeight="1" x14ac:dyDescent="0.25">
      <c r="A781" s="120"/>
      <c r="B781" s="120"/>
      <c r="C781" s="120"/>
      <c r="D781" s="120"/>
      <c r="E781" s="120"/>
      <c r="F781" s="120"/>
      <c r="G781" s="223"/>
      <c r="H781" s="120"/>
      <c r="I781" s="120"/>
      <c r="J781" s="120"/>
      <c r="K781" s="120"/>
      <c r="L781" s="120"/>
      <c r="M781" s="120"/>
      <c r="N781" s="120"/>
      <c r="O781" s="120"/>
      <c r="P781" s="120"/>
      <c r="Q781" s="120"/>
      <c r="R781" s="120"/>
      <c r="S781" s="120"/>
      <c r="T781" s="120"/>
      <c r="U781" s="120"/>
      <c r="V781" s="120"/>
      <c r="W781" s="120"/>
    </row>
    <row r="782" spans="1:23" ht="15.75" customHeight="1" x14ac:dyDescent="0.25">
      <c r="A782" s="120"/>
      <c r="B782" s="120"/>
      <c r="C782" s="120"/>
      <c r="D782" s="120"/>
      <c r="E782" s="120"/>
      <c r="F782" s="120"/>
      <c r="G782" s="223"/>
      <c r="H782" s="120"/>
      <c r="I782" s="120"/>
      <c r="J782" s="120"/>
      <c r="K782" s="120"/>
      <c r="L782" s="120"/>
      <c r="M782" s="120"/>
      <c r="N782" s="120"/>
      <c r="O782" s="120"/>
      <c r="P782" s="120"/>
      <c r="Q782" s="120"/>
      <c r="R782" s="120"/>
      <c r="S782" s="120"/>
      <c r="T782" s="120"/>
      <c r="U782" s="120"/>
      <c r="V782" s="120"/>
      <c r="W782" s="120"/>
    </row>
    <row r="783" spans="1:23" ht="15.75" customHeight="1" x14ac:dyDescent="0.25">
      <c r="A783" s="120"/>
      <c r="B783" s="120"/>
      <c r="C783" s="120"/>
      <c r="D783" s="120"/>
      <c r="E783" s="120"/>
      <c r="F783" s="120"/>
      <c r="G783" s="223"/>
      <c r="H783" s="120"/>
      <c r="I783" s="120"/>
      <c r="J783" s="120"/>
      <c r="K783" s="120"/>
      <c r="L783" s="120"/>
      <c r="M783" s="120"/>
      <c r="N783" s="120"/>
      <c r="O783" s="120"/>
      <c r="P783" s="120"/>
      <c r="Q783" s="120"/>
      <c r="R783" s="120"/>
      <c r="S783" s="120"/>
      <c r="T783" s="120"/>
      <c r="U783" s="120"/>
      <c r="V783" s="120"/>
      <c r="W783" s="120"/>
    </row>
    <row r="784" spans="1:23" ht="15.75" customHeight="1" x14ac:dyDescent="0.25">
      <c r="A784" s="120"/>
      <c r="B784" s="120"/>
      <c r="C784" s="120"/>
      <c r="D784" s="120"/>
      <c r="E784" s="120"/>
      <c r="F784" s="120"/>
      <c r="G784" s="223"/>
      <c r="H784" s="120"/>
      <c r="I784" s="120"/>
      <c r="J784" s="120"/>
      <c r="K784" s="120"/>
      <c r="L784" s="120"/>
      <c r="M784" s="120"/>
      <c r="N784" s="120"/>
      <c r="O784" s="120"/>
      <c r="P784" s="120"/>
      <c r="Q784" s="120"/>
      <c r="R784" s="120"/>
      <c r="S784" s="120"/>
      <c r="T784" s="120"/>
      <c r="U784" s="120"/>
      <c r="V784" s="120"/>
      <c r="W784" s="120"/>
    </row>
    <row r="785" spans="1:23" ht="15.75" customHeight="1" x14ac:dyDescent="0.25">
      <c r="A785" s="120"/>
      <c r="B785" s="120"/>
      <c r="C785" s="120"/>
      <c r="D785" s="120"/>
      <c r="E785" s="120"/>
      <c r="F785" s="120"/>
      <c r="G785" s="223"/>
      <c r="H785" s="120"/>
      <c r="I785" s="120"/>
      <c r="J785" s="120"/>
      <c r="K785" s="120"/>
      <c r="L785" s="120"/>
      <c r="M785" s="120"/>
      <c r="N785" s="120"/>
      <c r="O785" s="120"/>
      <c r="P785" s="120"/>
      <c r="Q785" s="120"/>
      <c r="R785" s="120"/>
      <c r="S785" s="120"/>
      <c r="T785" s="120"/>
      <c r="U785" s="120"/>
      <c r="V785" s="120"/>
      <c r="W785" s="120"/>
    </row>
    <row r="786" spans="1:23" ht="15.75" customHeight="1" x14ac:dyDescent="0.25">
      <c r="A786" s="120"/>
      <c r="B786" s="120"/>
      <c r="C786" s="120"/>
      <c r="D786" s="120"/>
      <c r="E786" s="120"/>
      <c r="F786" s="120"/>
      <c r="G786" s="223"/>
      <c r="H786" s="120"/>
      <c r="I786" s="120"/>
      <c r="J786" s="120"/>
      <c r="K786" s="120"/>
      <c r="L786" s="120"/>
      <c r="M786" s="120"/>
      <c r="N786" s="120"/>
      <c r="O786" s="120"/>
      <c r="P786" s="120"/>
      <c r="Q786" s="120"/>
      <c r="R786" s="120"/>
      <c r="S786" s="120"/>
      <c r="T786" s="120"/>
      <c r="U786" s="120"/>
      <c r="V786" s="120"/>
      <c r="W786" s="120"/>
    </row>
    <row r="787" spans="1:23" ht="15.75" customHeight="1" x14ac:dyDescent="0.25">
      <c r="A787" s="120"/>
      <c r="B787" s="120"/>
      <c r="C787" s="120"/>
      <c r="D787" s="120"/>
      <c r="E787" s="120"/>
      <c r="F787" s="120"/>
      <c r="G787" s="223"/>
      <c r="H787" s="120"/>
      <c r="I787" s="120"/>
      <c r="J787" s="120"/>
      <c r="K787" s="120"/>
      <c r="L787" s="120"/>
      <c r="M787" s="120"/>
      <c r="N787" s="120"/>
      <c r="O787" s="120"/>
      <c r="P787" s="120"/>
      <c r="Q787" s="120"/>
      <c r="R787" s="120"/>
      <c r="S787" s="120"/>
      <c r="T787" s="120"/>
      <c r="U787" s="120"/>
      <c r="V787" s="120"/>
      <c r="W787" s="120"/>
    </row>
    <row r="788" spans="1:23" ht="15.75" customHeight="1" x14ac:dyDescent="0.25">
      <c r="A788" s="120"/>
      <c r="B788" s="120"/>
      <c r="C788" s="120"/>
      <c r="D788" s="120"/>
      <c r="E788" s="120"/>
      <c r="F788" s="120"/>
      <c r="G788" s="223"/>
      <c r="H788" s="120"/>
      <c r="I788" s="120"/>
      <c r="J788" s="120"/>
      <c r="K788" s="120"/>
      <c r="L788" s="120"/>
      <c r="M788" s="120"/>
      <c r="N788" s="120"/>
      <c r="O788" s="120"/>
      <c r="P788" s="120"/>
      <c r="Q788" s="120"/>
      <c r="R788" s="120"/>
      <c r="S788" s="120"/>
      <c r="T788" s="120"/>
      <c r="U788" s="120"/>
      <c r="V788" s="120"/>
      <c r="W788" s="120"/>
    </row>
    <row r="789" spans="1:23" ht="15.75" customHeight="1" x14ac:dyDescent="0.25">
      <c r="A789" s="120"/>
      <c r="B789" s="120"/>
      <c r="C789" s="120"/>
      <c r="D789" s="120"/>
      <c r="E789" s="120"/>
      <c r="F789" s="120"/>
      <c r="G789" s="223"/>
      <c r="H789" s="120"/>
      <c r="I789" s="120"/>
      <c r="J789" s="120"/>
      <c r="K789" s="120"/>
      <c r="L789" s="120"/>
      <c r="M789" s="120"/>
      <c r="N789" s="120"/>
      <c r="O789" s="120"/>
      <c r="P789" s="120"/>
      <c r="Q789" s="120"/>
      <c r="R789" s="120"/>
      <c r="S789" s="120"/>
      <c r="T789" s="120"/>
      <c r="U789" s="120"/>
      <c r="V789" s="120"/>
      <c r="W789" s="120"/>
    </row>
    <row r="790" spans="1:23" ht="15.75" customHeight="1" x14ac:dyDescent="0.25">
      <c r="A790" s="120"/>
      <c r="B790" s="120"/>
      <c r="C790" s="120"/>
      <c r="D790" s="120"/>
      <c r="E790" s="120"/>
      <c r="F790" s="120"/>
      <c r="G790" s="223"/>
      <c r="H790" s="120"/>
      <c r="I790" s="120"/>
      <c r="J790" s="120"/>
      <c r="K790" s="120"/>
      <c r="L790" s="120"/>
      <c r="M790" s="120"/>
      <c r="N790" s="120"/>
      <c r="O790" s="120"/>
      <c r="P790" s="120"/>
      <c r="Q790" s="120"/>
      <c r="R790" s="120"/>
      <c r="S790" s="120"/>
      <c r="T790" s="120"/>
      <c r="U790" s="120"/>
      <c r="V790" s="120"/>
      <c r="W790" s="120"/>
    </row>
    <row r="791" spans="1:23" ht="15.75" customHeight="1" x14ac:dyDescent="0.25">
      <c r="A791" s="120"/>
      <c r="B791" s="120"/>
      <c r="C791" s="120"/>
      <c r="D791" s="120"/>
      <c r="E791" s="120"/>
      <c r="F791" s="120"/>
      <c r="G791" s="223"/>
      <c r="H791" s="120"/>
      <c r="I791" s="120"/>
      <c r="J791" s="120"/>
      <c r="K791" s="120"/>
      <c r="L791" s="120"/>
      <c r="M791" s="120"/>
      <c r="N791" s="120"/>
      <c r="O791" s="120"/>
      <c r="P791" s="120"/>
      <c r="Q791" s="120"/>
      <c r="R791" s="120"/>
      <c r="S791" s="120"/>
      <c r="T791" s="120"/>
      <c r="U791" s="120"/>
      <c r="V791" s="120"/>
      <c r="W791" s="120"/>
    </row>
    <row r="792" spans="1:23" ht="15.75" customHeight="1" x14ac:dyDescent="0.25">
      <c r="A792" s="120"/>
      <c r="B792" s="120"/>
      <c r="C792" s="120"/>
      <c r="D792" s="120"/>
      <c r="E792" s="120"/>
      <c r="F792" s="120"/>
      <c r="G792" s="223"/>
      <c r="H792" s="120"/>
      <c r="I792" s="120"/>
      <c r="J792" s="120"/>
      <c r="K792" s="120"/>
      <c r="L792" s="120"/>
      <c r="M792" s="120"/>
      <c r="N792" s="120"/>
      <c r="O792" s="120"/>
      <c r="P792" s="120"/>
      <c r="Q792" s="120"/>
      <c r="R792" s="120"/>
      <c r="S792" s="120"/>
      <c r="T792" s="120"/>
      <c r="U792" s="120"/>
      <c r="V792" s="120"/>
      <c r="W792" s="120"/>
    </row>
    <row r="793" spans="1:23" ht="15.75" customHeight="1" x14ac:dyDescent="0.25">
      <c r="A793" s="120"/>
      <c r="B793" s="120"/>
      <c r="C793" s="120"/>
      <c r="D793" s="120"/>
      <c r="E793" s="120"/>
      <c r="F793" s="120"/>
      <c r="G793" s="223"/>
      <c r="H793" s="120"/>
      <c r="I793" s="120"/>
      <c r="J793" s="120"/>
      <c r="K793" s="120"/>
      <c r="L793" s="120"/>
      <c r="M793" s="120"/>
      <c r="N793" s="120"/>
      <c r="O793" s="120"/>
      <c r="P793" s="120"/>
      <c r="Q793" s="120"/>
      <c r="R793" s="120"/>
      <c r="S793" s="120"/>
      <c r="T793" s="120"/>
      <c r="U793" s="120"/>
      <c r="V793" s="120"/>
      <c r="W793" s="120"/>
    </row>
    <row r="794" spans="1:23" ht="15.75" customHeight="1" x14ac:dyDescent="0.25">
      <c r="A794" s="120"/>
      <c r="B794" s="120"/>
      <c r="C794" s="120"/>
      <c r="D794" s="120"/>
      <c r="E794" s="120"/>
      <c r="F794" s="120"/>
      <c r="G794" s="223"/>
      <c r="H794" s="120"/>
      <c r="I794" s="120"/>
      <c r="J794" s="120"/>
      <c r="K794" s="120"/>
      <c r="L794" s="120"/>
      <c r="M794" s="120"/>
      <c r="N794" s="120"/>
      <c r="O794" s="120"/>
      <c r="P794" s="120"/>
      <c r="Q794" s="120"/>
      <c r="R794" s="120"/>
      <c r="S794" s="120"/>
      <c r="T794" s="120"/>
      <c r="U794" s="120"/>
      <c r="V794" s="120"/>
      <c r="W794" s="120"/>
    </row>
    <row r="795" spans="1:23" ht="15.75" customHeight="1" x14ac:dyDescent="0.25">
      <c r="A795" s="120"/>
      <c r="B795" s="120"/>
      <c r="C795" s="120"/>
      <c r="D795" s="120"/>
      <c r="E795" s="120"/>
      <c r="F795" s="120"/>
      <c r="G795" s="223"/>
      <c r="H795" s="120"/>
      <c r="I795" s="120"/>
      <c r="J795" s="120"/>
      <c r="K795" s="120"/>
      <c r="L795" s="120"/>
      <c r="M795" s="120"/>
      <c r="N795" s="120"/>
      <c r="O795" s="120"/>
      <c r="P795" s="120"/>
      <c r="Q795" s="120"/>
      <c r="R795" s="120"/>
      <c r="S795" s="120"/>
      <c r="T795" s="120"/>
      <c r="U795" s="120"/>
      <c r="V795" s="120"/>
      <c r="W795" s="120"/>
    </row>
    <row r="796" spans="1:23" ht="15.75" customHeight="1" x14ac:dyDescent="0.25">
      <c r="A796" s="120"/>
      <c r="B796" s="120"/>
      <c r="C796" s="120"/>
      <c r="D796" s="120"/>
      <c r="E796" s="120"/>
      <c r="F796" s="120"/>
      <c r="G796" s="223"/>
      <c r="H796" s="120"/>
      <c r="I796" s="120"/>
      <c r="J796" s="120"/>
      <c r="K796" s="120"/>
      <c r="L796" s="120"/>
      <c r="M796" s="120"/>
      <c r="N796" s="120"/>
      <c r="O796" s="120"/>
      <c r="P796" s="120"/>
      <c r="Q796" s="120"/>
      <c r="R796" s="120"/>
      <c r="S796" s="120"/>
      <c r="T796" s="120"/>
      <c r="U796" s="120"/>
      <c r="V796" s="120"/>
      <c r="W796" s="120"/>
    </row>
    <row r="797" spans="1:23" ht="15.75" customHeight="1" x14ac:dyDescent="0.25">
      <c r="A797" s="120"/>
      <c r="B797" s="120"/>
      <c r="C797" s="120"/>
      <c r="D797" s="120"/>
      <c r="E797" s="120"/>
      <c r="F797" s="120"/>
      <c r="G797" s="223"/>
      <c r="H797" s="120"/>
      <c r="I797" s="120"/>
      <c r="J797" s="120"/>
      <c r="K797" s="120"/>
      <c r="L797" s="120"/>
      <c r="M797" s="120"/>
      <c r="N797" s="120"/>
      <c r="O797" s="120"/>
      <c r="P797" s="120"/>
      <c r="Q797" s="120"/>
      <c r="R797" s="120"/>
      <c r="S797" s="120"/>
      <c r="T797" s="120"/>
      <c r="U797" s="120"/>
      <c r="V797" s="120"/>
      <c r="W797" s="120"/>
    </row>
    <row r="798" spans="1:23" ht="15.75" customHeight="1" x14ac:dyDescent="0.25">
      <c r="A798" s="120"/>
      <c r="B798" s="120"/>
      <c r="C798" s="120"/>
      <c r="D798" s="120"/>
      <c r="E798" s="120"/>
      <c r="F798" s="120"/>
      <c r="G798" s="223"/>
      <c r="H798" s="120"/>
      <c r="I798" s="120"/>
      <c r="J798" s="120"/>
      <c r="K798" s="120"/>
      <c r="L798" s="120"/>
      <c r="M798" s="120"/>
      <c r="N798" s="120"/>
      <c r="O798" s="120"/>
      <c r="P798" s="120"/>
      <c r="Q798" s="120"/>
      <c r="R798" s="120"/>
      <c r="S798" s="120"/>
      <c r="T798" s="120"/>
      <c r="U798" s="120"/>
      <c r="V798" s="120"/>
      <c r="W798" s="120"/>
    </row>
    <row r="799" spans="1:23" ht="15.75" customHeight="1" x14ac:dyDescent="0.25">
      <c r="A799" s="120"/>
      <c r="B799" s="120"/>
      <c r="C799" s="120"/>
      <c r="D799" s="120"/>
      <c r="E799" s="120"/>
      <c r="F799" s="120"/>
      <c r="G799" s="223"/>
      <c r="H799" s="120"/>
      <c r="I799" s="120"/>
      <c r="J799" s="120"/>
      <c r="K799" s="120"/>
      <c r="L799" s="120"/>
      <c r="M799" s="120"/>
      <c r="N799" s="120"/>
      <c r="O799" s="120"/>
      <c r="P799" s="120"/>
      <c r="Q799" s="120"/>
      <c r="R799" s="120"/>
      <c r="S799" s="120"/>
      <c r="T799" s="120"/>
      <c r="U799" s="120"/>
      <c r="V799" s="120"/>
      <c r="W799" s="120"/>
    </row>
    <row r="800" spans="1:23" ht="15.75" customHeight="1" x14ac:dyDescent="0.25">
      <c r="A800" s="120"/>
      <c r="B800" s="120"/>
      <c r="C800" s="120"/>
      <c r="D800" s="120"/>
      <c r="E800" s="120"/>
      <c r="F800" s="120"/>
      <c r="G800" s="223"/>
      <c r="H800" s="120"/>
      <c r="I800" s="120"/>
      <c r="J800" s="120"/>
      <c r="K800" s="120"/>
      <c r="L800" s="120"/>
      <c r="M800" s="120"/>
      <c r="N800" s="120"/>
      <c r="O800" s="120"/>
      <c r="P800" s="120"/>
      <c r="Q800" s="120"/>
      <c r="R800" s="120"/>
      <c r="S800" s="120"/>
      <c r="T800" s="120"/>
      <c r="U800" s="120"/>
      <c r="V800" s="120"/>
      <c r="W800" s="120"/>
    </row>
    <row r="801" spans="1:23" ht="15.75" customHeight="1" x14ac:dyDescent="0.25">
      <c r="A801" s="120"/>
      <c r="B801" s="120"/>
      <c r="C801" s="120"/>
      <c r="D801" s="120"/>
      <c r="E801" s="120"/>
      <c r="F801" s="120"/>
      <c r="G801" s="223"/>
      <c r="H801" s="120"/>
      <c r="I801" s="120"/>
      <c r="J801" s="120"/>
      <c r="K801" s="120"/>
      <c r="L801" s="120"/>
      <c r="M801" s="120"/>
      <c r="N801" s="120"/>
      <c r="O801" s="120"/>
      <c r="P801" s="120"/>
      <c r="Q801" s="120"/>
      <c r="R801" s="120"/>
      <c r="S801" s="120"/>
      <c r="T801" s="120"/>
      <c r="U801" s="120"/>
      <c r="V801" s="120"/>
      <c r="W801" s="120"/>
    </row>
    <row r="802" spans="1:23" ht="15.75" customHeight="1" x14ac:dyDescent="0.25">
      <c r="A802" s="120"/>
      <c r="B802" s="120"/>
      <c r="C802" s="120"/>
      <c r="D802" s="120"/>
      <c r="E802" s="120"/>
      <c r="F802" s="120"/>
      <c r="G802" s="223"/>
      <c r="H802" s="120"/>
      <c r="I802" s="120"/>
      <c r="J802" s="120"/>
      <c r="K802" s="120"/>
      <c r="L802" s="120"/>
      <c r="M802" s="120"/>
      <c r="N802" s="120"/>
      <c r="O802" s="120"/>
      <c r="P802" s="120"/>
      <c r="Q802" s="120"/>
      <c r="R802" s="120"/>
      <c r="S802" s="120"/>
      <c r="T802" s="120"/>
      <c r="U802" s="120"/>
      <c r="V802" s="120"/>
      <c r="W802" s="120"/>
    </row>
    <row r="803" spans="1:23" ht="15.75" customHeight="1" x14ac:dyDescent="0.25">
      <c r="A803" s="120"/>
      <c r="B803" s="120"/>
      <c r="C803" s="120"/>
      <c r="D803" s="120"/>
      <c r="E803" s="120"/>
      <c r="F803" s="120"/>
      <c r="G803" s="223"/>
      <c r="H803" s="120"/>
      <c r="I803" s="120"/>
      <c r="J803" s="120"/>
      <c r="K803" s="120"/>
      <c r="L803" s="120"/>
      <c r="M803" s="120"/>
      <c r="N803" s="120"/>
      <c r="O803" s="120"/>
      <c r="P803" s="120"/>
      <c r="Q803" s="120"/>
      <c r="R803" s="120"/>
      <c r="S803" s="120"/>
      <c r="T803" s="120"/>
      <c r="U803" s="120"/>
      <c r="V803" s="120"/>
      <c r="W803" s="120"/>
    </row>
    <row r="804" spans="1:23" ht="15.75" customHeight="1" x14ac:dyDescent="0.25">
      <c r="A804" s="120"/>
      <c r="B804" s="120"/>
      <c r="C804" s="120"/>
      <c r="D804" s="120"/>
      <c r="E804" s="120"/>
      <c r="F804" s="120"/>
      <c r="G804" s="223"/>
      <c r="H804" s="120"/>
      <c r="I804" s="120"/>
      <c r="J804" s="120"/>
      <c r="K804" s="120"/>
      <c r="L804" s="120"/>
      <c r="M804" s="120"/>
      <c r="N804" s="120"/>
      <c r="O804" s="120"/>
      <c r="P804" s="120"/>
      <c r="Q804" s="120"/>
      <c r="R804" s="120"/>
      <c r="S804" s="120"/>
      <c r="T804" s="120"/>
      <c r="U804" s="120"/>
      <c r="V804" s="120"/>
      <c r="W804" s="120"/>
    </row>
    <row r="805" spans="1:23" ht="15.75" customHeight="1" x14ac:dyDescent="0.25">
      <c r="A805" s="120"/>
      <c r="B805" s="120"/>
      <c r="C805" s="120"/>
      <c r="D805" s="120"/>
      <c r="E805" s="120"/>
      <c r="F805" s="120"/>
      <c r="G805" s="223"/>
      <c r="H805" s="120"/>
      <c r="I805" s="120"/>
      <c r="J805" s="120"/>
      <c r="K805" s="120"/>
      <c r="L805" s="120"/>
      <c r="M805" s="120"/>
      <c r="N805" s="120"/>
      <c r="O805" s="120"/>
      <c r="P805" s="120"/>
      <c r="Q805" s="120"/>
      <c r="R805" s="120"/>
      <c r="S805" s="120"/>
      <c r="T805" s="120"/>
      <c r="U805" s="120"/>
      <c r="V805" s="120"/>
      <c r="W805" s="120"/>
    </row>
    <row r="806" spans="1:23" ht="15.75" customHeight="1" x14ac:dyDescent="0.25">
      <c r="A806" s="120"/>
      <c r="B806" s="120"/>
      <c r="C806" s="120"/>
      <c r="D806" s="120"/>
      <c r="E806" s="120"/>
      <c r="F806" s="120"/>
      <c r="G806" s="223"/>
      <c r="H806" s="120"/>
      <c r="I806" s="120"/>
      <c r="J806" s="120"/>
      <c r="K806" s="120"/>
      <c r="L806" s="120"/>
      <c r="M806" s="120"/>
      <c r="N806" s="120"/>
      <c r="O806" s="120"/>
      <c r="P806" s="120"/>
      <c r="Q806" s="120"/>
      <c r="R806" s="120"/>
      <c r="S806" s="120"/>
      <c r="T806" s="120"/>
      <c r="U806" s="120"/>
      <c r="V806" s="120"/>
      <c r="W806" s="120"/>
    </row>
    <row r="807" spans="1:23" ht="15.75" customHeight="1" x14ac:dyDescent="0.25">
      <c r="A807" s="120"/>
      <c r="B807" s="120"/>
      <c r="C807" s="120"/>
      <c r="D807" s="120"/>
      <c r="E807" s="120"/>
      <c r="F807" s="120"/>
      <c r="G807" s="223"/>
      <c r="H807" s="120"/>
      <c r="I807" s="120"/>
      <c r="J807" s="120"/>
      <c r="K807" s="120"/>
      <c r="L807" s="120"/>
      <c r="M807" s="120"/>
      <c r="N807" s="120"/>
      <c r="O807" s="120"/>
      <c r="P807" s="120"/>
      <c r="Q807" s="120"/>
      <c r="R807" s="120"/>
      <c r="S807" s="120"/>
      <c r="T807" s="120"/>
      <c r="U807" s="120"/>
      <c r="V807" s="120"/>
      <c r="W807" s="120"/>
    </row>
    <row r="808" spans="1:23" ht="15.75" customHeight="1" x14ac:dyDescent="0.25">
      <c r="A808" s="120"/>
      <c r="B808" s="120"/>
      <c r="C808" s="120"/>
      <c r="D808" s="120"/>
      <c r="E808" s="120"/>
      <c r="F808" s="120"/>
      <c r="G808" s="223"/>
      <c r="H808" s="120"/>
      <c r="I808" s="120"/>
      <c r="J808" s="120"/>
      <c r="K808" s="120"/>
      <c r="L808" s="120"/>
      <c r="M808" s="120"/>
      <c r="N808" s="120"/>
      <c r="O808" s="120"/>
      <c r="P808" s="120"/>
      <c r="Q808" s="120"/>
      <c r="R808" s="120"/>
      <c r="S808" s="120"/>
      <c r="T808" s="120"/>
      <c r="U808" s="120"/>
      <c r="V808" s="120"/>
      <c r="W808" s="120"/>
    </row>
    <row r="809" spans="1:23" ht="15.75" customHeight="1" x14ac:dyDescent="0.25">
      <c r="A809" s="120"/>
      <c r="B809" s="120"/>
      <c r="C809" s="120"/>
      <c r="D809" s="120"/>
      <c r="E809" s="120"/>
      <c r="F809" s="120"/>
      <c r="G809" s="223"/>
      <c r="H809" s="120"/>
      <c r="I809" s="120"/>
      <c r="J809" s="120"/>
      <c r="K809" s="120"/>
      <c r="L809" s="120"/>
      <c r="M809" s="120"/>
      <c r="N809" s="120"/>
      <c r="O809" s="120"/>
      <c r="P809" s="120"/>
      <c r="Q809" s="120"/>
      <c r="R809" s="120"/>
      <c r="S809" s="120"/>
      <c r="T809" s="120"/>
      <c r="U809" s="120"/>
      <c r="V809" s="120"/>
      <c r="W809" s="120"/>
    </row>
    <row r="810" spans="1:23" ht="15.75" customHeight="1" x14ac:dyDescent="0.25">
      <c r="A810" s="120"/>
      <c r="B810" s="120"/>
      <c r="C810" s="120"/>
      <c r="D810" s="120"/>
      <c r="E810" s="120"/>
      <c r="F810" s="120"/>
      <c r="G810" s="223"/>
      <c r="H810" s="120"/>
      <c r="I810" s="120"/>
      <c r="J810" s="120"/>
      <c r="K810" s="120"/>
      <c r="L810" s="120"/>
      <c r="M810" s="120"/>
      <c r="N810" s="120"/>
      <c r="O810" s="120"/>
      <c r="P810" s="120"/>
      <c r="Q810" s="120"/>
      <c r="R810" s="120"/>
      <c r="S810" s="120"/>
      <c r="T810" s="120"/>
      <c r="U810" s="120"/>
      <c r="V810" s="120"/>
      <c r="W810" s="120"/>
    </row>
    <row r="811" spans="1:23" ht="15.75" customHeight="1" x14ac:dyDescent="0.25">
      <c r="A811" s="120"/>
      <c r="B811" s="120"/>
      <c r="C811" s="120"/>
      <c r="D811" s="120"/>
      <c r="E811" s="120"/>
      <c r="F811" s="120"/>
      <c r="G811" s="223"/>
      <c r="H811" s="120"/>
      <c r="I811" s="120"/>
      <c r="J811" s="120"/>
      <c r="K811" s="120"/>
      <c r="L811" s="120"/>
      <c r="M811" s="120"/>
      <c r="N811" s="120"/>
      <c r="O811" s="120"/>
      <c r="P811" s="120"/>
      <c r="Q811" s="120"/>
      <c r="R811" s="120"/>
      <c r="S811" s="120"/>
      <c r="T811" s="120"/>
      <c r="U811" s="120"/>
      <c r="V811" s="120"/>
      <c r="W811" s="120"/>
    </row>
    <row r="812" spans="1:23" ht="15.75" customHeight="1" x14ac:dyDescent="0.25">
      <c r="A812" s="120"/>
      <c r="B812" s="120"/>
      <c r="C812" s="120"/>
      <c r="D812" s="120"/>
      <c r="E812" s="120"/>
      <c r="F812" s="120"/>
      <c r="G812" s="223"/>
      <c r="H812" s="120"/>
      <c r="I812" s="120"/>
      <c r="J812" s="120"/>
      <c r="K812" s="120"/>
      <c r="L812" s="120"/>
      <c r="M812" s="120"/>
      <c r="N812" s="120"/>
      <c r="O812" s="120"/>
      <c r="P812" s="120"/>
      <c r="Q812" s="120"/>
      <c r="R812" s="120"/>
      <c r="S812" s="120"/>
      <c r="T812" s="120"/>
      <c r="U812" s="120"/>
      <c r="V812" s="120"/>
      <c r="W812" s="120"/>
    </row>
    <row r="813" spans="1:23" ht="15.75" customHeight="1" x14ac:dyDescent="0.25">
      <c r="A813" s="120"/>
      <c r="B813" s="120"/>
      <c r="C813" s="120"/>
      <c r="D813" s="120"/>
      <c r="E813" s="120"/>
      <c r="F813" s="120"/>
      <c r="G813" s="223"/>
      <c r="H813" s="120"/>
      <c r="I813" s="120"/>
      <c r="J813" s="120"/>
      <c r="K813" s="120"/>
      <c r="L813" s="120"/>
      <c r="M813" s="120"/>
      <c r="N813" s="120"/>
      <c r="O813" s="120"/>
      <c r="P813" s="120"/>
      <c r="Q813" s="120"/>
      <c r="R813" s="120"/>
      <c r="S813" s="120"/>
      <c r="T813" s="120"/>
      <c r="U813" s="120"/>
      <c r="V813" s="120"/>
      <c r="W813" s="120"/>
    </row>
    <row r="814" spans="1:23" ht="15.75" customHeight="1" x14ac:dyDescent="0.25">
      <c r="A814" s="120"/>
      <c r="B814" s="120"/>
      <c r="C814" s="120"/>
      <c r="D814" s="120"/>
      <c r="E814" s="120"/>
      <c r="F814" s="120"/>
      <c r="G814" s="223"/>
      <c r="H814" s="120"/>
      <c r="I814" s="120"/>
      <c r="J814" s="120"/>
      <c r="K814" s="120"/>
      <c r="L814" s="120"/>
      <c r="M814" s="120"/>
      <c r="N814" s="120"/>
      <c r="O814" s="120"/>
      <c r="P814" s="120"/>
      <c r="Q814" s="120"/>
      <c r="R814" s="120"/>
      <c r="S814" s="120"/>
      <c r="T814" s="120"/>
      <c r="U814" s="120"/>
      <c r="V814" s="120"/>
      <c r="W814" s="120"/>
    </row>
    <row r="815" spans="1:23" ht="15.75" customHeight="1" x14ac:dyDescent="0.25">
      <c r="A815" s="120"/>
      <c r="B815" s="120"/>
      <c r="C815" s="120"/>
      <c r="D815" s="120"/>
      <c r="E815" s="120"/>
      <c r="F815" s="120"/>
      <c r="G815" s="223"/>
      <c r="H815" s="120"/>
      <c r="I815" s="120"/>
      <c r="J815" s="120"/>
      <c r="K815" s="120"/>
      <c r="L815" s="120"/>
      <c r="M815" s="120"/>
      <c r="N815" s="120"/>
      <c r="O815" s="120"/>
      <c r="P815" s="120"/>
      <c r="Q815" s="120"/>
      <c r="R815" s="120"/>
      <c r="S815" s="120"/>
      <c r="T815" s="120"/>
      <c r="U815" s="120"/>
      <c r="V815" s="120"/>
      <c r="W815" s="120"/>
    </row>
    <row r="816" spans="1:23" ht="15.75" customHeight="1" x14ac:dyDescent="0.25">
      <c r="A816" s="120"/>
      <c r="B816" s="120"/>
      <c r="C816" s="120"/>
      <c r="D816" s="120"/>
      <c r="E816" s="120"/>
      <c r="F816" s="120"/>
      <c r="G816" s="223"/>
      <c r="H816" s="120"/>
      <c r="I816" s="120"/>
      <c r="J816" s="120"/>
      <c r="K816" s="120"/>
      <c r="L816" s="120"/>
      <c r="M816" s="120"/>
      <c r="N816" s="120"/>
      <c r="O816" s="120"/>
      <c r="P816" s="120"/>
      <c r="Q816" s="120"/>
      <c r="R816" s="120"/>
      <c r="S816" s="120"/>
      <c r="T816" s="120"/>
      <c r="U816" s="120"/>
      <c r="V816" s="120"/>
      <c r="W816" s="120"/>
    </row>
    <row r="817" spans="1:23" ht="15.75" customHeight="1" x14ac:dyDescent="0.25">
      <c r="A817" s="120"/>
      <c r="B817" s="120"/>
      <c r="C817" s="120"/>
      <c r="D817" s="120"/>
      <c r="E817" s="120"/>
      <c r="F817" s="120"/>
      <c r="G817" s="223"/>
      <c r="H817" s="120"/>
      <c r="I817" s="120"/>
      <c r="J817" s="120"/>
      <c r="K817" s="120"/>
      <c r="L817" s="120"/>
      <c r="M817" s="120"/>
      <c r="N817" s="120"/>
      <c r="O817" s="120"/>
      <c r="P817" s="120"/>
      <c r="Q817" s="120"/>
      <c r="R817" s="120"/>
      <c r="S817" s="120"/>
      <c r="T817" s="120"/>
      <c r="U817" s="120"/>
      <c r="V817" s="120"/>
      <c r="W817" s="120"/>
    </row>
    <row r="818" spans="1:23" ht="15.75" customHeight="1" x14ac:dyDescent="0.25">
      <c r="A818" s="120"/>
      <c r="B818" s="120"/>
      <c r="C818" s="120"/>
      <c r="D818" s="120"/>
      <c r="E818" s="120"/>
      <c r="F818" s="120"/>
      <c r="G818" s="223"/>
      <c r="H818" s="120"/>
      <c r="I818" s="120"/>
      <c r="J818" s="120"/>
      <c r="K818" s="120"/>
      <c r="L818" s="120"/>
      <c r="M818" s="120"/>
      <c r="N818" s="120"/>
      <c r="O818" s="120"/>
      <c r="P818" s="120"/>
      <c r="Q818" s="120"/>
      <c r="R818" s="120"/>
      <c r="S818" s="120"/>
      <c r="T818" s="120"/>
      <c r="U818" s="120"/>
      <c r="V818" s="120"/>
      <c r="W818" s="120"/>
    </row>
    <row r="819" spans="1:23" ht="15.75" customHeight="1" x14ac:dyDescent="0.25">
      <c r="A819" s="120"/>
      <c r="B819" s="120"/>
      <c r="C819" s="120"/>
      <c r="D819" s="120"/>
      <c r="E819" s="120"/>
      <c r="F819" s="120"/>
      <c r="G819" s="223"/>
      <c r="H819" s="120"/>
      <c r="I819" s="120"/>
      <c r="J819" s="120"/>
      <c r="K819" s="120"/>
      <c r="L819" s="120"/>
      <c r="M819" s="120"/>
      <c r="N819" s="120"/>
      <c r="O819" s="120"/>
      <c r="P819" s="120"/>
      <c r="Q819" s="120"/>
      <c r="R819" s="120"/>
      <c r="S819" s="120"/>
      <c r="T819" s="120"/>
      <c r="U819" s="120"/>
      <c r="V819" s="120"/>
      <c r="W819" s="120"/>
    </row>
    <row r="820" spans="1:23" ht="15.75" customHeight="1" x14ac:dyDescent="0.25">
      <c r="A820" s="120"/>
      <c r="B820" s="120"/>
      <c r="C820" s="120"/>
      <c r="D820" s="120"/>
      <c r="E820" s="120"/>
      <c r="F820" s="120"/>
      <c r="G820" s="223"/>
      <c r="H820" s="120"/>
      <c r="I820" s="120"/>
      <c r="J820" s="120"/>
      <c r="K820" s="120"/>
      <c r="L820" s="120"/>
      <c r="M820" s="120"/>
      <c r="N820" s="120"/>
      <c r="O820" s="120"/>
      <c r="P820" s="120"/>
      <c r="Q820" s="120"/>
      <c r="R820" s="120"/>
      <c r="S820" s="120"/>
      <c r="T820" s="120"/>
      <c r="U820" s="120"/>
      <c r="V820" s="120"/>
      <c r="W820" s="120"/>
    </row>
    <row r="821" spans="1:23" ht="15.75" customHeight="1" x14ac:dyDescent="0.25">
      <c r="A821" s="120"/>
      <c r="B821" s="120"/>
      <c r="C821" s="120"/>
      <c r="D821" s="120"/>
      <c r="E821" s="120"/>
      <c r="F821" s="120"/>
      <c r="G821" s="223"/>
      <c r="H821" s="120"/>
      <c r="I821" s="120"/>
      <c r="J821" s="120"/>
      <c r="K821" s="120"/>
      <c r="L821" s="120"/>
      <c r="M821" s="120"/>
      <c r="N821" s="120"/>
      <c r="O821" s="120"/>
      <c r="P821" s="120"/>
      <c r="Q821" s="120"/>
      <c r="R821" s="120"/>
      <c r="S821" s="120"/>
      <c r="T821" s="120"/>
      <c r="U821" s="120"/>
      <c r="V821" s="120"/>
      <c r="W821" s="120"/>
    </row>
    <row r="822" spans="1:23" ht="15.75" customHeight="1" x14ac:dyDescent="0.25">
      <c r="A822" s="120"/>
      <c r="B822" s="120"/>
      <c r="C822" s="120"/>
      <c r="D822" s="120"/>
      <c r="E822" s="120"/>
      <c r="F822" s="120"/>
      <c r="G822" s="223"/>
      <c r="H822" s="120"/>
      <c r="I822" s="120"/>
      <c r="J822" s="120"/>
      <c r="K822" s="120"/>
      <c r="L822" s="120"/>
      <c r="M822" s="120"/>
      <c r="N822" s="120"/>
      <c r="O822" s="120"/>
      <c r="P822" s="120"/>
      <c r="Q822" s="120"/>
      <c r="R822" s="120"/>
      <c r="S822" s="120"/>
      <c r="T822" s="120"/>
      <c r="U822" s="120"/>
      <c r="V822" s="120"/>
      <c r="W822" s="120"/>
    </row>
    <row r="823" spans="1:23" ht="15.75" customHeight="1" x14ac:dyDescent="0.25">
      <c r="A823" s="120"/>
      <c r="B823" s="120"/>
      <c r="C823" s="120"/>
      <c r="D823" s="120"/>
      <c r="E823" s="120"/>
      <c r="F823" s="120"/>
      <c r="G823" s="223"/>
      <c r="H823" s="120"/>
      <c r="I823" s="120"/>
      <c r="J823" s="120"/>
      <c r="K823" s="120"/>
      <c r="L823" s="120"/>
      <c r="M823" s="120"/>
      <c r="N823" s="120"/>
      <c r="O823" s="120"/>
      <c r="P823" s="120"/>
      <c r="Q823" s="120"/>
      <c r="R823" s="120"/>
      <c r="S823" s="120"/>
      <c r="T823" s="120"/>
      <c r="U823" s="120"/>
      <c r="V823" s="120"/>
      <c r="W823" s="120"/>
    </row>
    <row r="824" spans="1:23" ht="15.75" customHeight="1" x14ac:dyDescent="0.25">
      <c r="A824" s="120"/>
      <c r="B824" s="120"/>
      <c r="C824" s="120"/>
      <c r="D824" s="120"/>
      <c r="E824" s="120"/>
      <c r="F824" s="120"/>
      <c r="G824" s="223"/>
      <c r="H824" s="120"/>
      <c r="I824" s="120"/>
      <c r="J824" s="120"/>
      <c r="K824" s="120"/>
      <c r="L824" s="120"/>
      <c r="M824" s="120"/>
      <c r="N824" s="120"/>
      <c r="O824" s="120"/>
      <c r="P824" s="120"/>
      <c r="Q824" s="120"/>
      <c r="R824" s="120"/>
      <c r="S824" s="120"/>
      <c r="T824" s="120"/>
      <c r="U824" s="120"/>
      <c r="V824" s="120"/>
      <c r="W824" s="120"/>
    </row>
    <row r="825" spans="1:23" ht="15.75" customHeight="1" x14ac:dyDescent="0.25">
      <c r="A825" s="120"/>
      <c r="B825" s="120"/>
      <c r="C825" s="120"/>
      <c r="D825" s="120"/>
      <c r="E825" s="120"/>
      <c r="F825" s="120"/>
      <c r="G825" s="223"/>
      <c r="H825" s="120"/>
      <c r="I825" s="120"/>
      <c r="J825" s="120"/>
      <c r="K825" s="120"/>
      <c r="L825" s="120"/>
      <c r="M825" s="120"/>
      <c r="N825" s="120"/>
      <c r="O825" s="120"/>
      <c r="P825" s="120"/>
      <c r="Q825" s="120"/>
      <c r="R825" s="120"/>
      <c r="S825" s="120"/>
      <c r="T825" s="120"/>
      <c r="U825" s="120"/>
      <c r="V825" s="120"/>
      <c r="W825" s="120"/>
    </row>
    <row r="826" spans="1:23" ht="15.75" customHeight="1" x14ac:dyDescent="0.25">
      <c r="A826" s="120"/>
      <c r="B826" s="120"/>
      <c r="C826" s="120"/>
      <c r="D826" s="120"/>
      <c r="E826" s="120"/>
      <c r="F826" s="120"/>
      <c r="G826" s="223"/>
      <c r="H826" s="120"/>
      <c r="I826" s="120"/>
      <c r="J826" s="120"/>
      <c r="K826" s="120"/>
      <c r="L826" s="120"/>
      <c r="M826" s="120"/>
      <c r="N826" s="120"/>
      <c r="O826" s="120"/>
      <c r="P826" s="120"/>
      <c r="Q826" s="120"/>
      <c r="R826" s="120"/>
      <c r="S826" s="120"/>
      <c r="T826" s="120"/>
      <c r="U826" s="120"/>
      <c r="V826" s="120"/>
      <c r="W826" s="120"/>
    </row>
    <row r="827" spans="1:23" ht="15.75" customHeight="1" x14ac:dyDescent="0.25">
      <c r="A827" s="120"/>
      <c r="B827" s="120"/>
      <c r="C827" s="120"/>
      <c r="D827" s="120"/>
      <c r="E827" s="120"/>
      <c r="F827" s="120"/>
      <c r="G827" s="223"/>
      <c r="H827" s="120"/>
      <c r="I827" s="120"/>
      <c r="J827" s="120"/>
      <c r="K827" s="120"/>
      <c r="L827" s="120"/>
      <c r="M827" s="120"/>
      <c r="N827" s="120"/>
      <c r="O827" s="120"/>
      <c r="P827" s="120"/>
      <c r="Q827" s="120"/>
      <c r="R827" s="120"/>
      <c r="S827" s="120"/>
      <c r="T827" s="120"/>
      <c r="U827" s="120"/>
      <c r="V827" s="120"/>
      <c r="W827" s="120"/>
    </row>
    <row r="828" spans="1:23" ht="15.75" customHeight="1" x14ac:dyDescent="0.25">
      <c r="A828" s="120"/>
      <c r="B828" s="120"/>
      <c r="C828" s="120"/>
      <c r="D828" s="120"/>
      <c r="E828" s="120"/>
      <c r="F828" s="120"/>
      <c r="G828" s="223"/>
      <c r="H828" s="120"/>
      <c r="I828" s="120"/>
      <c r="J828" s="120"/>
      <c r="K828" s="120"/>
      <c r="L828" s="120"/>
      <c r="M828" s="120"/>
      <c r="N828" s="120"/>
      <c r="O828" s="120"/>
      <c r="P828" s="120"/>
      <c r="Q828" s="120"/>
      <c r="R828" s="120"/>
      <c r="S828" s="120"/>
      <c r="T828" s="120"/>
      <c r="U828" s="120"/>
      <c r="V828" s="120"/>
      <c r="W828" s="120"/>
    </row>
    <row r="829" spans="1:23" ht="15.75" customHeight="1" x14ac:dyDescent="0.25">
      <c r="A829" s="120"/>
      <c r="B829" s="120"/>
      <c r="C829" s="120"/>
      <c r="D829" s="120"/>
      <c r="E829" s="120"/>
      <c r="F829" s="120"/>
      <c r="G829" s="223"/>
      <c r="H829" s="120"/>
      <c r="I829" s="120"/>
      <c r="J829" s="120"/>
      <c r="K829" s="120"/>
      <c r="L829" s="120"/>
      <c r="M829" s="120"/>
      <c r="N829" s="120"/>
      <c r="O829" s="120"/>
      <c r="P829" s="120"/>
      <c r="Q829" s="120"/>
      <c r="R829" s="120"/>
      <c r="S829" s="120"/>
      <c r="T829" s="120"/>
      <c r="U829" s="120"/>
      <c r="V829" s="120"/>
      <c r="W829" s="120"/>
    </row>
    <row r="830" spans="1:23" ht="15.75" customHeight="1" x14ac:dyDescent="0.25">
      <c r="A830" s="120"/>
      <c r="B830" s="120"/>
      <c r="C830" s="120"/>
      <c r="D830" s="120"/>
      <c r="E830" s="120"/>
      <c r="F830" s="120"/>
      <c r="G830" s="223"/>
      <c r="H830" s="120"/>
      <c r="I830" s="120"/>
      <c r="J830" s="120"/>
      <c r="K830" s="120"/>
      <c r="L830" s="120"/>
      <c r="M830" s="120"/>
      <c r="N830" s="120"/>
      <c r="O830" s="120"/>
      <c r="P830" s="120"/>
      <c r="Q830" s="120"/>
      <c r="R830" s="120"/>
      <c r="S830" s="120"/>
      <c r="T830" s="120"/>
      <c r="U830" s="120"/>
      <c r="V830" s="120"/>
      <c r="W830" s="120"/>
    </row>
    <row r="831" spans="1:23" ht="15.75" customHeight="1" x14ac:dyDescent="0.25">
      <c r="A831" s="120"/>
      <c r="B831" s="120"/>
      <c r="C831" s="120"/>
      <c r="D831" s="120"/>
      <c r="E831" s="120"/>
      <c r="F831" s="120"/>
      <c r="G831" s="223"/>
      <c r="H831" s="120"/>
      <c r="I831" s="120"/>
      <c r="J831" s="120"/>
      <c r="K831" s="120"/>
      <c r="L831" s="120"/>
      <c r="M831" s="120"/>
      <c r="N831" s="120"/>
      <c r="O831" s="120"/>
      <c r="P831" s="120"/>
      <c r="Q831" s="120"/>
      <c r="R831" s="120"/>
      <c r="S831" s="120"/>
      <c r="T831" s="120"/>
      <c r="U831" s="120"/>
      <c r="V831" s="120"/>
      <c r="W831" s="120"/>
    </row>
    <row r="832" spans="1:23" ht="15.75" customHeight="1" x14ac:dyDescent="0.25">
      <c r="A832" s="120"/>
      <c r="B832" s="120"/>
      <c r="C832" s="120"/>
      <c r="D832" s="120"/>
      <c r="E832" s="120"/>
      <c r="F832" s="120"/>
      <c r="G832" s="223"/>
      <c r="H832" s="120"/>
      <c r="I832" s="120"/>
      <c r="J832" s="120"/>
      <c r="K832" s="120"/>
      <c r="L832" s="120"/>
      <c r="M832" s="120"/>
      <c r="N832" s="120"/>
      <c r="O832" s="120"/>
      <c r="P832" s="120"/>
      <c r="Q832" s="120"/>
      <c r="R832" s="120"/>
      <c r="S832" s="120"/>
      <c r="T832" s="120"/>
      <c r="U832" s="120"/>
      <c r="V832" s="120"/>
      <c r="W832" s="120"/>
    </row>
    <row r="833" spans="1:23" ht="15.75" customHeight="1" x14ac:dyDescent="0.25">
      <c r="A833" s="120"/>
      <c r="B833" s="120"/>
      <c r="C833" s="120"/>
      <c r="D833" s="120"/>
      <c r="E833" s="120"/>
      <c r="F833" s="120"/>
      <c r="G833" s="223"/>
      <c r="H833" s="120"/>
      <c r="I833" s="120"/>
      <c r="J833" s="120"/>
      <c r="K833" s="120"/>
      <c r="L833" s="120"/>
      <c r="M833" s="120"/>
      <c r="N833" s="120"/>
      <c r="O833" s="120"/>
      <c r="P833" s="120"/>
      <c r="Q833" s="120"/>
      <c r="R833" s="120"/>
      <c r="S833" s="120"/>
      <c r="T833" s="120"/>
      <c r="U833" s="120"/>
      <c r="V833" s="120"/>
      <c r="W833" s="120"/>
    </row>
    <row r="834" spans="1:23" ht="15.75" customHeight="1" x14ac:dyDescent="0.25">
      <c r="A834" s="120"/>
      <c r="B834" s="120"/>
      <c r="C834" s="120"/>
      <c r="D834" s="120"/>
      <c r="E834" s="120"/>
      <c r="F834" s="120"/>
      <c r="G834" s="223"/>
      <c r="H834" s="120"/>
      <c r="I834" s="120"/>
      <c r="J834" s="120"/>
      <c r="K834" s="120"/>
      <c r="L834" s="120"/>
      <c r="M834" s="120"/>
      <c r="N834" s="120"/>
      <c r="O834" s="120"/>
      <c r="P834" s="120"/>
      <c r="Q834" s="120"/>
      <c r="R834" s="120"/>
      <c r="S834" s="120"/>
      <c r="T834" s="120"/>
      <c r="U834" s="120"/>
      <c r="V834" s="120"/>
      <c r="W834" s="120"/>
    </row>
    <row r="835" spans="1:23" ht="15.75" customHeight="1" x14ac:dyDescent="0.25">
      <c r="A835" s="120"/>
      <c r="B835" s="120"/>
      <c r="C835" s="120"/>
      <c r="D835" s="120"/>
      <c r="E835" s="120"/>
      <c r="F835" s="120"/>
      <c r="G835" s="223"/>
      <c r="H835" s="120"/>
      <c r="I835" s="120"/>
      <c r="J835" s="120"/>
      <c r="K835" s="120"/>
      <c r="L835" s="120"/>
      <c r="M835" s="120"/>
      <c r="N835" s="120"/>
      <c r="O835" s="120"/>
      <c r="P835" s="120"/>
      <c r="Q835" s="120"/>
      <c r="R835" s="120"/>
      <c r="S835" s="120"/>
      <c r="T835" s="120"/>
      <c r="U835" s="120"/>
      <c r="V835" s="120"/>
      <c r="W835" s="120"/>
    </row>
    <row r="836" spans="1:23" ht="15.75" customHeight="1" x14ac:dyDescent="0.25">
      <c r="A836" s="120"/>
      <c r="B836" s="120"/>
      <c r="C836" s="120"/>
      <c r="D836" s="120"/>
      <c r="E836" s="120"/>
      <c r="F836" s="120"/>
      <c r="G836" s="223"/>
      <c r="H836" s="120"/>
      <c r="I836" s="120"/>
      <c r="J836" s="120"/>
      <c r="K836" s="120"/>
      <c r="L836" s="120"/>
      <c r="M836" s="120"/>
      <c r="N836" s="120"/>
      <c r="O836" s="120"/>
      <c r="P836" s="120"/>
      <c r="Q836" s="120"/>
      <c r="R836" s="120"/>
      <c r="S836" s="120"/>
      <c r="T836" s="120"/>
      <c r="U836" s="120"/>
      <c r="V836" s="120"/>
      <c r="W836" s="120"/>
    </row>
    <row r="837" spans="1:23" ht="15.75" customHeight="1" x14ac:dyDescent="0.25">
      <c r="A837" s="120"/>
      <c r="B837" s="120"/>
      <c r="C837" s="120"/>
      <c r="D837" s="120"/>
      <c r="E837" s="120"/>
      <c r="F837" s="120"/>
      <c r="G837" s="223"/>
      <c r="H837" s="120"/>
      <c r="I837" s="120"/>
      <c r="J837" s="120"/>
      <c r="K837" s="120"/>
      <c r="L837" s="120"/>
      <c r="M837" s="120"/>
      <c r="N837" s="120"/>
      <c r="O837" s="120"/>
      <c r="P837" s="120"/>
      <c r="Q837" s="120"/>
      <c r="R837" s="120"/>
      <c r="S837" s="120"/>
      <c r="T837" s="120"/>
      <c r="U837" s="120"/>
      <c r="V837" s="120"/>
      <c r="W837" s="120"/>
    </row>
    <row r="838" spans="1:23" ht="15.75" customHeight="1" x14ac:dyDescent="0.25">
      <c r="A838" s="120"/>
      <c r="B838" s="120"/>
      <c r="C838" s="120"/>
      <c r="D838" s="120"/>
      <c r="E838" s="120"/>
      <c r="F838" s="120"/>
      <c r="G838" s="223"/>
      <c r="H838" s="120"/>
      <c r="I838" s="120"/>
      <c r="J838" s="120"/>
      <c r="K838" s="120"/>
      <c r="L838" s="120"/>
      <c r="M838" s="120"/>
      <c r="N838" s="120"/>
      <c r="O838" s="120"/>
      <c r="P838" s="120"/>
      <c r="Q838" s="120"/>
      <c r="R838" s="120"/>
      <c r="S838" s="120"/>
      <c r="T838" s="120"/>
      <c r="U838" s="120"/>
      <c r="V838" s="120"/>
      <c r="W838" s="120"/>
    </row>
    <row r="839" spans="1:23" ht="15.75" customHeight="1" x14ac:dyDescent="0.25">
      <c r="A839" s="120"/>
      <c r="B839" s="120"/>
      <c r="C839" s="120"/>
      <c r="D839" s="120"/>
      <c r="E839" s="120"/>
      <c r="F839" s="120"/>
      <c r="G839" s="223"/>
      <c r="H839" s="120"/>
      <c r="I839" s="120"/>
      <c r="J839" s="120"/>
      <c r="K839" s="120"/>
      <c r="L839" s="120"/>
      <c r="M839" s="120"/>
      <c r="N839" s="120"/>
      <c r="O839" s="120"/>
      <c r="P839" s="120"/>
      <c r="Q839" s="120"/>
      <c r="R839" s="120"/>
      <c r="S839" s="120"/>
      <c r="T839" s="120"/>
      <c r="U839" s="120"/>
      <c r="V839" s="120"/>
      <c r="W839" s="120"/>
    </row>
    <row r="840" spans="1:23" ht="15.75" customHeight="1" x14ac:dyDescent="0.25">
      <c r="A840" s="120"/>
      <c r="B840" s="120"/>
      <c r="C840" s="120"/>
      <c r="D840" s="120"/>
      <c r="E840" s="120"/>
      <c r="F840" s="120"/>
      <c r="G840" s="223"/>
      <c r="H840" s="120"/>
      <c r="I840" s="120"/>
      <c r="J840" s="120"/>
      <c r="K840" s="120"/>
      <c r="L840" s="120"/>
      <c r="M840" s="120"/>
      <c r="N840" s="120"/>
      <c r="O840" s="120"/>
      <c r="P840" s="120"/>
      <c r="Q840" s="120"/>
      <c r="R840" s="120"/>
      <c r="S840" s="120"/>
      <c r="T840" s="120"/>
      <c r="U840" s="120"/>
      <c r="V840" s="120"/>
      <c r="W840" s="120"/>
    </row>
    <row r="841" spans="1:23" ht="15.75" customHeight="1" x14ac:dyDescent="0.25">
      <c r="A841" s="120"/>
      <c r="B841" s="120"/>
      <c r="C841" s="120"/>
      <c r="D841" s="120"/>
      <c r="E841" s="120"/>
      <c r="F841" s="120"/>
      <c r="G841" s="223"/>
      <c r="H841" s="120"/>
      <c r="I841" s="120"/>
      <c r="J841" s="120"/>
      <c r="K841" s="120"/>
      <c r="L841" s="120"/>
      <c r="M841" s="120"/>
      <c r="N841" s="120"/>
      <c r="O841" s="120"/>
      <c r="P841" s="120"/>
      <c r="Q841" s="120"/>
      <c r="R841" s="120"/>
      <c r="S841" s="120"/>
      <c r="T841" s="120"/>
      <c r="U841" s="120"/>
      <c r="V841" s="120"/>
      <c r="W841" s="120"/>
    </row>
    <row r="842" spans="1:23" ht="15.75" customHeight="1" x14ac:dyDescent="0.25">
      <c r="A842" s="120"/>
      <c r="B842" s="120"/>
      <c r="C842" s="120"/>
      <c r="D842" s="120"/>
      <c r="E842" s="120"/>
      <c r="F842" s="120"/>
      <c r="G842" s="223"/>
      <c r="H842" s="120"/>
      <c r="I842" s="120"/>
      <c r="J842" s="120"/>
      <c r="K842" s="120"/>
      <c r="L842" s="120"/>
      <c r="M842" s="120"/>
      <c r="N842" s="120"/>
      <c r="O842" s="120"/>
      <c r="P842" s="120"/>
      <c r="Q842" s="120"/>
      <c r="R842" s="120"/>
      <c r="S842" s="120"/>
      <c r="T842" s="120"/>
      <c r="U842" s="120"/>
      <c r="V842" s="120"/>
      <c r="W842" s="120"/>
    </row>
    <row r="843" spans="1:23" ht="15.75" customHeight="1" x14ac:dyDescent="0.25">
      <c r="A843" s="120"/>
      <c r="B843" s="120"/>
      <c r="C843" s="120"/>
      <c r="D843" s="120"/>
      <c r="E843" s="120"/>
      <c r="F843" s="120"/>
      <c r="G843" s="223"/>
      <c r="H843" s="120"/>
      <c r="I843" s="120"/>
      <c r="J843" s="120"/>
      <c r="K843" s="120"/>
      <c r="L843" s="120"/>
      <c r="M843" s="120"/>
      <c r="N843" s="120"/>
      <c r="O843" s="120"/>
      <c r="P843" s="120"/>
      <c r="Q843" s="120"/>
      <c r="R843" s="120"/>
      <c r="S843" s="120"/>
      <c r="T843" s="120"/>
      <c r="U843" s="120"/>
      <c r="V843" s="120"/>
      <c r="W843" s="120"/>
    </row>
    <row r="844" spans="1:23" ht="15.75" customHeight="1" x14ac:dyDescent="0.25">
      <c r="A844" s="120"/>
      <c r="B844" s="120"/>
      <c r="C844" s="120"/>
      <c r="D844" s="120"/>
      <c r="E844" s="120"/>
      <c r="F844" s="120"/>
      <c r="G844" s="223"/>
      <c r="H844" s="120"/>
      <c r="I844" s="120"/>
      <c r="J844" s="120"/>
      <c r="K844" s="120"/>
      <c r="L844" s="120"/>
      <c r="M844" s="120"/>
      <c r="N844" s="120"/>
      <c r="O844" s="120"/>
      <c r="P844" s="120"/>
      <c r="Q844" s="120"/>
      <c r="R844" s="120"/>
      <c r="S844" s="120"/>
      <c r="T844" s="120"/>
      <c r="U844" s="120"/>
      <c r="V844" s="120"/>
      <c r="W844" s="120"/>
    </row>
    <row r="845" spans="1:23" ht="15.75" customHeight="1" x14ac:dyDescent="0.25">
      <c r="A845" s="120"/>
      <c r="B845" s="120"/>
      <c r="C845" s="120"/>
      <c r="D845" s="120"/>
      <c r="E845" s="120"/>
      <c r="F845" s="120"/>
      <c r="G845" s="223"/>
      <c r="H845" s="120"/>
      <c r="I845" s="120"/>
      <c r="J845" s="120"/>
      <c r="K845" s="120"/>
      <c r="L845" s="120"/>
      <c r="M845" s="120"/>
      <c r="N845" s="120"/>
      <c r="O845" s="120"/>
      <c r="P845" s="120"/>
      <c r="Q845" s="120"/>
      <c r="R845" s="120"/>
      <c r="S845" s="120"/>
      <c r="T845" s="120"/>
      <c r="U845" s="120"/>
      <c r="V845" s="120"/>
      <c r="W845" s="120"/>
    </row>
    <row r="846" spans="1:23" ht="15.75" customHeight="1" x14ac:dyDescent="0.25">
      <c r="A846" s="120"/>
      <c r="B846" s="120"/>
      <c r="C846" s="120"/>
      <c r="D846" s="120"/>
      <c r="E846" s="120"/>
      <c r="F846" s="120"/>
      <c r="G846" s="223"/>
      <c r="H846" s="120"/>
      <c r="I846" s="120"/>
      <c r="J846" s="120"/>
      <c r="K846" s="120"/>
      <c r="L846" s="120"/>
      <c r="M846" s="120"/>
      <c r="N846" s="120"/>
      <c r="O846" s="120"/>
      <c r="P846" s="120"/>
      <c r="Q846" s="120"/>
      <c r="R846" s="120"/>
      <c r="S846" s="120"/>
      <c r="T846" s="120"/>
      <c r="U846" s="120"/>
      <c r="V846" s="120"/>
      <c r="W846" s="120"/>
    </row>
    <row r="847" spans="1:23" ht="15.75" customHeight="1" x14ac:dyDescent="0.25">
      <c r="A847" s="120"/>
      <c r="B847" s="120"/>
      <c r="C847" s="120"/>
      <c r="D847" s="120"/>
      <c r="E847" s="120"/>
      <c r="F847" s="120"/>
      <c r="G847" s="223"/>
      <c r="H847" s="120"/>
      <c r="I847" s="120"/>
      <c r="J847" s="120"/>
      <c r="K847" s="120"/>
      <c r="L847" s="120"/>
      <c r="M847" s="120"/>
      <c r="N847" s="120"/>
      <c r="O847" s="120"/>
      <c r="P847" s="120"/>
      <c r="Q847" s="120"/>
      <c r="R847" s="120"/>
      <c r="S847" s="120"/>
      <c r="T847" s="120"/>
      <c r="U847" s="120"/>
      <c r="V847" s="120"/>
      <c r="W847" s="120"/>
    </row>
    <row r="848" spans="1:23" ht="15.75" customHeight="1" x14ac:dyDescent="0.25">
      <c r="A848" s="120"/>
      <c r="B848" s="120"/>
      <c r="C848" s="120"/>
      <c r="D848" s="120"/>
      <c r="E848" s="120"/>
      <c r="F848" s="120"/>
      <c r="G848" s="223"/>
      <c r="H848" s="120"/>
      <c r="I848" s="120"/>
      <c r="J848" s="120"/>
      <c r="K848" s="120"/>
      <c r="L848" s="120"/>
      <c r="M848" s="120"/>
      <c r="N848" s="120"/>
      <c r="O848" s="120"/>
      <c r="P848" s="120"/>
      <c r="Q848" s="120"/>
      <c r="R848" s="120"/>
      <c r="S848" s="120"/>
      <c r="T848" s="120"/>
      <c r="U848" s="120"/>
      <c r="V848" s="120"/>
      <c r="W848" s="120"/>
    </row>
    <row r="849" spans="1:23" ht="15.75" customHeight="1" x14ac:dyDescent="0.25">
      <c r="A849" s="120"/>
      <c r="B849" s="120"/>
      <c r="C849" s="120"/>
      <c r="D849" s="120"/>
      <c r="E849" s="120"/>
      <c r="F849" s="120"/>
      <c r="G849" s="223"/>
      <c r="H849" s="120"/>
      <c r="I849" s="120"/>
      <c r="J849" s="120"/>
      <c r="K849" s="120"/>
      <c r="L849" s="120"/>
      <c r="M849" s="120"/>
      <c r="N849" s="120"/>
      <c r="O849" s="120"/>
      <c r="P849" s="120"/>
      <c r="Q849" s="120"/>
      <c r="R849" s="120"/>
      <c r="S849" s="120"/>
      <c r="T849" s="120"/>
      <c r="U849" s="120"/>
      <c r="V849" s="120"/>
      <c r="W849" s="120"/>
    </row>
    <row r="850" spans="1:23" ht="15.75" customHeight="1" x14ac:dyDescent="0.25">
      <c r="A850" s="120"/>
      <c r="B850" s="120"/>
      <c r="C850" s="120"/>
      <c r="D850" s="120"/>
      <c r="E850" s="120"/>
      <c r="F850" s="120"/>
      <c r="G850" s="223"/>
      <c r="H850" s="120"/>
      <c r="I850" s="120"/>
      <c r="J850" s="120"/>
      <c r="K850" s="120"/>
      <c r="L850" s="120"/>
      <c r="M850" s="120"/>
      <c r="N850" s="120"/>
      <c r="O850" s="120"/>
      <c r="P850" s="120"/>
      <c r="Q850" s="120"/>
      <c r="R850" s="120"/>
      <c r="S850" s="120"/>
      <c r="T850" s="120"/>
      <c r="U850" s="120"/>
      <c r="V850" s="120"/>
      <c r="W850" s="120"/>
    </row>
    <row r="851" spans="1:23" ht="15.75" customHeight="1" x14ac:dyDescent="0.25">
      <c r="A851" s="120"/>
      <c r="B851" s="120"/>
      <c r="C851" s="120"/>
      <c r="D851" s="120"/>
      <c r="E851" s="120"/>
      <c r="F851" s="120"/>
      <c r="G851" s="223"/>
      <c r="H851" s="120"/>
      <c r="I851" s="120"/>
      <c r="J851" s="120"/>
      <c r="K851" s="120"/>
      <c r="L851" s="120"/>
      <c r="M851" s="120"/>
      <c r="N851" s="120"/>
      <c r="O851" s="120"/>
      <c r="P851" s="120"/>
      <c r="Q851" s="120"/>
      <c r="R851" s="120"/>
      <c r="S851" s="120"/>
      <c r="T851" s="120"/>
      <c r="U851" s="120"/>
      <c r="V851" s="120"/>
      <c r="W851" s="120"/>
    </row>
    <row r="852" spans="1:23" ht="15.75" customHeight="1" x14ac:dyDescent="0.25">
      <c r="A852" s="120"/>
      <c r="B852" s="120"/>
      <c r="C852" s="120"/>
      <c r="D852" s="120"/>
      <c r="E852" s="120"/>
      <c r="F852" s="120"/>
      <c r="G852" s="223"/>
      <c r="H852" s="120"/>
      <c r="I852" s="120"/>
      <c r="J852" s="120"/>
      <c r="K852" s="120"/>
      <c r="L852" s="120"/>
      <c r="M852" s="120"/>
      <c r="N852" s="120"/>
      <c r="O852" s="120"/>
      <c r="P852" s="120"/>
      <c r="Q852" s="120"/>
      <c r="R852" s="120"/>
      <c r="S852" s="120"/>
      <c r="T852" s="120"/>
      <c r="U852" s="120"/>
      <c r="V852" s="120"/>
      <c r="W852" s="120"/>
    </row>
    <row r="853" spans="1:23" ht="15.75" customHeight="1" x14ac:dyDescent="0.25">
      <c r="A853" s="120"/>
      <c r="B853" s="120"/>
      <c r="C853" s="120"/>
      <c r="D853" s="120"/>
      <c r="E853" s="120"/>
      <c r="F853" s="120"/>
      <c r="G853" s="223"/>
      <c r="H853" s="120"/>
      <c r="I853" s="120"/>
      <c r="J853" s="120"/>
      <c r="K853" s="120"/>
      <c r="L853" s="120"/>
      <c r="M853" s="120"/>
      <c r="N853" s="120"/>
      <c r="O853" s="120"/>
      <c r="P853" s="120"/>
      <c r="Q853" s="120"/>
      <c r="R853" s="120"/>
      <c r="S853" s="120"/>
      <c r="T853" s="120"/>
      <c r="U853" s="120"/>
      <c r="V853" s="120"/>
      <c r="W853" s="120"/>
    </row>
    <row r="854" spans="1:23" ht="15.75" customHeight="1" x14ac:dyDescent="0.25">
      <c r="A854" s="120"/>
      <c r="B854" s="120"/>
      <c r="C854" s="120"/>
      <c r="D854" s="120"/>
      <c r="E854" s="120"/>
      <c r="F854" s="120"/>
      <c r="G854" s="223"/>
      <c r="H854" s="120"/>
      <c r="I854" s="120"/>
      <c r="J854" s="120"/>
      <c r="K854" s="120"/>
      <c r="L854" s="120"/>
      <c r="M854" s="120"/>
      <c r="N854" s="120"/>
      <c r="O854" s="120"/>
      <c r="P854" s="120"/>
      <c r="Q854" s="120"/>
      <c r="R854" s="120"/>
      <c r="S854" s="120"/>
      <c r="T854" s="120"/>
      <c r="U854" s="120"/>
      <c r="V854" s="120"/>
      <c r="W854" s="120"/>
    </row>
    <row r="855" spans="1:23" ht="15.75" customHeight="1" x14ac:dyDescent="0.25">
      <c r="A855" s="120"/>
      <c r="B855" s="120"/>
      <c r="C855" s="120"/>
      <c r="D855" s="120"/>
      <c r="E855" s="120"/>
      <c r="F855" s="120"/>
      <c r="G855" s="223"/>
      <c r="H855" s="120"/>
      <c r="I855" s="120"/>
      <c r="J855" s="120"/>
      <c r="K855" s="120"/>
      <c r="L855" s="120"/>
      <c r="M855" s="120"/>
      <c r="N855" s="120"/>
      <c r="O855" s="120"/>
      <c r="P855" s="120"/>
      <c r="Q855" s="120"/>
      <c r="R855" s="120"/>
      <c r="S855" s="120"/>
      <c r="T855" s="120"/>
      <c r="U855" s="120"/>
      <c r="V855" s="120"/>
      <c r="W855" s="120"/>
    </row>
    <row r="856" spans="1:23" ht="15.75" customHeight="1" x14ac:dyDescent="0.25">
      <c r="A856" s="120"/>
      <c r="B856" s="120"/>
      <c r="C856" s="120"/>
      <c r="D856" s="120"/>
      <c r="E856" s="120"/>
      <c r="F856" s="120"/>
      <c r="G856" s="223"/>
      <c r="H856" s="120"/>
      <c r="I856" s="120"/>
      <c r="J856" s="120"/>
      <c r="K856" s="120"/>
      <c r="L856" s="120"/>
      <c r="M856" s="120"/>
      <c r="N856" s="120"/>
      <c r="O856" s="120"/>
      <c r="P856" s="120"/>
      <c r="Q856" s="120"/>
      <c r="R856" s="120"/>
      <c r="S856" s="120"/>
      <c r="T856" s="120"/>
      <c r="U856" s="120"/>
      <c r="V856" s="120"/>
      <c r="W856" s="120"/>
    </row>
    <row r="857" spans="1:23" ht="15.75" customHeight="1" x14ac:dyDescent="0.25">
      <c r="A857" s="120"/>
      <c r="B857" s="120"/>
      <c r="C857" s="120"/>
      <c r="D857" s="120"/>
      <c r="E857" s="120"/>
      <c r="F857" s="120"/>
      <c r="G857" s="223"/>
      <c r="H857" s="120"/>
      <c r="I857" s="120"/>
      <c r="J857" s="120"/>
      <c r="K857" s="120"/>
      <c r="L857" s="120"/>
      <c r="M857" s="120"/>
      <c r="N857" s="120"/>
      <c r="O857" s="120"/>
      <c r="P857" s="120"/>
      <c r="Q857" s="120"/>
      <c r="R857" s="120"/>
      <c r="S857" s="120"/>
      <c r="T857" s="120"/>
      <c r="U857" s="120"/>
      <c r="V857" s="120"/>
      <c r="W857" s="120"/>
    </row>
    <row r="858" spans="1:23" ht="15.75" customHeight="1" x14ac:dyDescent="0.25">
      <c r="A858" s="120"/>
      <c r="B858" s="120"/>
      <c r="C858" s="120"/>
      <c r="D858" s="120"/>
      <c r="E858" s="120"/>
      <c r="F858" s="120"/>
      <c r="G858" s="223"/>
      <c r="H858" s="120"/>
      <c r="I858" s="120"/>
      <c r="J858" s="120"/>
      <c r="K858" s="120"/>
      <c r="L858" s="120"/>
      <c r="M858" s="120"/>
      <c r="N858" s="120"/>
      <c r="O858" s="120"/>
      <c r="P858" s="120"/>
      <c r="Q858" s="120"/>
      <c r="R858" s="120"/>
      <c r="S858" s="120"/>
      <c r="T858" s="120"/>
      <c r="U858" s="120"/>
      <c r="V858" s="120"/>
      <c r="W858" s="120"/>
    </row>
    <row r="859" spans="1:23" ht="15.75" customHeight="1" x14ac:dyDescent="0.25">
      <c r="A859" s="120"/>
      <c r="B859" s="120"/>
      <c r="C859" s="120"/>
      <c r="D859" s="120"/>
      <c r="E859" s="120"/>
      <c r="F859" s="120"/>
      <c r="G859" s="223"/>
      <c r="H859" s="120"/>
      <c r="I859" s="120"/>
      <c r="J859" s="120"/>
      <c r="K859" s="120"/>
      <c r="L859" s="120"/>
      <c r="M859" s="120"/>
      <c r="N859" s="120"/>
      <c r="O859" s="120"/>
      <c r="P859" s="120"/>
      <c r="Q859" s="120"/>
      <c r="R859" s="120"/>
      <c r="S859" s="120"/>
      <c r="T859" s="120"/>
      <c r="U859" s="120"/>
      <c r="V859" s="120"/>
      <c r="W859" s="120"/>
    </row>
    <row r="860" spans="1:23" ht="15.75" customHeight="1" x14ac:dyDescent="0.25">
      <c r="A860" s="120"/>
      <c r="B860" s="120"/>
      <c r="C860" s="120"/>
      <c r="D860" s="120"/>
      <c r="E860" s="120"/>
      <c r="F860" s="120"/>
      <c r="G860" s="223"/>
      <c r="H860" s="120"/>
      <c r="I860" s="120"/>
      <c r="J860" s="120"/>
      <c r="K860" s="120"/>
      <c r="L860" s="120"/>
      <c r="M860" s="120"/>
      <c r="N860" s="120"/>
      <c r="O860" s="120"/>
      <c r="P860" s="120"/>
      <c r="Q860" s="120"/>
      <c r="R860" s="120"/>
      <c r="S860" s="120"/>
      <c r="T860" s="120"/>
      <c r="U860" s="120"/>
      <c r="V860" s="120"/>
      <c r="W860" s="120"/>
    </row>
    <row r="861" spans="1:23" ht="15.75" customHeight="1" x14ac:dyDescent="0.25">
      <c r="A861" s="120"/>
      <c r="B861" s="120"/>
      <c r="C861" s="120"/>
      <c r="D861" s="120"/>
      <c r="E861" s="120"/>
      <c r="F861" s="120"/>
      <c r="G861" s="223"/>
      <c r="H861" s="120"/>
      <c r="I861" s="120"/>
      <c r="J861" s="120"/>
      <c r="K861" s="120"/>
      <c r="L861" s="120"/>
      <c r="M861" s="120"/>
      <c r="N861" s="120"/>
      <c r="O861" s="120"/>
      <c r="P861" s="120"/>
      <c r="Q861" s="120"/>
      <c r="R861" s="120"/>
      <c r="S861" s="120"/>
      <c r="T861" s="120"/>
      <c r="U861" s="120"/>
      <c r="V861" s="120"/>
      <c r="W861" s="120"/>
    </row>
    <row r="862" spans="1:23" ht="15.75" customHeight="1" x14ac:dyDescent="0.25">
      <c r="A862" s="120"/>
      <c r="B862" s="120"/>
      <c r="C862" s="120"/>
      <c r="D862" s="120"/>
      <c r="E862" s="120"/>
      <c r="F862" s="120"/>
      <c r="G862" s="223"/>
      <c r="H862" s="120"/>
      <c r="I862" s="120"/>
      <c r="J862" s="120"/>
      <c r="K862" s="120"/>
      <c r="L862" s="120"/>
      <c r="M862" s="120"/>
      <c r="N862" s="120"/>
      <c r="O862" s="120"/>
      <c r="P862" s="120"/>
      <c r="Q862" s="120"/>
      <c r="R862" s="120"/>
      <c r="S862" s="120"/>
      <c r="T862" s="120"/>
      <c r="U862" s="120"/>
      <c r="V862" s="120"/>
      <c r="W862" s="120"/>
    </row>
    <row r="863" spans="1:23" ht="15.75" customHeight="1" x14ac:dyDescent="0.25">
      <c r="A863" s="120"/>
      <c r="B863" s="120"/>
      <c r="C863" s="120"/>
      <c r="D863" s="120"/>
      <c r="E863" s="120"/>
      <c r="F863" s="120"/>
      <c r="G863" s="223"/>
      <c r="H863" s="120"/>
      <c r="I863" s="120"/>
      <c r="J863" s="120"/>
      <c r="K863" s="120"/>
      <c r="L863" s="120"/>
      <c r="M863" s="120"/>
      <c r="N863" s="120"/>
      <c r="O863" s="120"/>
      <c r="P863" s="120"/>
      <c r="Q863" s="120"/>
      <c r="R863" s="120"/>
      <c r="S863" s="120"/>
      <c r="T863" s="120"/>
      <c r="U863" s="120"/>
      <c r="V863" s="120"/>
      <c r="W863" s="120"/>
    </row>
    <row r="864" spans="1:23" ht="15.75" customHeight="1" x14ac:dyDescent="0.25">
      <c r="A864" s="120"/>
      <c r="B864" s="120"/>
      <c r="C864" s="120"/>
      <c r="D864" s="120"/>
      <c r="E864" s="120"/>
      <c r="F864" s="120"/>
      <c r="G864" s="223"/>
      <c r="H864" s="120"/>
      <c r="I864" s="120"/>
      <c r="J864" s="120"/>
      <c r="K864" s="120"/>
      <c r="L864" s="120"/>
      <c r="M864" s="120"/>
      <c r="N864" s="120"/>
      <c r="O864" s="120"/>
      <c r="P864" s="120"/>
      <c r="Q864" s="120"/>
      <c r="R864" s="120"/>
      <c r="S864" s="120"/>
      <c r="T864" s="120"/>
      <c r="U864" s="120"/>
      <c r="V864" s="120"/>
      <c r="W864" s="120"/>
    </row>
    <row r="865" spans="1:23" ht="15.75" customHeight="1" x14ac:dyDescent="0.25">
      <c r="A865" s="120"/>
      <c r="B865" s="120"/>
      <c r="C865" s="120"/>
      <c r="D865" s="120"/>
      <c r="E865" s="120"/>
      <c r="F865" s="120"/>
      <c r="G865" s="223"/>
      <c r="H865" s="120"/>
      <c r="I865" s="120"/>
      <c r="J865" s="120"/>
      <c r="K865" s="120"/>
      <c r="L865" s="120"/>
      <c r="M865" s="120"/>
      <c r="N865" s="120"/>
      <c r="O865" s="120"/>
      <c r="P865" s="120"/>
      <c r="Q865" s="120"/>
      <c r="R865" s="120"/>
      <c r="S865" s="120"/>
      <c r="T865" s="120"/>
      <c r="U865" s="120"/>
      <c r="V865" s="120"/>
      <c r="W865" s="120"/>
    </row>
    <row r="866" spans="1:23" ht="15.75" customHeight="1" x14ac:dyDescent="0.25">
      <c r="A866" s="120"/>
      <c r="B866" s="120"/>
      <c r="C866" s="120"/>
      <c r="D866" s="120"/>
      <c r="E866" s="120"/>
      <c r="F866" s="120"/>
      <c r="G866" s="223"/>
      <c r="H866" s="120"/>
      <c r="I866" s="120"/>
      <c r="J866" s="120"/>
      <c r="K866" s="120"/>
      <c r="L866" s="120"/>
      <c r="M866" s="120"/>
      <c r="N866" s="120"/>
      <c r="O866" s="120"/>
      <c r="P866" s="120"/>
      <c r="Q866" s="120"/>
      <c r="R866" s="120"/>
      <c r="S866" s="120"/>
      <c r="T866" s="120"/>
      <c r="U866" s="120"/>
      <c r="V866" s="120"/>
      <c r="W866" s="120"/>
    </row>
    <row r="867" spans="1:23" ht="15.75" customHeight="1" x14ac:dyDescent="0.25">
      <c r="A867" s="120"/>
      <c r="B867" s="120"/>
      <c r="C867" s="120"/>
      <c r="D867" s="120"/>
      <c r="E867" s="120"/>
      <c r="F867" s="120"/>
      <c r="G867" s="223"/>
      <c r="H867" s="120"/>
      <c r="I867" s="120"/>
      <c r="J867" s="120"/>
      <c r="K867" s="120"/>
      <c r="L867" s="120"/>
      <c r="M867" s="120"/>
      <c r="N867" s="120"/>
      <c r="O867" s="120"/>
      <c r="P867" s="120"/>
      <c r="Q867" s="120"/>
      <c r="R867" s="120"/>
      <c r="S867" s="120"/>
      <c r="T867" s="120"/>
      <c r="U867" s="120"/>
      <c r="V867" s="120"/>
      <c r="W867" s="120"/>
    </row>
    <row r="868" spans="1:23" ht="15.75" customHeight="1" x14ac:dyDescent="0.25">
      <c r="A868" s="120"/>
      <c r="B868" s="120"/>
      <c r="C868" s="120"/>
      <c r="D868" s="120"/>
      <c r="E868" s="120"/>
      <c r="F868" s="120"/>
      <c r="G868" s="223"/>
      <c r="H868" s="120"/>
      <c r="I868" s="120"/>
      <c r="J868" s="120"/>
      <c r="K868" s="120"/>
      <c r="L868" s="120"/>
      <c r="M868" s="120"/>
      <c r="N868" s="120"/>
      <c r="O868" s="120"/>
      <c r="P868" s="120"/>
      <c r="Q868" s="120"/>
      <c r="R868" s="120"/>
      <c r="S868" s="120"/>
      <c r="T868" s="120"/>
      <c r="U868" s="120"/>
      <c r="V868" s="120"/>
      <c r="W868" s="120"/>
    </row>
    <row r="869" spans="1:23" ht="15.75" customHeight="1" x14ac:dyDescent="0.25">
      <c r="A869" s="120"/>
      <c r="B869" s="120"/>
      <c r="C869" s="120"/>
      <c r="D869" s="120"/>
      <c r="E869" s="120"/>
      <c r="F869" s="120"/>
      <c r="G869" s="223"/>
      <c r="H869" s="120"/>
      <c r="I869" s="120"/>
      <c r="J869" s="120"/>
      <c r="K869" s="120"/>
      <c r="L869" s="120"/>
      <c r="M869" s="120"/>
      <c r="N869" s="120"/>
      <c r="O869" s="120"/>
      <c r="P869" s="120"/>
      <c r="Q869" s="120"/>
      <c r="R869" s="120"/>
      <c r="S869" s="120"/>
      <c r="T869" s="120"/>
      <c r="U869" s="120"/>
      <c r="V869" s="120"/>
      <c r="W869" s="120"/>
    </row>
    <row r="870" spans="1:23" ht="15.75" customHeight="1" x14ac:dyDescent="0.25">
      <c r="A870" s="120"/>
      <c r="B870" s="120"/>
      <c r="C870" s="120"/>
      <c r="D870" s="120"/>
      <c r="E870" s="120"/>
      <c r="F870" s="120"/>
      <c r="G870" s="223"/>
      <c r="H870" s="120"/>
      <c r="I870" s="120"/>
      <c r="J870" s="120"/>
      <c r="K870" s="120"/>
      <c r="L870" s="120"/>
      <c r="M870" s="120"/>
      <c r="N870" s="120"/>
      <c r="O870" s="120"/>
      <c r="P870" s="120"/>
      <c r="Q870" s="120"/>
      <c r="R870" s="120"/>
      <c r="S870" s="120"/>
      <c r="T870" s="120"/>
      <c r="U870" s="120"/>
      <c r="V870" s="120"/>
      <c r="W870" s="120"/>
    </row>
  </sheetData>
  <mergeCells count="59">
    <mergeCell ref="A58:B58"/>
    <mergeCell ref="C58:E58"/>
    <mergeCell ref="A69:F69"/>
    <mergeCell ref="H31:I31"/>
    <mergeCell ref="J31:K31"/>
    <mergeCell ref="A53:C53"/>
    <mergeCell ref="A54:C54"/>
    <mergeCell ref="A56:B56"/>
    <mergeCell ref="A57:B57"/>
    <mergeCell ref="C57:G57"/>
    <mergeCell ref="H26:I26"/>
    <mergeCell ref="J26:K26"/>
    <mergeCell ref="H28:I28"/>
    <mergeCell ref="J28:K28"/>
    <mergeCell ref="H30:I30"/>
    <mergeCell ref="J30:K30"/>
    <mergeCell ref="H23:I23"/>
    <mergeCell ref="J23:K23"/>
    <mergeCell ref="H24:I24"/>
    <mergeCell ref="J24:K24"/>
    <mergeCell ref="H25:I25"/>
    <mergeCell ref="J25:K25"/>
    <mergeCell ref="H18:I18"/>
    <mergeCell ref="J18:K18"/>
    <mergeCell ref="H20:I20"/>
    <mergeCell ref="J20:K20"/>
    <mergeCell ref="H21:I21"/>
    <mergeCell ref="J21:K21"/>
    <mergeCell ref="C15:C16"/>
    <mergeCell ref="H15:I15"/>
    <mergeCell ref="J15:K15"/>
    <mergeCell ref="H16:I16"/>
    <mergeCell ref="J16:K16"/>
    <mergeCell ref="H17:I17"/>
    <mergeCell ref="J17:K17"/>
    <mergeCell ref="H11:I11"/>
    <mergeCell ref="J11:K11"/>
    <mergeCell ref="H12:I12"/>
    <mergeCell ref="J12:K12"/>
    <mergeCell ref="H14:I14"/>
    <mergeCell ref="J14:K14"/>
    <mergeCell ref="H8:I8"/>
    <mergeCell ref="J8:K8"/>
    <mergeCell ref="H9:I9"/>
    <mergeCell ref="J9:K9"/>
    <mergeCell ref="H10:I10"/>
    <mergeCell ref="J10:K10"/>
    <mergeCell ref="H5:I5"/>
    <mergeCell ref="J5:K5"/>
    <mergeCell ref="H6:I6"/>
    <mergeCell ref="J6:K6"/>
    <mergeCell ref="H7:I7"/>
    <mergeCell ref="J7:K7"/>
    <mergeCell ref="H1:I2"/>
    <mergeCell ref="J1:K2"/>
    <mergeCell ref="H3:I3"/>
    <mergeCell ref="J3:K3"/>
    <mergeCell ref="H4:I4"/>
    <mergeCell ref="J4:K4"/>
  </mergeCells>
  <printOptions horizontalCentered="1"/>
  <pageMargins left="0.61" right="0.70866141732283505" top="0.66" bottom="0.31496062992126" header="0" footer="0"/>
  <pageSetup scale="7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BBOLSA</vt:lpstr>
      <vt:lpstr>ERBOLSA</vt:lpstr>
      <vt:lpstr>BBOLSA!Área_de_impresión</vt:lpstr>
      <vt:lpstr>ERBOLSA!Área_de_impresión</vt:lpstr>
    </vt:vector>
  </TitlesOfParts>
  <Company>Davivienda El Salvador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Ashali BANOS</dc:creator>
  <cp:lastModifiedBy>Ashali BANOS</cp:lastModifiedBy>
  <dcterms:created xsi:type="dcterms:W3CDTF">2026-09-29T17:54:05Z</dcterms:created>
  <dcterms:modified xsi:type="dcterms:W3CDTF">2026-09-29T17:54:47Z</dcterms:modified>
</cp:coreProperties>
</file>