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bcapitalelsa.sharepoint.com/sites/HencorpCasaCorredoradeBolsa-contabiliad/Shared Documents/03 FONDO DE INVERSION CERRADO RENTA FIJA/2026/Estados Financieros Renta Fija/Publicación Estados Financieros 2025/"/>
    </mc:Choice>
  </mc:AlternateContent>
  <xr:revisionPtr revIDLastSave="5" documentId="8_{F6EB01E5-A66C-4597-BC73-2FEAF2292502}" xr6:coauthVersionLast="47" xr6:coauthVersionMax="47" xr10:uidLastSave="{1EDE2193-4E43-4582-A679-5E84B0BB62E7}"/>
  <bookViews>
    <workbookView xWindow="-120" yWindow="-120" windowWidth="29040" windowHeight="15720" activeTab="1" xr2:uid="{77280C9F-13CD-4AC1-964F-8901C3E5A74F}"/>
  </bookViews>
  <sheets>
    <sheet name="Balance General" sheetId="1" r:id="rId1"/>
    <sheet name="Estado de Resultados" sheetId="2" r:id="rId2"/>
  </sheets>
  <externalReferences>
    <externalReference r:id="rId3"/>
  </externalReferences>
  <definedNames>
    <definedName name="_xlnm.Print_Area" localSheetId="0">'Balance General'!$A$1:$G$44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4" i="1" l="1"/>
  <c r="D33" i="1"/>
  <c r="G33" i="1" s="1"/>
  <c r="D32" i="1"/>
  <c r="G32" i="1" s="1"/>
  <c r="D31" i="1"/>
  <c r="D28" i="1"/>
  <c r="D25" i="1"/>
  <c r="G25" i="1" s="1"/>
  <c r="D24" i="1"/>
  <c r="G24" i="1" s="1"/>
  <c r="G28" i="1" s="1"/>
  <c r="D20" i="1"/>
  <c r="G20" i="1" s="1"/>
  <c r="D19" i="1"/>
  <c r="G19" i="1" s="1"/>
  <c r="D18" i="1"/>
  <c r="G18" i="1" s="1"/>
  <c r="D17" i="1"/>
  <c r="G17" i="1" s="1"/>
  <c r="D16" i="1"/>
  <c r="G16" i="1" s="1"/>
  <c r="G15" i="1" s="1"/>
  <c r="G21" i="1" s="1"/>
  <c r="D15" i="1"/>
  <c r="D21" i="1" s="1"/>
  <c r="G31" i="1" l="1"/>
  <c r="G35" i="1" s="1"/>
  <c r="G36" i="1" s="1"/>
  <c r="D35" i="1"/>
  <c r="D36" i="1" s="1"/>
</calcChain>
</file>

<file path=xl/sharedStrings.xml><?xml version="1.0" encoding="utf-8"?>
<sst xmlns="http://schemas.openxmlformats.org/spreadsheetml/2006/main" count="46" uniqueCount="44">
  <si>
    <t>FONDO DE INVERSIÓN CERRADO RENTA FIJA I</t>
  </si>
  <si>
    <t>ADMINISTRADO POR: HENCORP GESTORA DE FONDOS DE INVERSIÓN, S.A.</t>
  </si>
  <si>
    <t xml:space="preserve">Balance General </t>
  </si>
  <si>
    <t>Saldos al 31 de Julio de 2026</t>
  </si>
  <si>
    <t>(Expresado en miles de dólares de los Estados Unidos de América)</t>
  </si>
  <si>
    <t>Activo</t>
  </si>
  <si>
    <t xml:space="preserve">Activos Corrientes </t>
  </si>
  <si>
    <t>Efectivo y Equivalentes de Efectivo</t>
  </si>
  <si>
    <t>Depósitos a Plazo</t>
  </si>
  <si>
    <t xml:space="preserve">Inversiones Financieras </t>
  </si>
  <si>
    <t xml:space="preserve">Cuentas por Cobrar Netas </t>
  </si>
  <si>
    <t xml:space="preserve">Otros Activos </t>
  </si>
  <si>
    <t>Total Activos</t>
  </si>
  <si>
    <t>Pasivo</t>
  </si>
  <si>
    <t xml:space="preserve">Pasivos Corrientes </t>
  </si>
  <si>
    <t xml:space="preserve">Cuentas por Pagar </t>
  </si>
  <si>
    <t>Pasivos No Corrientes</t>
  </si>
  <si>
    <t xml:space="preserve">Provisiones </t>
  </si>
  <si>
    <t>Total Pasivos</t>
  </si>
  <si>
    <t>Patrimonio</t>
  </si>
  <si>
    <t xml:space="preserve">Participaciones </t>
  </si>
  <si>
    <t>Resultados por Aplicar</t>
  </si>
  <si>
    <t>Patrimonio Restringido</t>
  </si>
  <si>
    <t xml:space="preserve">Otro Resultado Integral </t>
  </si>
  <si>
    <t>Total Patrimonio</t>
  </si>
  <si>
    <t>Total Pasivo y Patrimonio</t>
  </si>
  <si>
    <t xml:space="preserve">Estado de Resultado Integral </t>
  </si>
  <si>
    <t>Por el periodo terminados al 31 de julio de 2026</t>
  </si>
  <si>
    <t>Expresado en miles de dólares de los Estados Unidos</t>
  </si>
  <si>
    <t xml:space="preserve">INGRESOS DE OPERACIÓN </t>
  </si>
  <si>
    <t xml:space="preserve">Ingresos por Inversiones </t>
  </si>
  <si>
    <t>16,18</t>
  </si>
  <si>
    <t>GASTOS DE OPERACIÓN</t>
  </si>
  <si>
    <t xml:space="preserve">Gastos Financieros por Operaciones con Instrumentos Financieros </t>
  </si>
  <si>
    <t>Gastos por Gestión</t>
  </si>
  <si>
    <t xml:space="preserve">Gastos Generales de Administración y Comités </t>
  </si>
  <si>
    <t>RESULTADOS DE OPERACIÓN</t>
  </si>
  <si>
    <t xml:space="preserve">Gastos por Obligaciones con Instituciones Financieras </t>
  </si>
  <si>
    <t>13 </t>
  </si>
  <si>
    <t xml:space="preserve">Otros Ingresos(Gastos) </t>
  </si>
  <si>
    <t>UTILIDAD (PÉRDIDA) DEL EJERCICIO</t>
  </si>
  <si>
    <t>OTRA UTILIDAD INTEGRAL</t>
  </si>
  <si>
    <t xml:space="preserve">Ajustes por Cambios en el Valor Razonable de Instrumentos Financieros de Cobertura </t>
  </si>
  <si>
    <t>RESULTADO INTEGRAL TOTAL DEL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</si>
</sst>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3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164" fontId="2" fillId="2" borderId="0" xfId="0" applyNumberFormat="1" applyFont="1" applyFill="1"/>
    <xf numFmtId="164" fontId="0" fillId="2" borderId="0" xfId="0" applyNumberFormat="1" applyFill="1"/>
    <xf numFmtId="165" fontId="0" fillId="2" borderId="0" xfId="1" applyFont="1" applyFill="1" applyBorder="1"/>
    <xf numFmtId="164" fontId="2" fillId="2" borderId="1" xfId="0" applyNumberFormat="1" applyFont="1" applyFill="1" applyBorder="1"/>
    <xf numFmtId="164" fontId="2" fillId="2" borderId="2" xfId="0" applyNumberFormat="1" applyFont="1" applyFill="1" applyBorder="1"/>
    <xf numFmtId="44" fontId="0" fillId="2" borderId="0" xfId="0" applyNumberFormat="1" applyFill="1"/>
    <xf numFmtId="0" fontId="0" fillId="2" borderId="0" xfId="1" applyNumberFormat="1" applyFont="1" applyFill="1" applyBorder="1" applyAlignment="1">
      <alignment horizontal="right"/>
    </xf>
    <xf numFmtId="165" fontId="0" fillId="2" borderId="3" xfId="1" applyFont="1" applyFill="1" applyBorder="1"/>
    <xf numFmtId="165" fontId="2" fillId="2" borderId="0" xfId="1" applyFont="1" applyFill="1" applyBorder="1" applyAlignment="1">
      <alignment horizontal="right"/>
    </xf>
    <xf numFmtId="0" fontId="0" fillId="2" borderId="0" xfId="0" applyFill="1" applyAlignment="1">
      <alignment wrapText="1"/>
    </xf>
    <xf numFmtId="165" fontId="0" fillId="2" borderId="0" xfId="0" applyNumberFormat="1" applyFill="1"/>
    <xf numFmtId="164" fontId="2" fillId="2" borderId="0" xfId="1" applyNumberFormat="1" applyFont="1" applyFill="1" applyBorder="1"/>
    <xf numFmtId="165" fontId="2" fillId="2" borderId="0" xfId="1" applyFont="1" applyFill="1" applyBorder="1"/>
    <xf numFmtId="165" fontId="0" fillId="2" borderId="0" xfId="1" applyFont="1" applyFill="1" applyBorder="1" applyAlignment="1">
      <alignment horizontal="right"/>
    </xf>
    <xf numFmtId="164" fontId="0" fillId="2" borderId="0" xfId="1" applyNumberFormat="1" applyFont="1" applyFill="1" applyBorder="1"/>
    <xf numFmtId="0" fontId="0" fillId="2" borderId="0" xfId="0" applyFill="1" applyAlignment="1">
      <alignment horizontal="righ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66675</xdr:rowOff>
    </xdr:from>
    <xdr:to>
      <xdr:col>1</xdr:col>
      <xdr:colOff>2096653</xdr:colOff>
      <xdr:row>4</xdr:row>
      <xdr:rowOff>160598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1FE134A-67AA-4CEA-B3AD-96B95D921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66675"/>
          <a:ext cx="2049028" cy="855923"/>
        </a:xfrm>
        <a:prstGeom prst="rect">
          <a:avLst/>
        </a:prstGeom>
      </xdr:spPr>
    </xdr:pic>
    <xdr:clientData/>
  </xdr:twoCellAnchor>
  <xdr:twoCellAnchor editAs="oneCell">
    <xdr:from>
      <xdr:col>1</xdr:col>
      <xdr:colOff>590550</xdr:colOff>
      <xdr:row>40</xdr:row>
      <xdr:rowOff>28575</xdr:rowOff>
    </xdr:from>
    <xdr:to>
      <xdr:col>6</xdr:col>
      <xdr:colOff>742950</xdr:colOff>
      <xdr:row>42</xdr:row>
      <xdr:rowOff>38100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FE94B30-4A27-48BB-962F-693888F4D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7677150"/>
          <a:ext cx="45434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104775</xdr:rowOff>
    </xdr:from>
    <xdr:to>
      <xdr:col>1</xdr:col>
      <xdr:colOff>1829953</xdr:colOff>
      <xdr:row>5</xdr:row>
      <xdr:rowOff>8198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0355A7-E4B7-40D1-97D9-600A9DD37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04775"/>
          <a:ext cx="2049028" cy="855923"/>
        </a:xfrm>
        <a:prstGeom prst="rect">
          <a:avLst/>
        </a:prstGeom>
      </xdr:spPr>
    </xdr:pic>
    <xdr:clientData/>
  </xdr:twoCellAnchor>
  <xdr:twoCellAnchor editAs="oneCell">
    <xdr:from>
      <xdr:col>1</xdr:col>
      <xdr:colOff>552450</xdr:colOff>
      <xdr:row>30</xdr:row>
      <xdr:rowOff>180975</xdr:rowOff>
    </xdr:from>
    <xdr:to>
      <xdr:col>5</xdr:col>
      <xdr:colOff>285750</xdr:colOff>
      <xdr:row>33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12C3E18-F4EE-430D-BEFE-4092B3FCD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6515100"/>
          <a:ext cx="45434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hbcapitalelsa.sharepoint.com/sites/HencorpCasaCorredoradeBolsa-contabiliad/Shared%20Documents/03%20FONDO%20DE%20INVERSION%20CERRADO%20RENTA%20FIJA/2026/Estados%20Financieros%20Renta%20Fija/07-2026/Formato%20Estados%20Financieros%20Fondo%20de%20inversion%2007-2026.xlsx" TargetMode="External"/><Relationship Id="rId2" Type="http://schemas.microsoft.com/office/2019/04/relationships/externalLinkLongPath" Target="/sites/HencorpCasaCorredoradeBolsa-contabiliad/Shared%20Documents/03%20FONDO%20DE%20INVERSION%20CERRADO%20RENTA%20FIJA/2026/Estados%20Financieros%20Renta%20Fija/07-2026/Formato%20Estados%20Financieros%20Fondo%20de%20inversion%2007-2026.xlsx?AD2880FC" TargetMode="External"/><Relationship Id="rId1" Type="http://schemas.openxmlformats.org/officeDocument/2006/relationships/externalLinkPath" Target="file:///\\AD2880FC\Formato%20Estados%20Financieros%20Fondo%20de%20inversion%2007-2026.xlsx" TargetMode="External"/><Relationship Id="rId4" Type="http://schemas.openxmlformats.org/officeDocument/2006/relationships/externalLinkPath" Target="../07-2026/Formato%20Estados%20Financieros%20Fondo%20de%20inversion%2007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Hoja1"/>
      <sheetName val="Balance_Comprobacion_28-ENE-26"/>
      <sheetName val="Balance_Comprobacion-25"/>
      <sheetName val="Balance Fondo"/>
      <sheetName val="BALANCE_FONDO CERRADO."/>
      <sheetName val="BALANCE_FONDO CERRADO"/>
      <sheetName val="Balance General"/>
      <sheetName val="ESTADO RESULT._FONDO ABIERTO"/>
      <sheetName val="Estado de Resultados"/>
      <sheetName val="ESTADO RESULT._FONDO CERRADO"/>
      <sheetName val="ESTADO CAMBIO PATRIMONIO"/>
      <sheetName val="ESTADO FLUJO DE EFECTIVO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0">
          <cell r="E10">
            <v>406720.36</v>
          </cell>
        </row>
        <row r="11">
          <cell r="E11">
            <v>0</v>
          </cell>
        </row>
        <row r="12">
          <cell r="E12">
            <v>685286373.81000006</v>
          </cell>
        </row>
        <row r="13">
          <cell r="E13">
            <v>0</v>
          </cell>
        </row>
        <row r="14">
          <cell r="E14">
            <v>827551.82</v>
          </cell>
        </row>
        <row r="22">
          <cell r="E22">
            <v>266165.64</v>
          </cell>
        </row>
        <row r="27">
          <cell r="E27">
            <v>666567464.82999992</v>
          </cell>
        </row>
        <row r="29">
          <cell r="E29">
            <v>19687015.520000003</v>
          </cell>
        </row>
      </sheetData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8A0AF-C658-4B99-887D-2B85B525CC93}">
  <dimension ref="A1:H41"/>
  <sheetViews>
    <sheetView topLeftCell="A17" workbookViewId="0">
      <selection sqref="A1:G44"/>
    </sheetView>
  </sheetViews>
  <sheetFormatPr baseColWidth="10" defaultRowHeight="15" x14ac:dyDescent="0.25"/>
  <cols>
    <col min="1" max="1" width="3" style="2" customWidth="1"/>
    <col min="2" max="2" width="65.85546875" style="2" customWidth="1"/>
    <col min="3" max="3" width="6.28515625" style="2" hidden="1" customWidth="1"/>
    <col min="4" max="4" width="16.28515625" style="2" hidden="1" customWidth="1"/>
    <col min="5" max="5" width="17.28515625" style="2" hidden="1" customWidth="1"/>
    <col min="6" max="6" width="6.7109375" style="2" hidden="1" customWidth="1"/>
    <col min="7" max="7" width="16.28515625" style="2" customWidth="1"/>
    <col min="8" max="16384" width="11.42578125" style="2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B6" s="3" t="s">
        <v>0</v>
      </c>
      <c r="C6" s="3"/>
      <c r="D6" s="3"/>
      <c r="E6" s="3"/>
      <c r="F6" s="3"/>
      <c r="G6" s="3"/>
    </row>
    <row r="7" spans="1:7" x14ac:dyDescent="0.25">
      <c r="B7" s="3" t="s">
        <v>1</v>
      </c>
      <c r="C7" s="3"/>
      <c r="D7" s="3"/>
      <c r="E7" s="3"/>
      <c r="F7" s="3"/>
      <c r="G7" s="3"/>
    </row>
    <row r="8" spans="1:7" x14ac:dyDescent="0.25">
      <c r="B8" s="3" t="s">
        <v>2</v>
      </c>
      <c r="C8" s="3"/>
      <c r="D8" s="3"/>
      <c r="E8" s="3"/>
      <c r="F8" s="3"/>
      <c r="G8" s="3"/>
    </row>
    <row r="9" spans="1:7" x14ac:dyDescent="0.25">
      <c r="B9" s="3" t="s">
        <v>3</v>
      </c>
      <c r="C9" s="3"/>
      <c r="D9" s="3"/>
      <c r="E9" s="3"/>
      <c r="F9" s="3"/>
      <c r="G9" s="3"/>
    </row>
    <row r="10" spans="1:7" x14ac:dyDescent="0.25">
      <c r="B10" s="1" t="s">
        <v>4</v>
      </c>
      <c r="C10" s="1"/>
      <c r="D10" s="1"/>
      <c r="E10" s="1"/>
      <c r="F10" s="1"/>
      <c r="G10" s="1"/>
    </row>
    <row r="11" spans="1:7" x14ac:dyDescent="0.25">
      <c r="B11" s="4"/>
      <c r="C11" s="4"/>
      <c r="D11" s="4"/>
      <c r="E11" s="4"/>
    </row>
    <row r="12" spans="1:7" x14ac:dyDescent="0.25">
      <c r="B12" s="4"/>
      <c r="C12" s="4"/>
      <c r="D12" s="4"/>
      <c r="E12" s="4"/>
    </row>
    <row r="13" spans="1:7" x14ac:dyDescent="0.25">
      <c r="C13" s="5"/>
      <c r="D13" s="6"/>
      <c r="E13" s="5"/>
      <c r="G13" s="6"/>
    </row>
    <row r="14" spans="1:7" x14ac:dyDescent="0.25">
      <c r="B14" s="5" t="s">
        <v>5</v>
      </c>
      <c r="C14" s="5"/>
      <c r="D14" s="5"/>
      <c r="E14" s="5"/>
      <c r="G14" s="5"/>
    </row>
    <row r="15" spans="1:7" x14ac:dyDescent="0.25">
      <c r="B15" s="5" t="s">
        <v>6</v>
      </c>
      <c r="D15" s="7">
        <f>+D16+D18+D20</f>
        <v>686520645.99000013</v>
      </c>
      <c r="E15" s="8"/>
      <c r="G15" s="7">
        <f>+G16+G18+G20</f>
        <v>686520.64599000011</v>
      </c>
    </row>
    <row r="16" spans="1:7" x14ac:dyDescent="0.25">
      <c r="B16" s="2" t="s">
        <v>7</v>
      </c>
      <c r="C16" s="2">
        <v>6</v>
      </c>
      <c r="D16" s="9">
        <f>+'[1]BALANCE_FONDO CERRADO.'!E10</f>
        <v>406720.36</v>
      </c>
      <c r="E16" s="8"/>
      <c r="G16" s="9">
        <f>+D16/1000</f>
        <v>406.72035999999997</v>
      </c>
    </row>
    <row r="17" spans="2:7" x14ac:dyDescent="0.25">
      <c r="B17" s="2" t="s">
        <v>8</v>
      </c>
      <c r="D17" s="9">
        <f>+'[1]BALANCE_FONDO CERRADO.'!E11</f>
        <v>0</v>
      </c>
      <c r="E17" s="8"/>
      <c r="G17" s="9">
        <f>+D17/1000</f>
        <v>0</v>
      </c>
    </row>
    <row r="18" spans="2:7" x14ac:dyDescent="0.25">
      <c r="B18" s="2" t="s">
        <v>9</v>
      </c>
      <c r="C18" s="2">
        <v>7</v>
      </c>
      <c r="D18" s="9">
        <f>+'[1]BALANCE_FONDO CERRADO.'!E12</f>
        <v>685286373.81000006</v>
      </c>
      <c r="E18" s="8"/>
      <c r="G18" s="9">
        <f>+D18/1000</f>
        <v>685286.37381000002</v>
      </c>
    </row>
    <row r="19" spans="2:7" x14ac:dyDescent="0.25">
      <c r="B19" s="2" t="s">
        <v>10</v>
      </c>
      <c r="C19" s="2">
        <v>8</v>
      </c>
      <c r="D19" s="9">
        <f>+'[1]BALANCE_FONDO CERRADO.'!E13</f>
        <v>0</v>
      </c>
      <c r="E19" s="8"/>
      <c r="G19" s="9">
        <f>+D19/1000</f>
        <v>0</v>
      </c>
    </row>
    <row r="20" spans="2:7" x14ac:dyDescent="0.25">
      <c r="B20" s="2" t="s">
        <v>11</v>
      </c>
      <c r="D20" s="9">
        <f>+'[1]BALANCE_FONDO CERRADO.'!E14</f>
        <v>827551.82</v>
      </c>
      <c r="E20" s="8"/>
      <c r="G20" s="9">
        <f>+D20/1000</f>
        <v>827.55181999999991</v>
      </c>
    </row>
    <row r="21" spans="2:7" ht="15.75" thickBot="1" x14ac:dyDescent="0.3">
      <c r="B21" s="5" t="s">
        <v>12</v>
      </c>
      <c r="C21" s="5"/>
      <c r="D21" s="10">
        <f>D15</f>
        <v>686520645.99000013</v>
      </c>
      <c r="E21" s="7"/>
      <c r="G21" s="10">
        <f>G15</f>
        <v>686520.64599000011</v>
      </c>
    </row>
    <row r="22" spans="2:7" x14ac:dyDescent="0.25">
      <c r="B22" s="5"/>
      <c r="C22" s="5"/>
      <c r="D22" s="7"/>
      <c r="E22" s="7"/>
      <c r="G22" s="7"/>
    </row>
    <row r="23" spans="2:7" x14ac:dyDescent="0.25">
      <c r="B23" s="5" t="s">
        <v>13</v>
      </c>
      <c r="C23" s="5"/>
      <c r="D23" s="7"/>
      <c r="E23" s="7"/>
      <c r="G23" s="7"/>
    </row>
    <row r="24" spans="2:7" x14ac:dyDescent="0.25">
      <c r="B24" s="5" t="s">
        <v>14</v>
      </c>
      <c r="D24" s="7">
        <f>+D25</f>
        <v>266165.64</v>
      </c>
      <c r="E24" s="8"/>
      <c r="G24" s="7">
        <f>+D24/1000</f>
        <v>266.16564</v>
      </c>
    </row>
    <row r="25" spans="2:7" x14ac:dyDescent="0.25">
      <c r="B25" s="2" t="s">
        <v>15</v>
      </c>
      <c r="C25" s="2">
        <v>11</v>
      </c>
      <c r="D25" s="9">
        <f>+'[1]BALANCE_FONDO CERRADO.'!E22</f>
        <v>266165.64</v>
      </c>
      <c r="E25" s="8"/>
      <c r="G25" s="9">
        <f>+D25/1000</f>
        <v>266.16564</v>
      </c>
    </row>
    <row r="26" spans="2:7" x14ac:dyDescent="0.25">
      <c r="B26" s="5" t="s">
        <v>16</v>
      </c>
      <c r="D26" s="9">
        <v>0</v>
      </c>
      <c r="E26" s="8"/>
      <c r="G26" s="9">
        <v>0</v>
      </c>
    </row>
    <row r="27" spans="2:7" x14ac:dyDescent="0.25">
      <c r="B27" s="5" t="s">
        <v>17</v>
      </c>
      <c r="C27" s="2">
        <v>14</v>
      </c>
      <c r="D27" s="9">
        <v>0</v>
      </c>
      <c r="E27" s="8"/>
      <c r="G27" s="9">
        <v>0</v>
      </c>
    </row>
    <row r="28" spans="2:7" ht="15.75" thickBot="1" x14ac:dyDescent="0.3">
      <c r="B28" s="5" t="s">
        <v>18</v>
      </c>
      <c r="C28" s="5"/>
      <c r="D28" s="10">
        <f>SUM(D25:D27)</f>
        <v>266165.64</v>
      </c>
      <c r="E28" s="7"/>
      <c r="G28" s="10">
        <f>G24+G26</f>
        <v>266.16564</v>
      </c>
    </row>
    <row r="29" spans="2:7" x14ac:dyDescent="0.25">
      <c r="B29" s="5"/>
      <c r="C29" s="5"/>
      <c r="D29" s="7"/>
      <c r="E29" s="7"/>
      <c r="G29" s="7"/>
    </row>
    <row r="30" spans="2:7" x14ac:dyDescent="0.25">
      <c r="B30" s="5" t="s">
        <v>19</v>
      </c>
      <c r="C30" s="2">
        <v>15</v>
      </c>
      <c r="D30" s="7"/>
      <c r="E30" s="7"/>
      <c r="G30" s="7"/>
    </row>
    <row r="31" spans="2:7" x14ac:dyDescent="0.25">
      <c r="B31" s="2" t="s">
        <v>20</v>
      </c>
      <c r="D31" s="8">
        <f>+'[1]BALANCE_FONDO CERRADO.'!E27</f>
        <v>666567464.82999992</v>
      </c>
      <c r="E31" s="8"/>
      <c r="G31" s="9">
        <f>+D31/1000</f>
        <v>666567.46482999995</v>
      </c>
    </row>
    <row r="32" spans="2:7" x14ac:dyDescent="0.25">
      <c r="B32" s="2" t="s">
        <v>21</v>
      </c>
      <c r="D32" s="8">
        <f>+'[1]BALANCE_FONDO CERRADO.'!E28</f>
        <v>0</v>
      </c>
      <c r="E32" s="8"/>
      <c r="G32" s="9">
        <f>+D32/1000</f>
        <v>0</v>
      </c>
    </row>
    <row r="33" spans="2:8" x14ac:dyDescent="0.25">
      <c r="B33" s="2" t="s">
        <v>22</v>
      </c>
      <c r="D33" s="8">
        <f>+'[1]BALANCE_FONDO CERRADO.'!E29</f>
        <v>19687015.520000003</v>
      </c>
      <c r="E33" s="8"/>
      <c r="G33" s="9">
        <f>+D33/1000</f>
        <v>19687.015520000004</v>
      </c>
    </row>
    <row r="34" spans="2:8" x14ac:dyDescent="0.25">
      <c r="B34" s="2" t="s">
        <v>23</v>
      </c>
      <c r="D34" s="8">
        <v>0</v>
      </c>
      <c r="E34" s="8"/>
      <c r="G34" s="9">
        <f>+D34/1000</f>
        <v>0</v>
      </c>
    </row>
    <row r="35" spans="2:8" x14ac:dyDescent="0.25">
      <c r="B35" s="5" t="s">
        <v>24</v>
      </c>
      <c r="C35" s="5"/>
      <c r="D35" s="11">
        <f>SUM(D31:D34)</f>
        <v>686254480.3499999</v>
      </c>
      <c r="E35" s="7"/>
      <c r="G35" s="11">
        <f>SUM(G31:G34)</f>
        <v>686254.48034999997</v>
      </c>
    </row>
    <row r="36" spans="2:8" ht="15.75" thickBot="1" x14ac:dyDescent="0.3">
      <c r="B36" s="5" t="s">
        <v>25</v>
      </c>
      <c r="C36" s="5"/>
      <c r="D36" s="10">
        <f>D28+D35</f>
        <v>686520645.98999989</v>
      </c>
      <c r="E36" s="7"/>
      <c r="G36" s="10">
        <f>G28+G35</f>
        <v>686520.64598999999</v>
      </c>
      <c r="H36" s="12"/>
    </row>
    <row r="37" spans="2:8" x14ac:dyDescent="0.25">
      <c r="B37" s="5"/>
      <c r="C37" s="5"/>
      <c r="D37" s="7"/>
      <c r="E37" s="7"/>
      <c r="G37" s="7"/>
    </row>
    <row r="41" spans="2:8" x14ac:dyDescent="0.25">
      <c r="D41" s="12"/>
      <c r="G41" s="12"/>
    </row>
  </sheetData>
  <mergeCells count="10">
    <mergeCell ref="B7:G7"/>
    <mergeCell ref="B8:G8"/>
    <mergeCell ref="B9:G9"/>
    <mergeCell ref="B10:G10"/>
    <mergeCell ref="A1:G1"/>
    <mergeCell ref="A2:G2"/>
    <mergeCell ref="A3:G3"/>
    <mergeCell ref="A4:G4"/>
    <mergeCell ref="A5:G5"/>
    <mergeCell ref="B6:G6"/>
  </mergeCells>
  <printOptions horizontalCentered="1"/>
  <pageMargins left="0.31496062992125984" right="0.31496062992125984" top="1.2630314960629923" bottom="0.74803149606299213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04AF1-FC5E-42CD-8446-47A4ACAF8B47}">
  <dimension ref="A1:G32"/>
  <sheetViews>
    <sheetView tabSelected="1" topLeftCell="A14" workbookViewId="0">
      <selection activeCell="K27" sqref="K27"/>
    </sheetView>
  </sheetViews>
  <sheetFormatPr baseColWidth="10" defaultRowHeight="15" x14ac:dyDescent="0.25"/>
  <cols>
    <col min="1" max="1" width="5.140625" style="2" customWidth="1"/>
    <col min="2" max="2" width="72.140625" style="2" customWidth="1"/>
    <col min="3" max="3" width="3.85546875" style="2" hidden="1" customWidth="1"/>
    <col min="4" max="4" width="15.140625" style="2" hidden="1" customWidth="1"/>
    <col min="5" max="5" width="3" style="2" hidden="1" customWidth="1"/>
    <col min="6" max="6" width="15.42578125" style="2" customWidth="1"/>
    <col min="7" max="7" width="5.7109375" style="2" customWidth="1"/>
    <col min="8" max="16384" width="11.42578125" style="2"/>
  </cols>
  <sheetData>
    <row r="1" spans="1:7" x14ac:dyDescent="0.25">
      <c r="A1" s="1"/>
      <c r="B1" s="1"/>
      <c r="C1" s="1"/>
      <c r="D1" s="1"/>
      <c r="E1" s="1"/>
      <c r="F1" s="1"/>
    </row>
    <row r="2" spans="1:7" x14ac:dyDescent="0.25">
      <c r="A2" s="1"/>
      <c r="B2" s="1"/>
      <c r="C2" s="1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x14ac:dyDescent="0.25">
      <c r="A4" s="1"/>
      <c r="B4" s="1"/>
      <c r="C4" s="1"/>
      <c r="D4" s="1"/>
      <c r="E4" s="1"/>
      <c r="F4" s="1"/>
    </row>
    <row r="5" spans="1:7" x14ac:dyDescent="0.25">
      <c r="A5" s="1"/>
      <c r="B5" s="1"/>
      <c r="C5" s="1"/>
      <c r="D5" s="1"/>
      <c r="E5" s="1"/>
      <c r="F5" s="1"/>
    </row>
    <row r="6" spans="1:7" x14ac:dyDescent="0.25">
      <c r="A6" s="3" t="s">
        <v>0</v>
      </c>
      <c r="B6" s="3"/>
      <c r="C6" s="3"/>
      <c r="D6" s="3"/>
      <c r="E6" s="3"/>
      <c r="F6" s="3"/>
      <c r="G6" s="5"/>
    </row>
    <row r="7" spans="1:7" x14ac:dyDescent="0.25">
      <c r="B7" s="3" t="s">
        <v>1</v>
      </c>
      <c r="C7" s="3"/>
      <c r="D7" s="3"/>
      <c r="E7" s="3"/>
      <c r="F7" s="3"/>
      <c r="G7" s="5"/>
    </row>
    <row r="8" spans="1:7" x14ac:dyDescent="0.25">
      <c r="B8" s="3" t="s">
        <v>26</v>
      </c>
      <c r="C8" s="3"/>
      <c r="D8" s="3"/>
      <c r="E8" s="3"/>
      <c r="F8" s="3"/>
      <c r="G8" s="5"/>
    </row>
    <row r="9" spans="1:7" x14ac:dyDescent="0.25">
      <c r="B9" s="3" t="s">
        <v>27</v>
      </c>
      <c r="C9" s="3"/>
      <c r="D9" s="3"/>
      <c r="E9" s="3"/>
      <c r="F9" s="3"/>
      <c r="G9" s="5"/>
    </row>
    <row r="10" spans="1:7" x14ac:dyDescent="0.25">
      <c r="B10" s="3" t="s">
        <v>28</v>
      </c>
      <c r="C10" s="3"/>
      <c r="D10" s="3"/>
      <c r="E10" s="3"/>
      <c r="F10" s="3"/>
      <c r="G10" s="5"/>
    </row>
    <row r="11" spans="1:7" x14ac:dyDescent="0.25">
      <c r="B11" s="4"/>
      <c r="C11" s="4"/>
      <c r="D11" s="4"/>
      <c r="E11" s="4"/>
      <c r="F11" s="4"/>
      <c r="G11" s="4"/>
    </row>
    <row r="12" spans="1:7" x14ac:dyDescent="0.25">
      <c r="B12" s="4"/>
      <c r="C12" s="4"/>
      <c r="D12" s="4"/>
      <c r="E12" s="4"/>
      <c r="F12" s="4"/>
      <c r="G12" s="4"/>
    </row>
    <row r="13" spans="1:7" x14ac:dyDescent="0.25">
      <c r="D13" s="6"/>
      <c r="E13" s="6"/>
      <c r="F13" s="6"/>
    </row>
    <row r="14" spans="1:7" x14ac:dyDescent="0.25">
      <c r="D14" s="6"/>
      <c r="E14" s="6"/>
      <c r="F14" s="6"/>
    </row>
    <row r="15" spans="1:7" ht="18" customHeight="1" x14ac:dyDescent="0.25">
      <c r="B15" s="5" t="s">
        <v>29</v>
      </c>
      <c r="D15" s="7">
        <v>35861804.729999989</v>
      </c>
      <c r="E15" s="7"/>
      <c r="F15" s="7">
        <v>35861.804729999989</v>
      </c>
    </row>
    <row r="16" spans="1:7" ht="18" customHeight="1" x14ac:dyDescent="0.25">
      <c r="B16" s="2" t="s">
        <v>30</v>
      </c>
      <c r="C16" s="13" t="s">
        <v>31</v>
      </c>
      <c r="D16" s="14">
        <v>35861804.729999989</v>
      </c>
      <c r="E16" s="9"/>
      <c r="F16" s="14">
        <v>35861.804729999989</v>
      </c>
    </row>
    <row r="17" spans="2:7" ht="18" customHeight="1" x14ac:dyDescent="0.25">
      <c r="C17" s="13"/>
      <c r="D17" s="9"/>
      <c r="E17" s="9"/>
      <c r="F17" s="9"/>
    </row>
    <row r="18" spans="2:7" ht="18" customHeight="1" x14ac:dyDescent="0.25">
      <c r="B18" s="5" t="s">
        <v>32</v>
      </c>
      <c r="C18" s="15"/>
      <c r="D18" s="7">
        <v>-2247776.3199999998</v>
      </c>
      <c r="E18" s="7"/>
      <c r="F18" s="7">
        <v>-2247.7763199999999</v>
      </c>
      <c r="G18" s="5"/>
    </row>
    <row r="19" spans="2:7" x14ac:dyDescent="0.25">
      <c r="B19" s="16" t="s">
        <v>33</v>
      </c>
      <c r="C19" s="13">
        <v>18</v>
      </c>
      <c r="D19" s="9">
        <v>-426388.26</v>
      </c>
      <c r="E19" s="9"/>
      <c r="F19" s="9">
        <v>-426.38826</v>
      </c>
      <c r="G19" s="17"/>
    </row>
    <row r="20" spans="2:7" ht="18" customHeight="1" x14ac:dyDescent="0.25">
      <c r="B20" s="2" t="s">
        <v>34</v>
      </c>
      <c r="C20" s="13">
        <v>20</v>
      </c>
      <c r="D20" s="9">
        <v>-1820711.18</v>
      </c>
      <c r="E20" s="9"/>
      <c r="F20" s="9">
        <v>-1820.71118</v>
      </c>
    </row>
    <row r="21" spans="2:7" ht="18" customHeight="1" x14ac:dyDescent="0.25">
      <c r="B21" s="2" t="s">
        <v>35</v>
      </c>
      <c r="C21" s="13">
        <v>21.2</v>
      </c>
      <c r="D21" s="9">
        <v>-676.88</v>
      </c>
      <c r="E21" s="9"/>
      <c r="F21" s="14">
        <v>-0.67688000000000004</v>
      </c>
    </row>
    <row r="22" spans="2:7" ht="18" customHeight="1" x14ac:dyDescent="0.25">
      <c r="B22" s="5" t="s">
        <v>36</v>
      </c>
      <c r="C22" s="13"/>
      <c r="D22" s="7">
        <v>33614028.409999989</v>
      </c>
      <c r="E22" s="7"/>
      <c r="F22" s="7">
        <v>33614.028409999992</v>
      </c>
    </row>
    <row r="23" spans="2:7" ht="18" customHeight="1" x14ac:dyDescent="0.25">
      <c r="B23" s="2" t="s">
        <v>37</v>
      </c>
      <c r="C23" s="13" t="s">
        <v>38</v>
      </c>
      <c r="D23" s="9">
        <v>0</v>
      </c>
      <c r="E23" s="9"/>
      <c r="F23" s="9">
        <v>0</v>
      </c>
    </row>
    <row r="24" spans="2:7" ht="18" customHeight="1" x14ac:dyDescent="0.25">
      <c r="B24" s="2" t="s">
        <v>39</v>
      </c>
      <c r="C24" s="13">
        <v>22</v>
      </c>
      <c r="D24" s="14">
        <v>0</v>
      </c>
      <c r="E24" s="9"/>
      <c r="F24" s="14">
        <v>0</v>
      </c>
    </row>
    <row r="25" spans="2:7" ht="18" customHeight="1" x14ac:dyDescent="0.25">
      <c r="B25" s="5" t="s">
        <v>40</v>
      </c>
      <c r="C25" s="15"/>
      <c r="D25" s="18">
        <v>33614028.409999989</v>
      </c>
      <c r="E25" s="18"/>
      <c r="F25" s="18">
        <v>33614.028409999992</v>
      </c>
      <c r="G25" s="5"/>
    </row>
    <row r="26" spans="2:7" ht="18" customHeight="1" x14ac:dyDescent="0.25">
      <c r="B26" s="5" t="s">
        <v>41</v>
      </c>
      <c r="C26" s="15"/>
      <c r="D26" s="18">
        <v>0</v>
      </c>
      <c r="E26" s="18"/>
      <c r="F26" s="19">
        <v>0</v>
      </c>
      <c r="G26" s="5"/>
    </row>
    <row r="27" spans="2:7" ht="30" x14ac:dyDescent="0.25">
      <c r="B27" s="16" t="s">
        <v>42</v>
      </c>
      <c r="C27" s="20"/>
      <c r="D27" s="21">
        <v>0</v>
      </c>
      <c r="E27" s="21"/>
      <c r="F27" s="9">
        <v>0</v>
      </c>
    </row>
    <row r="28" spans="2:7" ht="15.75" thickBot="1" x14ac:dyDescent="0.3">
      <c r="B28" s="5" t="s">
        <v>43</v>
      </c>
      <c r="C28" s="22"/>
      <c r="D28" s="10">
        <v>33614028.409999989</v>
      </c>
      <c r="E28" s="7"/>
      <c r="F28" s="10">
        <v>33614.028409999992</v>
      </c>
    </row>
    <row r="32" spans="2:7" x14ac:dyDescent="0.25">
      <c r="D32" s="17"/>
      <c r="E32" s="17"/>
      <c r="F32" s="17"/>
    </row>
  </sheetData>
  <mergeCells count="10">
    <mergeCell ref="B7:F7"/>
    <mergeCell ref="B8:F8"/>
    <mergeCell ref="B9:F9"/>
    <mergeCell ref="B10:F10"/>
    <mergeCell ref="A1:F1"/>
    <mergeCell ref="A2:F2"/>
    <mergeCell ref="A3:F3"/>
    <mergeCell ref="A4:F4"/>
    <mergeCell ref="A5:F5"/>
    <mergeCell ref="A6:F6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Balance General</vt:lpstr>
      <vt:lpstr>Estado de Resultados</vt:lpstr>
      <vt:lpstr>'Balance General'!Área_de_impresión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Rivas, Yesenia</dc:creator>
  <cp:lastModifiedBy>Rivas, Yesenia</cp:lastModifiedBy>
  <cp:lastPrinted>2026-09-24T23:07:57Z</cp:lastPrinted>
  <dcterms:created xsi:type="dcterms:W3CDTF">2026-09-24T23:03:40Z</dcterms:created>
  <dcterms:modified xsi:type="dcterms:W3CDTF">2026-09-24T23:08:06Z</dcterms:modified>
</cp:coreProperties>
</file>