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06. BOLSA DE VALORES\2026\01. BCUS\"/>
    </mc:Choice>
  </mc:AlternateContent>
  <xr:revisionPtr revIDLastSave="0" documentId="13_ncr:1_{984D150D-A36B-4616-8FF3-CB4805B262A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STADO DE SITUACION FINANCIERA" sheetId="1" r:id="rId1"/>
    <sheet name="ESTADO DE RESULTADOS INTEG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" l="1"/>
  <c r="C55" i="1"/>
  <c r="C51" i="1"/>
  <c r="C48" i="1"/>
  <c r="C33" i="1"/>
  <c r="C17" i="1"/>
  <c r="C11" i="1"/>
  <c r="C8" i="1"/>
  <c r="C60" i="2" l="1"/>
  <c r="C52" i="2"/>
  <c r="C41" i="2"/>
  <c r="C33" i="2"/>
  <c r="C14" i="2"/>
  <c r="C7" i="2"/>
  <c r="C62" i="1"/>
  <c r="C44" i="1"/>
  <c r="C28" i="1"/>
  <c r="C51" i="2" l="1"/>
  <c r="C21" i="2"/>
  <c r="C29" i="2" s="1"/>
  <c r="C39" i="2" s="1"/>
  <c r="C47" i="2" s="1"/>
  <c r="C49" i="2" s="1"/>
  <c r="C64" i="1"/>
  <c r="C65" i="1" s="1"/>
  <c r="D52" i="2"/>
  <c r="D58" i="1"/>
  <c r="D51" i="1"/>
  <c r="C71" i="2" l="1"/>
  <c r="D8" i="1"/>
  <c r="D17" i="1"/>
  <c r="D48" i="1"/>
  <c r="D7" i="2"/>
  <c r="D11" i="1"/>
  <c r="D41" i="2"/>
  <c r="D60" i="2"/>
  <c r="D51" i="2" s="1"/>
  <c r="D14" i="2"/>
  <c r="D33" i="2"/>
  <c r="D21" i="2" l="1"/>
  <c r="D29" i="2"/>
  <c r="D33" i="1" l="1"/>
  <c r="D44" i="1" s="1"/>
  <c r="D55" i="1"/>
  <c r="D62" i="1" s="1"/>
  <c r="D64" i="1" l="1"/>
  <c r="D39" i="2"/>
  <c r="D28" i="1"/>
  <c r="D47" i="2" l="1"/>
  <c r="D49" i="2" s="1"/>
  <c r="D71" i="2" s="1"/>
  <c r="D65" i="1"/>
</calcChain>
</file>

<file path=xl/sharedStrings.xml><?xml version="1.0" encoding="utf-8"?>
<sst xmlns="http://schemas.openxmlformats.org/spreadsheetml/2006/main" count="138" uniqueCount="126">
  <si>
    <t>Activo</t>
  </si>
  <si>
    <t>Pasivo</t>
  </si>
  <si>
    <t>BANCO CUSCATLAN DE EL SALVADOR, S.A.</t>
  </si>
  <si>
    <t>Efectivo y equivalentes de efectivo</t>
  </si>
  <si>
    <t>Disponibilidades</t>
  </si>
  <si>
    <t>Operaciones con pacto de retroventa</t>
  </si>
  <si>
    <t>Instrumentos financieros de inversión (neto)</t>
  </si>
  <si>
    <t>A Valor razonable con cambios en resultados</t>
  </si>
  <si>
    <t>A Valor razonable con cambios en otro resultado integral</t>
  </si>
  <si>
    <t>A Costo amortizado</t>
  </si>
  <si>
    <t>Derivados financieros para coberturas</t>
  </si>
  <si>
    <t>Instrumentos Financieros Restringidos</t>
  </si>
  <si>
    <t>Cartera de créditos (neta)</t>
  </si>
  <si>
    <t>Créditos vigentes a un año plazo</t>
  </si>
  <si>
    <t>Créditos vigentes a más de un año plazo</t>
  </si>
  <si>
    <t>Créditos vencidos</t>
  </si>
  <si>
    <t>Estimación de pérdida por deterioro</t>
  </si>
  <si>
    <t>Cuentas por cobrar (neto)</t>
  </si>
  <si>
    <t>Activos físicos e intangibles (neto)</t>
  </si>
  <si>
    <t>Activos extraordinarios (neto)</t>
  </si>
  <si>
    <t>Activos de largo plazo mantenidos para la venta</t>
  </si>
  <si>
    <t>Inversiones en acciones (neto)</t>
  </si>
  <si>
    <t>Otros activos</t>
  </si>
  <si>
    <t>Total activos</t>
  </si>
  <si>
    <t xml:space="preserve">Pasivos financieros a valor razonable con cambios en resultados (neto) </t>
  </si>
  <si>
    <t>Derivados para cobertura</t>
  </si>
  <si>
    <t>Pasivos financieros a costo amortizado (neto)</t>
  </si>
  <si>
    <t>Depósitos</t>
  </si>
  <si>
    <t>Operaciones con pacto de retrocompra</t>
  </si>
  <si>
    <t>Préstamos</t>
  </si>
  <si>
    <t>Títulos de emisión propia</t>
  </si>
  <si>
    <t>Obligaciones convertibles en acciones</t>
  </si>
  <si>
    <t>Obligaciones a la vista</t>
  </si>
  <si>
    <t>Cuentas por pagar</t>
  </si>
  <si>
    <t>Provisiones</t>
  </si>
  <si>
    <t>Otros pasivos</t>
  </si>
  <si>
    <t>Préstamos subordinados</t>
  </si>
  <si>
    <t>Total pasivos</t>
  </si>
  <si>
    <t>Patrimonio neto</t>
  </si>
  <si>
    <t>Capital social</t>
  </si>
  <si>
    <t>Reservas</t>
  </si>
  <si>
    <t>De capital</t>
  </si>
  <si>
    <t>Otras reservas</t>
  </si>
  <si>
    <t>Resultados por aplicar</t>
  </si>
  <si>
    <t>Primas sobre acciones</t>
  </si>
  <si>
    <t>Patrimonio restringido</t>
  </si>
  <si>
    <t>Utilidades no distribuibles</t>
  </si>
  <si>
    <t>Donaciones</t>
  </si>
  <si>
    <t>Otro resultado integral acumulado</t>
  </si>
  <si>
    <t>Elementos que no se reclasificarán a resultados</t>
  </si>
  <si>
    <t>Elementos que se reclasificarán a resultados</t>
  </si>
  <si>
    <t>Participaciones no controladoras</t>
  </si>
  <si>
    <t>Total patrimonio</t>
  </si>
  <si>
    <t>Total pasivo y patrimonio</t>
  </si>
  <si>
    <t>Ingresos por intereses</t>
  </si>
  <si>
    <t>Activos financieros a valor razonable con cambios en resultados</t>
  </si>
  <si>
    <t>Activos financieros a valor razonable con cambios en otro resultado integral</t>
  </si>
  <si>
    <t>Activos financieros a costo amortizado</t>
  </si>
  <si>
    <t xml:space="preserve">Cartera de préstamos </t>
  </si>
  <si>
    <t>Otros ingresos por intereses</t>
  </si>
  <si>
    <t>Gastos por intereses</t>
  </si>
  <si>
    <t>Pasivos financieros a valor razonable con cambios en resultados</t>
  </si>
  <si>
    <t>Otros gastos por intereses</t>
  </si>
  <si>
    <t>Ingresos por intereses netos</t>
  </si>
  <si>
    <t>Ganancia (Pérdida) por cambios en el valor razonable de activos y pasivos financieros, Neta</t>
  </si>
  <si>
    <t>Ganancia o (Pérdida) por reversión de (deterioro) de valor de activos extraordinarios, Neta</t>
  </si>
  <si>
    <t>Ganancia (Pérdida) por reversión de (deterioro) de valor de propiedades y equipo, Neta</t>
  </si>
  <si>
    <t>Ganancia (Pérdida) por reversión de (deterioro) de otros activos, Neta</t>
  </si>
  <si>
    <t>Ingresos por intereses, después de cargos por deterioro</t>
  </si>
  <si>
    <t xml:space="preserve">Ingresos por comisiones y honorarios </t>
  </si>
  <si>
    <t>Gastos por comisiones y honorarios</t>
  </si>
  <si>
    <t>Ingresos por comisiones y honorarios, netos</t>
  </si>
  <si>
    <t>Ganancias (Pérdidas) por ventas o desapropiación de instrumentos financieros a costo amortizado, neto</t>
  </si>
  <si>
    <t>Total ingresos netos</t>
  </si>
  <si>
    <t>Gastos de administración</t>
  </si>
  <si>
    <t>Gastos de funcionarios y empleados</t>
  </si>
  <si>
    <t>Gastos generales</t>
  </si>
  <si>
    <t>Gastos de depreciación y amortización</t>
  </si>
  <si>
    <t>Gastos por provisiones</t>
  </si>
  <si>
    <t>Utilidad (Pérdida) antes de impuesto</t>
  </si>
  <si>
    <t>Gastos por impuestos sobre las ganancias</t>
  </si>
  <si>
    <t>Utilidad (Pérdida) del ejercicio</t>
  </si>
  <si>
    <t>Otro resultado integral</t>
  </si>
  <si>
    <t>Elementos que no se reclasificaran en resultados</t>
  </si>
  <si>
    <t>Superávit por revaluación</t>
  </si>
  <si>
    <t>Cambios de valor razonable de los pasivos financieros a valor razonable con cambios en resultados atribuibles a cambios en el riesgo de crédito</t>
  </si>
  <si>
    <t>Cambios en el valor razonable del valor temporal de una opción de una partida cubierta relacionada con una transacción</t>
  </si>
  <si>
    <t>Cambios en el valor razonable del elemento a término de los contratos a término de una partida cubierta relacionada con una transacción</t>
  </si>
  <si>
    <t>Utilidad (Pérdida) actuarial de beneficios post-empleo</t>
  </si>
  <si>
    <t>Impuestos de los elementos que no se reclasificaran en resultados</t>
  </si>
  <si>
    <t>Elementos que se reclasificaran en resultados</t>
  </si>
  <si>
    <t>Diferencias de conversión de negocio en el extranjero</t>
  </si>
  <si>
    <t>Reserva de cobertura de flujos de efectivo</t>
  </si>
  <si>
    <t>Cambios en el valor razonable de instrumentos de deuda a valor razonable con cambios en Otro Resultado Integral.</t>
  </si>
  <si>
    <t>Cambios en el valor razonable del valor temporal de una opción de una partida cubierta relacionada con un período de tiempo</t>
  </si>
  <si>
    <t>Cambios en el valor razonable del elemento a término de los contratos a término de una partida cubierta relacionada con un período de tiempo</t>
  </si>
  <si>
    <t>Pérdidas crediticias esperadas instrumentos financieros a valor razonables con cambios en Otro Resultado Integral</t>
  </si>
  <si>
    <t>Impuestos de los elementos que se reclasificaran en resultados</t>
  </si>
  <si>
    <t>Resultado integral total del ejercicio</t>
  </si>
  <si>
    <t>Ganancia por Acción de las operaciones que continúan atribuible a los accionistas de la matriz durante el año (expresada en dólar por acción):</t>
  </si>
  <si>
    <t>Básica</t>
  </si>
  <si>
    <t>Diluida</t>
  </si>
  <si>
    <t>Ganancia por Acción de las operaciones discontinuadas atribuible a los accionistas de la matriz durante el año (expresada en dólar por acción):</t>
  </si>
  <si>
    <t>(Expresado en miles de Dólares de los Estados Unidos de América)</t>
  </si>
  <si>
    <t>(Expresados en miles de Dólares de los Estados Unidos de América)</t>
  </si>
  <si>
    <t>Firmados por:</t>
  </si>
  <si>
    <t>Contador</t>
  </si>
  <si>
    <t>José Eduardo Luna Roshardt                                    Gerardo Emilio Kuri Nosthas</t>
  </si>
  <si>
    <r>
      <t>Ricardo Ernesto Mej</t>
    </r>
    <r>
      <rPr>
        <sz val="12"/>
        <color theme="1"/>
        <rFont val="Calibri"/>
        <family val="2"/>
      </rPr>
      <t>ía Reinoza</t>
    </r>
  </si>
  <si>
    <r>
      <t>Ricardo Ernesto Mej</t>
    </r>
    <r>
      <rPr>
        <sz val="13"/>
        <color theme="1"/>
        <rFont val="Calibri"/>
        <family val="2"/>
      </rPr>
      <t>ía Reinoza</t>
    </r>
  </si>
  <si>
    <t>José Eduardo Luna Roshardt                                                               Gerardo Emilio Kuri Nosthas</t>
  </si>
  <si>
    <t xml:space="preserve">          Representante Legal                                                           Director de Operaciones y Finanzas</t>
  </si>
  <si>
    <t xml:space="preserve">       Representante Legal                                     Director de Operaciones y Finanzas</t>
  </si>
  <si>
    <t>Utilidad del presente ejercicio</t>
  </si>
  <si>
    <t>Utilidades de ejercicios anteriores</t>
  </si>
  <si>
    <t>Pérdida por deterioro de activos financieros distintos a los activos de riesgo crediticio, Neta</t>
  </si>
  <si>
    <t>Pérdida por deterioro de activos financieros de riesgo crediticio, Neta</t>
  </si>
  <si>
    <t>Ganancia por ventas de activos y Operaciones discontinuadas</t>
  </si>
  <si>
    <t>Ganancias generadas por entidades registradas bajo el método de la participación</t>
  </si>
  <si>
    <t>Otros ingresos financieros</t>
  </si>
  <si>
    <t>Estados de Resultados Integrales Separados</t>
  </si>
  <si>
    <t>Estados de Situación Financiera Separados</t>
  </si>
  <si>
    <t>Del 1 de enero al 31 de julio de 2026 y 2025</t>
  </si>
  <si>
    <t>2026</t>
  </si>
  <si>
    <t>2025</t>
  </si>
  <si>
    <t>Saldos al 31 de julio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</si>
</sst>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[Red]\(#,##0.0\)"/>
    <numFmt numFmtId="166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206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u/>
      <sz val="11"/>
      <color theme="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3"/>
      <color theme="1"/>
      <name val="Calibri"/>
      <family val="2"/>
      <scheme val="minor"/>
    </font>
    <font>
      <sz val="13"/>
      <color theme="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40" fontId="0" fillId="0" borderId="0" xfId="0" applyNumberFormat="1"/>
    <xf numFmtId="0" fontId="8" fillId="0" borderId="0" xfId="0" applyFont="1" applyAlignment="1">
      <alignment horizontal="left" indent="1"/>
    </xf>
    <xf numFmtId="0" fontId="10" fillId="4" borderId="0" xfId="0" applyFont="1" applyFill="1" applyAlignment="1">
      <alignment horizontal="left" indent="3"/>
    </xf>
    <xf numFmtId="0" fontId="10" fillId="0" borderId="0" xfId="0" applyFont="1"/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0" fillId="5" borderId="0" xfId="0" applyFont="1" applyFill="1" applyAlignment="1">
      <alignment horizontal="left" indent="3"/>
    </xf>
    <xf numFmtId="0" fontId="8" fillId="6" borderId="0" xfId="0" applyFont="1" applyFill="1"/>
    <xf numFmtId="0" fontId="8" fillId="0" borderId="0" xfId="0" applyFont="1"/>
    <xf numFmtId="164" fontId="3" fillId="0" borderId="0" xfId="0" applyNumberFormat="1" applyFont="1"/>
    <xf numFmtId="164" fontId="0" fillId="4" borderId="0" xfId="0" applyNumberFormat="1" applyFill="1"/>
    <xf numFmtId="164" fontId="2" fillId="2" borderId="0" xfId="0" applyNumberFormat="1" applyFont="1" applyFill="1"/>
    <xf numFmtId="164" fontId="0" fillId="0" borderId="0" xfId="0" applyNumberFormat="1"/>
    <xf numFmtId="164" fontId="0" fillId="5" borderId="0" xfId="0" applyNumberFormat="1" applyFill="1"/>
    <xf numFmtId="164" fontId="3" fillId="6" borderId="0" xfId="0" applyNumberFormat="1" applyFont="1" applyFill="1"/>
    <xf numFmtId="0" fontId="9" fillId="5" borderId="0" xfId="0" applyFont="1" applyFill="1"/>
    <xf numFmtId="0" fontId="10" fillId="0" borderId="0" xfId="0" applyFont="1" applyAlignment="1">
      <alignment horizontal="left" indent="1"/>
    </xf>
    <xf numFmtId="0" fontId="8" fillId="5" borderId="0" xfId="0" applyFont="1" applyFill="1"/>
    <xf numFmtId="0" fontId="8" fillId="5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8" fillId="5" borderId="0" xfId="0" applyFont="1" applyFill="1" applyAlignment="1">
      <alignment horizontal="left" indent="1"/>
    </xf>
    <xf numFmtId="0" fontId="10" fillId="0" borderId="0" xfId="0" applyFont="1" applyAlignment="1">
      <alignment horizontal="left" indent="3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indent="3"/>
    </xf>
    <xf numFmtId="164" fontId="3" fillId="5" borderId="0" xfId="0" applyNumberFormat="1" applyFont="1" applyFill="1"/>
    <xf numFmtId="0" fontId="8" fillId="3" borderId="0" xfId="0" applyFont="1" applyFill="1" applyAlignment="1">
      <alignment horizontal="left"/>
    </xf>
    <xf numFmtId="164" fontId="3" fillId="3" borderId="0" xfId="0" applyNumberFormat="1" applyFont="1" applyFill="1"/>
    <xf numFmtId="0" fontId="0" fillId="5" borderId="0" xfId="0" applyFill="1"/>
    <xf numFmtId="0" fontId="9" fillId="5" borderId="0" xfId="0" applyFont="1" applyFill="1" applyAlignment="1">
      <alignment horizontal="left"/>
    </xf>
    <xf numFmtId="43" fontId="0" fillId="0" borderId="0" xfId="0" applyNumberFormat="1"/>
    <xf numFmtId="43" fontId="13" fillId="0" borderId="0" xfId="0" applyNumberFormat="1" applyFont="1" applyAlignment="1">
      <alignment horizontal="left"/>
    </xf>
    <xf numFmtId="43" fontId="13" fillId="0" borderId="0" xfId="0" applyNumberFormat="1" applyFont="1"/>
    <xf numFmtId="43" fontId="15" fillId="0" borderId="0" xfId="0" applyNumberFormat="1" applyFont="1" applyAlignment="1">
      <alignment horizontal="center"/>
    </xf>
    <xf numFmtId="43" fontId="15" fillId="0" borderId="0" xfId="0" applyNumberFormat="1" applyFont="1"/>
    <xf numFmtId="43" fontId="15" fillId="0" borderId="0" xfId="0" applyNumberFormat="1" applyFont="1" applyAlignment="1">
      <alignment horizontal="left"/>
    </xf>
    <xf numFmtId="43" fontId="17" fillId="0" borderId="0" xfId="1" applyFont="1" applyFill="1"/>
    <xf numFmtId="40" fontId="3" fillId="0" borderId="0" xfId="0" applyNumberFormat="1" applyFont="1"/>
    <xf numFmtId="0" fontId="3" fillId="0" borderId="0" xfId="0" applyFont="1"/>
    <xf numFmtId="49" fontId="9" fillId="0" borderId="0" xfId="0" quotePrefix="1" applyNumberFormat="1" applyFont="1" applyAlignment="1">
      <alignment horizontal="center"/>
    </xf>
    <xf numFmtId="43" fontId="13" fillId="0" borderId="0" xfId="0" applyNumberFormat="1" applyFont="1" applyAlignment="1">
      <alignment horizontal="left"/>
    </xf>
    <xf numFmtId="43" fontId="13" fillId="0" borderId="0" xfId="0" applyNumberFormat="1" applyFont="1" applyAlignment="1">
      <alignment horizontal="center"/>
    </xf>
    <xf numFmtId="43" fontId="15" fillId="0" borderId="0" xfId="0" applyNumberFormat="1" applyFont="1" applyAlignment="1">
      <alignment horizontal="left"/>
    </xf>
    <xf numFmtId="43" fontId="15" fillId="0" borderId="0" xfId="0" applyNumberFormat="1" applyFont="1" applyAlignment="1">
      <alignment horizontal="center"/>
    </xf>
    <xf numFmtId="166" fontId="17" fillId="0" borderId="0" xfId="1" applyNumberFormat="1" applyFont="1" applyFill="1"/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1:E82"/>
  <sheetViews>
    <sheetView showGridLines="0" tabSelected="1" view="pageBreakPreview" zoomScale="95" zoomScaleNormal="85" zoomScaleSheetLayoutView="95" workbookViewId="0">
      <pane xSplit="2" ySplit="6" topLeftCell="C68" activePane="bottomRight" state="frozen"/>
      <selection activeCell="F1" sqref="F1"/>
      <selection pane="topRight" activeCell="H1" sqref="H1"/>
      <selection pane="bottomLeft" activeCell="F5" sqref="F5"/>
      <selection pane="bottomRight" activeCell="C8" sqref="C8"/>
    </sheetView>
  </sheetViews>
  <sheetFormatPr baseColWidth="10" defaultColWidth="10.90625" defaultRowHeight="14.5" outlineLevelRow="1" x14ac:dyDescent="0.35"/>
  <cols>
    <col min="1" max="1" width="3.6328125" customWidth="1"/>
    <col min="2" max="2" width="58.36328125" customWidth="1"/>
    <col min="3" max="4" width="11.81640625" customWidth="1"/>
  </cols>
  <sheetData>
    <row r="1" spans="2:4" ht="18" x14ac:dyDescent="0.4">
      <c r="B1" s="1" t="s">
        <v>2</v>
      </c>
    </row>
    <row r="2" spans="2:4" ht="15.5" x14ac:dyDescent="0.35">
      <c r="B2" s="2" t="s">
        <v>121</v>
      </c>
    </row>
    <row r="3" spans="2:4" ht="15.5" x14ac:dyDescent="0.35">
      <c r="B3" s="2" t="s">
        <v>125</v>
      </c>
    </row>
    <row r="4" spans="2:4" x14ac:dyDescent="0.35">
      <c r="B4" s="3" t="s">
        <v>103</v>
      </c>
    </row>
    <row r="5" spans="2:4" x14ac:dyDescent="0.35">
      <c r="B5" s="3"/>
    </row>
    <row r="6" spans="2:4" x14ac:dyDescent="0.35">
      <c r="C6" s="42" t="s">
        <v>123</v>
      </c>
      <c r="D6" s="42" t="s">
        <v>124</v>
      </c>
    </row>
    <row r="7" spans="2:4" x14ac:dyDescent="0.35">
      <c r="B7" s="19" t="s">
        <v>0</v>
      </c>
      <c r="C7" s="31"/>
      <c r="D7" s="31"/>
    </row>
    <row r="8" spans="2:4" x14ac:dyDescent="0.35">
      <c r="B8" s="5" t="s">
        <v>3</v>
      </c>
      <c r="C8" s="13">
        <f>SUM(C9:C10)</f>
        <v>943453.29999999993</v>
      </c>
      <c r="D8" s="13">
        <f>SUM(D9:D10)</f>
        <v>803191.8</v>
      </c>
    </row>
    <row r="9" spans="2:4" hidden="1" outlineLevel="1" x14ac:dyDescent="0.35">
      <c r="B9" s="6" t="s">
        <v>4</v>
      </c>
      <c r="C9" s="14">
        <v>943371.7</v>
      </c>
      <c r="D9" s="14">
        <v>797991.9</v>
      </c>
    </row>
    <row r="10" spans="2:4" hidden="1" outlineLevel="1" x14ac:dyDescent="0.35">
      <c r="B10" s="6" t="s">
        <v>5</v>
      </c>
      <c r="C10" s="14">
        <v>81.599999999999994</v>
      </c>
      <c r="D10" s="14">
        <v>5199.8999999999996</v>
      </c>
    </row>
    <row r="11" spans="2:4" collapsed="1" x14ac:dyDescent="0.35">
      <c r="B11" s="5" t="s">
        <v>6</v>
      </c>
      <c r="C11" s="13">
        <f>SUM(C12:C14)</f>
        <v>552867.4</v>
      </c>
      <c r="D11" s="13">
        <f>SUM(D12:D14)</f>
        <v>532725</v>
      </c>
    </row>
    <row r="12" spans="2:4" hidden="1" outlineLevel="1" x14ac:dyDescent="0.35">
      <c r="B12" s="6" t="s">
        <v>7</v>
      </c>
      <c r="C12" s="14">
        <v>30939</v>
      </c>
      <c r="D12" s="14">
        <v>26929.1</v>
      </c>
    </row>
    <row r="13" spans="2:4" hidden="1" outlineLevel="1" x14ac:dyDescent="0.35">
      <c r="B13" s="6" t="s">
        <v>8</v>
      </c>
      <c r="C13" s="14">
        <v>0</v>
      </c>
      <c r="D13" s="14">
        <v>0</v>
      </c>
    </row>
    <row r="14" spans="2:4" hidden="1" outlineLevel="1" x14ac:dyDescent="0.35">
      <c r="B14" s="6" t="s">
        <v>9</v>
      </c>
      <c r="C14" s="14">
        <v>521928.4</v>
      </c>
      <c r="D14" s="14">
        <v>505795.9</v>
      </c>
    </row>
    <row r="15" spans="2:4" hidden="1" collapsed="1" x14ac:dyDescent="0.35">
      <c r="B15" s="5" t="s">
        <v>10</v>
      </c>
      <c r="C15" s="13"/>
      <c r="D15" s="13">
        <v>0</v>
      </c>
    </row>
    <row r="16" spans="2:4" hidden="1" x14ac:dyDescent="0.35">
      <c r="B16" s="5" t="s">
        <v>11</v>
      </c>
      <c r="C16" s="13"/>
      <c r="D16" s="13">
        <v>0</v>
      </c>
    </row>
    <row r="17" spans="2:4" x14ac:dyDescent="0.35">
      <c r="B17" s="5" t="s">
        <v>12</v>
      </c>
      <c r="C17" s="13">
        <f>SUM(C18:C21)</f>
        <v>3422757.0999999996</v>
      </c>
      <c r="D17" s="13">
        <f>SUM(D18:D21)</f>
        <v>3063520.9999999995</v>
      </c>
    </row>
    <row r="18" spans="2:4" hidden="1" outlineLevel="1" x14ac:dyDescent="0.35">
      <c r="B18" s="6" t="s">
        <v>13</v>
      </c>
      <c r="C18" s="14">
        <v>397962.8</v>
      </c>
      <c r="D18" s="14">
        <v>431877.8</v>
      </c>
    </row>
    <row r="19" spans="2:4" hidden="1" outlineLevel="1" x14ac:dyDescent="0.35">
      <c r="B19" s="6" t="s">
        <v>14</v>
      </c>
      <c r="C19" s="14">
        <v>3067332.9</v>
      </c>
      <c r="D19" s="14">
        <v>2681683.1</v>
      </c>
    </row>
    <row r="20" spans="2:4" hidden="1" outlineLevel="1" x14ac:dyDescent="0.35">
      <c r="B20" s="6" t="s">
        <v>15</v>
      </c>
      <c r="C20" s="14">
        <v>36687.300000000003</v>
      </c>
      <c r="D20" s="14">
        <v>34617.300000000003</v>
      </c>
    </row>
    <row r="21" spans="2:4" hidden="1" outlineLevel="1" x14ac:dyDescent="0.35">
      <c r="B21" s="6" t="s">
        <v>16</v>
      </c>
      <c r="C21" s="14">
        <v>-79225.899999999994</v>
      </c>
      <c r="D21" s="14">
        <v>-84657.2</v>
      </c>
    </row>
    <row r="22" spans="2:4" collapsed="1" x14ac:dyDescent="0.35">
      <c r="B22" s="5" t="s">
        <v>17</v>
      </c>
      <c r="C22" s="13">
        <v>42798.1</v>
      </c>
      <c r="D22" s="13">
        <v>41522.5</v>
      </c>
    </row>
    <row r="23" spans="2:4" x14ac:dyDescent="0.35">
      <c r="B23" s="5" t="s">
        <v>18</v>
      </c>
      <c r="C23" s="13">
        <v>96270.5</v>
      </c>
      <c r="D23" s="13">
        <v>110713</v>
      </c>
    </row>
    <row r="24" spans="2:4" x14ac:dyDescent="0.35">
      <c r="B24" s="5" t="s">
        <v>19</v>
      </c>
      <c r="C24" s="13">
        <v>354</v>
      </c>
      <c r="D24" s="13">
        <v>1039.7</v>
      </c>
    </row>
    <row r="25" spans="2:4" hidden="1" x14ac:dyDescent="0.35">
      <c r="B25" s="5" t="s">
        <v>20</v>
      </c>
      <c r="C25" s="13">
        <v>0</v>
      </c>
      <c r="D25" s="13">
        <v>0</v>
      </c>
    </row>
    <row r="26" spans="2:4" x14ac:dyDescent="0.35">
      <c r="B26" s="5" t="s">
        <v>21</v>
      </c>
      <c r="C26" s="13">
        <v>17589.8</v>
      </c>
      <c r="D26" s="13">
        <v>20193.599999999999</v>
      </c>
    </row>
    <row r="27" spans="2:4" x14ac:dyDescent="0.35">
      <c r="B27" s="5" t="s">
        <v>22</v>
      </c>
      <c r="C27" s="13">
        <v>11653.7</v>
      </c>
      <c r="D27" s="13">
        <v>8601.2000000000007</v>
      </c>
    </row>
    <row r="28" spans="2:4" x14ac:dyDescent="0.35">
      <c r="B28" s="8" t="s">
        <v>23</v>
      </c>
      <c r="C28" s="15">
        <f>C8+C11+C15+C16+C17+C22+C23+C24+C25+C26+C27</f>
        <v>5087743.8999999994</v>
      </c>
      <c r="D28" s="15">
        <f>D8+D11+D15+D16+D17+D22+D23+D24+D25+D26+D27</f>
        <v>4581507.8</v>
      </c>
    </row>
    <row r="29" spans="2:4" x14ac:dyDescent="0.35">
      <c r="B29" s="7"/>
      <c r="C29" s="16"/>
      <c r="D29" s="16"/>
    </row>
    <row r="30" spans="2:4" x14ac:dyDescent="0.35">
      <c r="B30" s="19" t="s">
        <v>1</v>
      </c>
      <c r="C30" s="17"/>
      <c r="D30" s="17"/>
    </row>
    <row r="31" spans="2:4" hidden="1" x14ac:dyDescent="0.35">
      <c r="B31" s="5" t="s">
        <v>24</v>
      </c>
      <c r="C31" s="13"/>
      <c r="D31" s="13">
        <v>0</v>
      </c>
    </row>
    <row r="32" spans="2:4" hidden="1" x14ac:dyDescent="0.35">
      <c r="B32" s="5" t="s">
        <v>25</v>
      </c>
      <c r="C32" s="13"/>
      <c r="D32" s="13">
        <v>0</v>
      </c>
    </row>
    <row r="33" spans="2:4" x14ac:dyDescent="0.35">
      <c r="B33" s="5" t="s">
        <v>26</v>
      </c>
      <c r="C33" s="13">
        <f>SUM(C34:C38)</f>
        <v>4480021.8999999994</v>
      </c>
      <c r="D33" s="13">
        <f>SUM(D34:D38)</f>
        <v>3996016.1</v>
      </c>
    </row>
    <row r="34" spans="2:4" hidden="1" outlineLevel="1" x14ac:dyDescent="0.35">
      <c r="B34" s="6" t="s">
        <v>27</v>
      </c>
      <c r="C34" s="14">
        <v>4208098.0999999996</v>
      </c>
      <c r="D34" s="14">
        <v>3670184.2</v>
      </c>
    </row>
    <row r="35" spans="2:4" hidden="1" outlineLevel="1" x14ac:dyDescent="0.35">
      <c r="B35" s="6" t="s">
        <v>28</v>
      </c>
      <c r="C35" s="14">
        <v>0</v>
      </c>
      <c r="D35" s="14">
        <v>0</v>
      </c>
    </row>
    <row r="36" spans="2:4" hidden="1" outlineLevel="1" x14ac:dyDescent="0.35">
      <c r="B36" s="6" t="s">
        <v>29</v>
      </c>
      <c r="C36" s="14">
        <v>145569.20000000001</v>
      </c>
      <c r="D36" s="14">
        <v>189849.9</v>
      </c>
    </row>
    <row r="37" spans="2:4" hidden="1" outlineLevel="1" x14ac:dyDescent="0.35">
      <c r="B37" s="6" t="s">
        <v>30</v>
      </c>
      <c r="C37" s="14">
        <v>126354.6</v>
      </c>
      <c r="D37" s="14">
        <v>135982</v>
      </c>
    </row>
    <row r="38" spans="2:4" hidden="1" outlineLevel="1" x14ac:dyDescent="0.35">
      <c r="B38" s="6" t="s">
        <v>31</v>
      </c>
      <c r="C38" s="14">
        <v>0</v>
      </c>
      <c r="D38" s="14">
        <v>0</v>
      </c>
    </row>
    <row r="39" spans="2:4" collapsed="1" x14ac:dyDescent="0.35">
      <c r="B39" s="5" t="s">
        <v>32</v>
      </c>
      <c r="C39" s="13">
        <v>20591.5</v>
      </c>
      <c r="D39" s="13">
        <v>17254.099999999999</v>
      </c>
    </row>
    <row r="40" spans="2:4" x14ac:dyDescent="0.35">
      <c r="B40" s="5" t="s">
        <v>33</v>
      </c>
      <c r="C40" s="13">
        <v>42399.9</v>
      </c>
      <c r="D40" s="13">
        <v>39222.5</v>
      </c>
    </row>
    <row r="41" spans="2:4" x14ac:dyDescent="0.35">
      <c r="B41" s="5" t="s">
        <v>34</v>
      </c>
      <c r="C41" s="13">
        <v>13385.8</v>
      </c>
      <c r="D41" s="13">
        <v>11666.4</v>
      </c>
    </row>
    <row r="42" spans="2:4" x14ac:dyDescent="0.35">
      <c r="B42" s="5" t="s">
        <v>35</v>
      </c>
      <c r="C42" s="13">
        <v>39038</v>
      </c>
      <c r="D42" s="13">
        <v>40064.400000000001</v>
      </c>
    </row>
    <row r="43" spans="2:4" hidden="1" x14ac:dyDescent="0.35">
      <c r="B43" s="5" t="s">
        <v>36</v>
      </c>
      <c r="C43" s="13">
        <v>30507.65022</v>
      </c>
      <c r="D43" s="13">
        <v>0</v>
      </c>
    </row>
    <row r="44" spans="2:4" x14ac:dyDescent="0.35">
      <c r="B44" s="9" t="s">
        <v>37</v>
      </c>
      <c r="C44" s="15">
        <f>C31+C32+C33+C39+C40+C41+C42+C43</f>
        <v>4625944.7502199998</v>
      </c>
      <c r="D44" s="15">
        <f>D31+D32+D33+D39+D40+D41+D42+D43</f>
        <v>4104223.5</v>
      </c>
    </row>
    <row r="45" spans="2:4" x14ac:dyDescent="0.35">
      <c r="B45" s="7"/>
      <c r="C45" s="16"/>
      <c r="D45" s="16"/>
    </row>
    <row r="46" spans="2:4" x14ac:dyDescent="0.35">
      <c r="B46" s="32" t="s">
        <v>38</v>
      </c>
      <c r="C46" s="17"/>
      <c r="D46" s="17"/>
    </row>
    <row r="47" spans="2:4" x14ac:dyDescent="0.35">
      <c r="B47" s="5" t="s">
        <v>39</v>
      </c>
      <c r="C47" s="13">
        <v>204701.8</v>
      </c>
      <c r="D47" s="13">
        <v>204701.8</v>
      </c>
    </row>
    <row r="48" spans="2:4" x14ac:dyDescent="0.35">
      <c r="B48" s="5" t="s">
        <v>40</v>
      </c>
      <c r="C48" s="13">
        <f>SUM(C49:C50)</f>
        <v>90187.9</v>
      </c>
      <c r="D48" s="13">
        <f>SUM(D49:D50)</f>
        <v>90187.9</v>
      </c>
    </row>
    <row r="49" spans="2:4" hidden="1" outlineLevel="1" x14ac:dyDescent="0.35">
      <c r="B49" s="10" t="s">
        <v>41</v>
      </c>
      <c r="C49" s="17">
        <v>90187.9</v>
      </c>
      <c r="D49" s="17">
        <v>90187.9</v>
      </c>
    </row>
    <row r="50" spans="2:4" hidden="1" outlineLevel="1" x14ac:dyDescent="0.35">
      <c r="B50" s="10" t="s">
        <v>42</v>
      </c>
      <c r="C50" s="17">
        <v>0</v>
      </c>
      <c r="D50" s="17">
        <v>0</v>
      </c>
    </row>
    <row r="51" spans="2:4" collapsed="1" x14ac:dyDescent="0.35">
      <c r="B51" s="5" t="s">
        <v>43</v>
      </c>
      <c r="C51" s="13">
        <f>SUM(C52:C53)</f>
        <v>111126.39999999999</v>
      </c>
      <c r="D51" s="13">
        <f>SUM(D52:D53)</f>
        <v>123049</v>
      </c>
    </row>
    <row r="52" spans="2:4" outlineLevel="1" x14ac:dyDescent="0.35">
      <c r="B52" s="10" t="s">
        <v>114</v>
      </c>
      <c r="C52" s="17">
        <v>55860.800000000003</v>
      </c>
      <c r="D52" s="17">
        <v>84893.7</v>
      </c>
    </row>
    <row r="53" spans="2:4" outlineLevel="1" x14ac:dyDescent="0.35">
      <c r="B53" s="10" t="s">
        <v>113</v>
      </c>
      <c r="C53" s="17">
        <v>55265.599999999999</v>
      </c>
      <c r="D53" s="17">
        <v>38155.300000000003</v>
      </c>
    </row>
    <row r="54" spans="2:4" hidden="1" x14ac:dyDescent="0.35">
      <c r="B54" s="5" t="s">
        <v>44</v>
      </c>
      <c r="C54" s="13"/>
      <c r="D54" s="13">
        <v>0</v>
      </c>
    </row>
    <row r="55" spans="2:4" x14ac:dyDescent="0.35">
      <c r="B55" s="5" t="s">
        <v>45</v>
      </c>
      <c r="C55" s="13">
        <f>SUM(C56:C57)</f>
        <v>45069</v>
      </c>
      <c r="D55" s="13">
        <f>SUM(D56:D57)</f>
        <v>45758.400000000001</v>
      </c>
    </row>
    <row r="56" spans="2:4" hidden="1" outlineLevel="1" x14ac:dyDescent="0.35">
      <c r="B56" s="10" t="s">
        <v>46</v>
      </c>
      <c r="C56" s="17">
        <v>45069</v>
      </c>
      <c r="D56" s="17">
        <v>45758.400000000001</v>
      </c>
    </row>
    <row r="57" spans="2:4" hidden="1" outlineLevel="1" x14ac:dyDescent="0.35">
      <c r="B57" s="10" t="s">
        <v>47</v>
      </c>
      <c r="C57" s="17">
        <v>0</v>
      </c>
      <c r="D57" s="17">
        <v>0</v>
      </c>
    </row>
    <row r="58" spans="2:4" collapsed="1" x14ac:dyDescent="0.35">
      <c r="B58" s="5" t="s">
        <v>48</v>
      </c>
      <c r="C58" s="13">
        <f>SUM(C59:C60)</f>
        <v>10714</v>
      </c>
      <c r="D58" s="13">
        <f>SUM(D59:D60)</f>
        <v>13587.2</v>
      </c>
    </row>
    <row r="59" spans="2:4" hidden="1" outlineLevel="1" x14ac:dyDescent="0.35">
      <c r="B59" s="10" t="s">
        <v>49</v>
      </c>
      <c r="C59" s="17">
        <v>10714</v>
      </c>
      <c r="D59" s="17">
        <v>13587.2</v>
      </c>
    </row>
    <row r="60" spans="2:4" hidden="1" outlineLevel="1" x14ac:dyDescent="0.35">
      <c r="B60" s="10" t="s">
        <v>50</v>
      </c>
      <c r="C60" s="17">
        <v>0</v>
      </c>
      <c r="D60" s="17">
        <v>0</v>
      </c>
    </row>
    <row r="61" spans="2:4" hidden="1" collapsed="1" x14ac:dyDescent="0.35">
      <c r="B61" s="5" t="s">
        <v>51</v>
      </c>
      <c r="C61" s="13"/>
      <c r="D61" s="13">
        <v>0</v>
      </c>
    </row>
    <row r="62" spans="2:4" x14ac:dyDescent="0.35">
      <c r="B62" s="11" t="s">
        <v>52</v>
      </c>
      <c r="C62" s="18">
        <f>C47+C48+C51+C54+C55+C58+C61</f>
        <v>461799.1</v>
      </c>
      <c r="D62" s="18">
        <f>D47+D48+D51+D54+D55+D58+D61</f>
        <v>477284.3</v>
      </c>
    </row>
    <row r="63" spans="2:4" ht="9" customHeight="1" x14ac:dyDescent="0.35">
      <c r="B63" s="12"/>
      <c r="C63" s="13"/>
      <c r="D63" s="13"/>
    </row>
    <row r="64" spans="2:4" x14ac:dyDescent="0.35">
      <c r="B64" s="8" t="s">
        <v>53</v>
      </c>
      <c r="C64" s="15">
        <f>C44+C62</f>
        <v>5087743.8502199994</v>
      </c>
      <c r="D64" s="15">
        <f>D44+D62</f>
        <v>4581507.8</v>
      </c>
    </row>
    <row r="65" spans="2:5" x14ac:dyDescent="0.35">
      <c r="C65" s="47">
        <f>C64-C28</f>
        <v>-4.9780000001192093E-2</v>
      </c>
      <c r="D65" s="39">
        <f>D64-D28</f>
        <v>0</v>
      </c>
    </row>
    <row r="66" spans="2:5" x14ac:dyDescent="0.35">
      <c r="B66" s="33" t="s">
        <v>105</v>
      </c>
    </row>
    <row r="69" spans="2:5" x14ac:dyDescent="0.35">
      <c r="C69" s="33"/>
      <c r="D69" s="33"/>
      <c r="E69" s="33"/>
    </row>
    <row r="70" spans="2:5" x14ac:dyDescent="0.35">
      <c r="B70" s="33"/>
      <c r="C70" s="33"/>
      <c r="D70" s="33"/>
      <c r="E70" s="33"/>
    </row>
    <row r="71" spans="2:5" ht="15.5" x14ac:dyDescent="0.35">
      <c r="B71" s="43" t="s">
        <v>107</v>
      </c>
      <c r="C71" s="43"/>
      <c r="D71" s="43"/>
      <c r="E71" s="33"/>
    </row>
    <row r="72" spans="2:5" ht="15.5" x14ac:dyDescent="0.35">
      <c r="B72" s="43" t="s">
        <v>112</v>
      </c>
      <c r="C72" s="43"/>
      <c r="D72" s="43"/>
      <c r="E72" s="33"/>
    </row>
    <row r="73" spans="2:5" ht="15.5" x14ac:dyDescent="0.35">
      <c r="B73" s="34"/>
      <c r="C73" s="34"/>
      <c r="D73" s="34"/>
      <c r="E73" s="33"/>
    </row>
    <row r="74" spans="2:5" ht="15.5" x14ac:dyDescent="0.35">
      <c r="B74" s="34"/>
      <c r="C74" s="34"/>
      <c r="D74" s="34"/>
      <c r="E74" s="33"/>
    </row>
    <row r="75" spans="2:5" ht="15.5" x14ac:dyDescent="0.35">
      <c r="B75" s="34"/>
      <c r="C75" s="35"/>
      <c r="D75" s="35"/>
      <c r="E75" s="33"/>
    </row>
    <row r="76" spans="2:5" ht="15.5" x14ac:dyDescent="0.35">
      <c r="B76" s="34"/>
      <c r="C76" s="35"/>
      <c r="D76" s="35"/>
      <c r="E76" s="33"/>
    </row>
    <row r="77" spans="2:5" ht="15.5" x14ac:dyDescent="0.35">
      <c r="B77" s="44" t="s">
        <v>108</v>
      </c>
      <c r="C77" s="44"/>
      <c r="D77" s="44"/>
      <c r="E77" s="33"/>
    </row>
    <row r="78" spans="2:5" ht="15.5" x14ac:dyDescent="0.35">
      <c r="B78" s="44" t="s">
        <v>106</v>
      </c>
      <c r="C78" s="44"/>
      <c r="D78" s="44"/>
      <c r="E78" s="33"/>
    </row>
    <row r="79" spans="2:5" x14ac:dyDescent="0.35">
      <c r="B79" s="33"/>
      <c r="C79" s="33"/>
      <c r="D79" s="33"/>
      <c r="E79" s="33"/>
    </row>
    <row r="80" spans="2:5" x14ac:dyDescent="0.35">
      <c r="B80" s="33"/>
      <c r="C80" s="33"/>
      <c r="D80" s="33"/>
      <c r="E80" s="33"/>
    </row>
    <row r="81" spans="5:5" x14ac:dyDescent="0.35">
      <c r="E81" s="33"/>
    </row>
    <row r="82" spans="5:5" x14ac:dyDescent="0.35">
      <c r="E82" s="33"/>
    </row>
  </sheetData>
  <mergeCells count="4">
    <mergeCell ref="B71:D71"/>
    <mergeCell ref="B72:D72"/>
    <mergeCell ref="B77:D77"/>
    <mergeCell ref="B78:D78"/>
  </mergeCells>
  <pageMargins left="1.49" right="0.7" top="0.75" bottom="0.48" header="0.3" footer="0.3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1:D95"/>
  <sheetViews>
    <sheetView showGridLines="0" view="pageBreakPreview" zoomScale="65" zoomScaleNormal="85" zoomScaleSheetLayoutView="65" workbookViewId="0">
      <pane xSplit="2" ySplit="6" topLeftCell="C7" activePane="bottomRight" state="frozen"/>
      <selection activeCell="H1" sqref="H1"/>
      <selection pane="topRight" activeCell="J1" sqref="J1"/>
      <selection pane="bottomLeft" activeCell="H5" sqref="H5"/>
      <selection pane="bottomRight" activeCell="C11" sqref="C11"/>
    </sheetView>
  </sheetViews>
  <sheetFormatPr baseColWidth="10" defaultColWidth="10.90625" defaultRowHeight="14.5" x14ac:dyDescent="0.35"/>
  <cols>
    <col min="1" max="1" width="3.81640625" customWidth="1"/>
    <col min="2" max="2" width="88.6328125" customWidth="1"/>
    <col min="3" max="4" width="10.453125" customWidth="1"/>
  </cols>
  <sheetData>
    <row r="1" spans="2:4" ht="18" x14ac:dyDescent="0.4">
      <c r="B1" s="1" t="s">
        <v>2</v>
      </c>
    </row>
    <row r="2" spans="2:4" ht="15.5" x14ac:dyDescent="0.35">
      <c r="B2" s="2" t="s">
        <v>120</v>
      </c>
    </row>
    <row r="3" spans="2:4" ht="15.5" x14ac:dyDescent="0.35">
      <c r="B3" s="2" t="s">
        <v>122</v>
      </c>
    </row>
    <row r="4" spans="2:4" x14ac:dyDescent="0.35">
      <c r="B4" s="3" t="s">
        <v>104</v>
      </c>
    </row>
    <row r="5" spans="2:4" x14ac:dyDescent="0.35">
      <c r="B5" s="3"/>
    </row>
    <row r="6" spans="2:4" x14ac:dyDescent="0.35">
      <c r="B6" s="7"/>
      <c r="C6" s="42" t="s">
        <v>123</v>
      </c>
      <c r="D6" s="42" t="s">
        <v>124</v>
      </c>
    </row>
    <row r="7" spans="2:4" x14ac:dyDescent="0.35">
      <c r="B7" s="19" t="s">
        <v>54</v>
      </c>
      <c r="C7" s="28">
        <f>SUM(C8:C12)</f>
        <v>223003.4</v>
      </c>
      <c r="D7" s="28">
        <f>SUM(D8:D12)</f>
        <v>205569.2</v>
      </c>
    </row>
    <row r="8" spans="2:4" x14ac:dyDescent="0.35">
      <c r="B8" s="20" t="s">
        <v>55</v>
      </c>
      <c r="C8" s="16">
        <v>986.2</v>
      </c>
      <c r="D8" s="16">
        <v>852.7</v>
      </c>
    </row>
    <row r="9" spans="2:4" hidden="1" x14ac:dyDescent="0.35">
      <c r="B9" s="20" t="s">
        <v>56</v>
      </c>
      <c r="C9" s="16">
        <v>0</v>
      </c>
      <c r="D9" s="16"/>
    </row>
    <row r="10" spans="2:4" x14ac:dyDescent="0.35">
      <c r="B10" s="20" t="s">
        <v>57</v>
      </c>
      <c r="C10" s="16">
        <v>34141.4</v>
      </c>
      <c r="D10" s="16">
        <v>30766.9</v>
      </c>
    </row>
    <row r="11" spans="2:4" x14ac:dyDescent="0.35">
      <c r="B11" s="20" t="s">
        <v>58</v>
      </c>
      <c r="C11" s="16">
        <v>187875.8</v>
      </c>
      <c r="D11" s="16">
        <v>173949.6</v>
      </c>
    </row>
    <row r="12" spans="2:4" hidden="1" x14ac:dyDescent="0.35">
      <c r="B12" s="20" t="s">
        <v>59</v>
      </c>
      <c r="C12" s="16"/>
      <c r="D12" s="16">
        <v>0</v>
      </c>
    </row>
    <row r="13" spans="2:4" ht="10.5" customHeight="1" x14ac:dyDescent="0.35">
      <c r="B13" s="7"/>
      <c r="C13" s="16"/>
      <c r="D13" s="16"/>
    </row>
    <row r="14" spans="2:4" x14ac:dyDescent="0.35">
      <c r="B14" s="19" t="s">
        <v>60</v>
      </c>
      <c r="C14" s="28">
        <f>SUM(C15:C19)</f>
        <v>-61094.9</v>
      </c>
      <c r="D14" s="28">
        <f>SUM(D15:D19)</f>
        <v>-56442.399999999994</v>
      </c>
    </row>
    <row r="15" spans="2:4" x14ac:dyDescent="0.35">
      <c r="B15" s="20" t="s">
        <v>27</v>
      </c>
      <c r="C15" s="16">
        <v>-49249.1</v>
      </c>
      <c r="D15" s="16">
        <v>-42140.2</v>
      </c>
    </row>
    <row r="16" spans="2:4" hidden="1" x14ac:dyDescent="0.35">
      <c r="B16" s="20" t="s">
        <v>61</v>
      </c>
      <c r="C16" s="16">
        <v>0</v>
      </c>
      <c r="D16" s="16"/>
    </row>
    <row r="17" spans="2:4" x14ac:dyDescent="0.35">
      <c r="B17" s="20" t="s">
        <v>30</v>
      </c>
      <c r="C17" s="16">
        <v>-4632.8999999999996</v>
      </c>
      <c r="D17" s="16">
        <v>-5175.6000000000004</v>
      </c>
    </row>
    <row r="18" spans="2:4" x14ac:dyDescent="0.35">
      <c r="B18" s="20" t="s">
        <v>29</v>
      </c>
      <c r="C18" s="16">
        <v>-6578.9</v>
      </c>
      <c r="D18" s="16">
        <v>-8993.9</v>
      </c>
    </row>
    <row r="19" spans="2:4" x14ac:dyDescent="0.35">
      <c r="B19" s="20" t="s">
        <v>62</v>
      </c>
      <c r="C19" s="16">
        <v>-634</v>
      </c>
      <c r="D19" s="16">
        <v>-132.69999999999999</v>
      </c>
    </row>
    <row r="20" spans="2:4" ht="7.5" customHeight="1" x14ac:dyDescent="0.35">
      <c r="B20" s="7"/>
      <c r="C20" s="16"/>
      <c r="D20" s="16"/>
    </row>
    <row r="21" spans="2:4" x14ac:dyDescent="0.35">
      <c r="B21" s="9" t="s">
        <v>63</v>
      </c>
      <c r="C21" s="15">
        <f>C7+C14</f>
        <v>161908.5</v>
      </c>
      <c r="D21" s="15">
        <f>D7+D14</f>
        <v>149126.80000000002</v>
      </c>
    </row>
    <row r="22" spans="2:4" ht="10" customHeight="1" x14ac:dyDescent="0.35">
      <c r="B22" s="7"/>
      <c r="C22" s="16"/>
      <c r="D22" s="16"/>
    </row>
    <row r="23" spans="2:4" hidden="1" x14ac:dyDescent="0.35">
      <c r="B23" s="20" t="s">
        <v>64</v>
      </c>
      <c r="C23" s="16"/>
      <c r="D23" s="16">
        <v>0</v>
      </c>
    </row>
    <row r="24" spans="2:4" x14ac:dyDescent="0.35">
      <c r="B24" s="20" t="s">
        <v>115</v>
      </c>
      <c r="C24" s="16">
        <v>-799.1</v>
      </c>
      <c r="D24" s="16">
        <v>-242.7</v>
      </c>
    </row>
    <row r="25" spans="2:4" x14ac:dyDescent="0.35">
      <c r="B25" s="20" t="s">
        <v>116</v>
      </c>
      <c r="C25" s="16">
        <v>-28992.9</v>
      </c>
      <c r="D25" s="16">
        <v>-33606.400000000001</v>
      </c>
    </row>
    <row r="26" spans="2:4" hidden="1" x14ac:dyDescent="0.35">
      <c r="B26" s="20" t="s">
        <v>65</v>
      </c>
      <c r="C26" s="16"/>
      <c r="D26" s="16">
        <v>0</v>
      </c>
    </row>
    <row r="27" spans="2:4" hidden="1" x14ac:dyDescent="0.35">
      <c r="B27" s="20" t="s">
        <v>66</v>
      </c>
      <c r="C27" s="16"/>
      <c r="D27" s="16">
        <v>0</v>
      </c>
    </row>
    <row r="28" spans="2:4" hidden="1" x14ac:dyDescent="0.35">
      <c r="B28" s="20" t="s">
        <v>67</v>
      </c>
      <c r="C28" s="16"/>
      <c r="D28" s="16">
        <v>0</v>
      </c>
    </row>
    <row r="29" spans="2:4" x14ac:dyDescent="0.35">
      <c r="B29" s="8" t="s">
        <v>68</v>
      </c>
      <c r="C29" s="15">
        <f>C21+SUM(C23:C28)</f>
        <v>132116.5</v>
      </c>
      <c r="D29" s="15">
        <f>D21+SUM(D23:D28)</f>
        <v>115277.70000000001</v>
      </c>
    </row>
    <row r="30" spans="2:4" ht="10" customHeight="1" x14ac:dyDescent="0.35">
      <c r="B30" s="7"/>
      <c r="C30" s="16"/>
      <c r="D30" s="16"/>
    </row>
    <row r="31" spans="2:4" x14ac:dyDescent="0.35">
      <c r="B31" s="20" t="s">
        <v>69</v>
      </c>
      <c r="C31" s="16">
        <v>19803.3</v>
      </c>
      <c r="D31" s="16">
        <v>19747</v>
      </c>
    </row>
    <row r="32" spans="2:4" x14ac:dyDescent="0.35">
      <c r="B32" s="20" t="s">
        <v>70</v>
      </c>
      <c r="C32" s="16">
        <v>-18005.3</v>
      </c>
      <c r="D32" s="16">
        <v>-14706.4</v>
      </c>
    </row>
    <row r="33" spans="2:4" x14ac:dyDescent="0.35">
      <c r="B33" s="21" t="s">
        <v>71</v>
      </c>
      <c r="C33" s="28">
        <f>SUM(C31:C32)</f>
        <v>1798</v>
      </c>
      <c r="D33" s="28">
        <f>SUM(D31:D32)</f>
        <v>5040.6000000000004</v>
      </c>
    </row>
    <row r="34" spans="2:4" ht="9" customHeight="1" x14ac:dyDescent="0.35">
      <c r="B34" s="7"/>
      <c r="C34" s="16"/>
      <c r="D34" s="16"/>
    </row>
    <row r="35" spans="2:4" hidden="1" x14ac:dyDescent="0.35">
      <c r="B35" s="20" t="s">
        <v>72</v>
      </c>
      <c r="C35" s="16"/>
      <c r="D35" s="16">
        <v>0</v>
      </c>
    </row>
    <row r="36" spans="2:4" x14ac:dyDescent="0.35">
      <c r="B36" s="20" t="s">
        <v>117</v>
      </c>
      <c r="C36" s="16">
        <v>11154</v>
      </c>
      <c r="D36" s="16">
        <v>1419.3</v>
      </c>
    </row>
    <row r="37" spans="2:4" x14ac:dyDescent="0.35">
      <c r="B37" s="20" t="s">
        <v>118</v>
      </c>
      <c r="C37" s="16">
        <v>504.4</v>
      </c>
      <c r="D37" s="16">
        <v>327.2</v>
      </c>
    </row>
    <row r="38" spans="2:4" x14ac:dyDescent="0.35">
      <c r="B38" s="20" t="s">
        <v>119</v>
      </c>
      <c r="C38" s="16">
        <v>10753.1</v>
      </c>
      <c r="D38" s="16">
        <v>9698.9</v>
      </c>
    </row>
    <row r="39" spans="2:4" x14ac:dyDescent="0.35">
      <c r="B39" s="8" t="s">
        <v>73</v>
      </c>
      <c r="C39" s="15">
        <f>C29+C33+SUM(C35:C38)</f>
        <v>156326</v>
      </c>
      <c r="D39" s="15">
        <f>D29+D33+SUM(D35:D38)</f>
        <v>131763.70000000001</v>
      </c>
    </row>
    <row r="40" spans="2:4" ht="10" customHeight="1" x14ac:dyDescent="0.35">
      <c r="B40" s="7"/>
      <c r="C40" s="16"/>
      <c r="D40" s="16"/>
    </row>
    <row r="41" spans="2:4" x14ac:dyDescent="0.35">
      <c r="B41" s="19" t="s">
        <v>74</v>
      </c>
      <c r="C41" s="28">
        <f>SUM(C42:C45)</f>
        <v>-89124.4</v>
      </c>
      <c r="D41" s="28">
        <f>SUM(D42:D45)</f>
        <v>-84688.4</v>
      </c>
    </row>
    <row r="42" spans="2:4" x14ac:dyDescent="0.35">
      <c r="B42" s="20" t="s">
        <v>75</v>
      </c>
      <c r="C42" s="16">
        <v>-45421.9</v>
      </c>
      <c r="D42" s="16">
        <v>-43369.3</v>
      </c>
    </row>
    <row r="43" spans="2:4" x14ac:dyDescent="0.35">
      <c r="B43" s="20" t="s">
        <v>76</v>
      </c>
      <c r="C43" s="16">
        <v>-27941.5</v>
      </c>
      <c r="D43" s="16">
        <v>-25994.5</v>
      </c>
    </row>
    <row r="44" spans="2:4" x14ac:dyDescent="0.35">
      <c r="B44" s="20" t="s">
        <v>77</v>
      </c>
      <c r="C44" s="16">
        <v>-15371.6</v>
      </c>
      <c r="D44" s="16">
        <v>-14797.4</v>
      </c>
    </row>
    <row r="45" spans="2:4" x14ac:dyDescent="0.35">
      <c r="B45" s="20" t="s">
        <v>78</v>
      </c>
      <c r="C45" s="16">
        <v>-389.4</v>
      </c>
      <c r="D45" s="16">
        <v>-527.20000000000005</v>
      </c>
    </row>
    <row r="46" spans="2:4" x14ac:dyDescent="0.35">
      <c r="B46" s="7"/>
      <c r="C46" s="16"/>
      <c r="D46" s="16"/>
    </row>
    <row r="47" spans="2:4" x14ac:dyDescent="0.35">
      <c r="B47" s="9" t="s">
        <v>79</v>
      </c>
      <c r="C47" s="15">
        <f>C39+C41</f>
        <v>67201.600000000006</v>
      </c>
      <c r="D47" s="15">
        <f>D39+D41</f>
        <v>47075.300000000017</v>
      </c>
    </row>
    <row r="48" spans="2:4" x14ac:dyDescent="0.35">
      <c r="B48" s="22" t="s">
        <v>80</v>
      </c>
      <c r="C48" s="28">
        <v>-11936</v>
      </c>
      <c r="D48" s="28">
        <v>-8920</v>
      </c>
    </row>
    <row r="49" spans="2:4" x14ac:dyDescent="0.35">
      <c r="B49" s="29" t="s">
        <v>81</v>
      </c>
      <c r="C49" s="30">
        <f>SUM(C47:C48)</f>
        <v>55265.600000000006</v>
      </c>
      <c r="D49" s="30">
        <f>SUM(D47:D48)</f>
        <v>38155.300000000017</v>
      </c>
    </row>
    <row r="50" spans="2:4" x14ac:dyDescent="0.35">
      <c r="B50" s="7"/>
      <c r="C50" s="16"/>
      <c r="D50" s="16"/>
    </row>
    <row r="51" spans="2:4" x14ac:dyDescent="0.35">
      <c r="B51" s="23" t="s">
        <v>82</v>
      </c>
      <c r="C51" s="15">
        <f>C52+C60</f>
        <v>0</v>
      </c>
      <c r="D51" s="15">
        <f>D52+D60</f>
        <v>0</v>
      </c>
    </row>
    <row r="52" spans="2:4" x14ac:dyDescent="0.35">
      <c r="B52" s="24" t="s">
        <v>83</v>
      </c>
      <c r="C52" s="28">
        <f>SUM(C53:C58)</f>
        <v>0</v>
      </c>
      <c r="D52" s="28">
        <f>SUM(D53:D58)</f>
        <v>0</v>
      </c>
    </row>
    <row r="53" spans="2:4" hidden="1" x14ac:dyDescent="0.35">
      <c r="B53" s="25" t="s">
        <v>84</v>
      </c>
      <c r="C53" s="16"/>
      <c r="D53" s="16">
        <v>0</v>
      </c>
    </row>
    <row r="54" spans="2:4" hidden="1" x14ac:dyDescent="0.35">
      <c r="B54" s="25" t="s">
        <v>85</v>
      </c>
      <c r="C54" s="16"/>
      <c r="D54" s="16">
        <v>0</v>
      </c>
    </row>
    <row r="55" spans="2:4" hidden="1" x14ac:dyDescent="0.35">
      <c r="B55" s="25" t="s">
        <v>86</v>
      </c>
      <c r="C55" s="16"/>
      <c r="D55" s="16">
        <v>0</v>
      </c>
    </row>
    <row r="56" spans="2:4" hidden="1" x14ac:dyDescent="0.35">
      <c r="B56" s="25" t="s">
        <v>87</v>
      </c>
      <c r="C56" s="16"/>
      <c r="D56" s="16">
        <v>0</v>
      </c>
    </row>
    <row r="57" spans="2:4" hidden="1" x14ac:dyDescent="0.35">
      <c r="B57" s="25" t="s">
        <v>88</v>
      </c>
      <c r="C57" s="16"/>
      <c r="D57" s="16">
        <v>0</v>
      </c>
    </row>
    <row r="58" spans="2:4" hidden="1" x14ac:dyDescent="0.35">
      <c r="B58" s="25" t="s">
        <v>89</v>
      </c>
      <c r="C58" s="16"/>
      <c r="D58" s="16">
        <v>0</v>
      </c>
    </row>
    <row r="59" spans="2:4" x14ac:dyDescent="0.35">
      <c r="B59" s="7"/>
      <c r="C59" s="16"/>
      <c r="D59" s="16"/>
    </row>
    <row r="60" spans="2:4" x14ac:dyDescent="0.35">
      <c r="B60" s="24" t="s">
        <v>90</v>
      </c>
      <c r="C60" s="28">
        <f>SUM(C61:C69)</f>
        <v>0</v>
      </c>
      <c r="D60" s="28">
        <f>SUM(D61:D69)</f>
        <v>0</v>
      </c>
    </row>
    <row r="61" spans="2:4" hidden="1" x14ac:dyDescent="0.35">
      <c r="B61" s="25" t="s">
        <v>91</v>
      </c>
      <c r="C61" s="16"/>
      <c r="D61" s="16">
        <v>0</v>
      </c>
    </row>
    <row r="62" spans="2:4" hidden="1" x14ac:dyDescent="0.35">
      <c r="B62" s="25" t="s">
        <v>92</v>
      </c>
      <c r="C62" s="16"/>
      <c r="D62" s="16">
        <v>0</v>
      </c>
    </row>
    <row r="63" spans="2:4" hidden="1" x14ac:dyDescent="0.35">
      <c r="B63" s="25" t="s">
        <v>93</v>
      </c>
      <c r="C63" s="16"/>
      <c r="D63" s="16">
        <v>0</v>
      </c>
    </row>
    <row r="64" spans="2:4" hidden="1" x14ac:dyDescent="0.35">
      <c r="B64" s="25" t="s">
        <v>86</v>
      </c>
      <c r="C64" s="16"/>
      <c r="D64" s="16">
        <v>0</v>
      </c>
    </row>
    <row r="65" spans="2:4" hidden="1" x14ac:dyDescent="0.35">
      <c r="B65" s="25" t="s">
        <v>94</v>
      </c>
      <c r="C65" s="16"/>
      <c r="D65" s="16">
        <v>0</v>
      </c>
    </row>
    <row r="66" spans="2:4" hidden="1" x14ac:dyDescent="0.35">
      <c r="B66" s="25" t="s">
        <v>87</v>
      </c>
      <c r="C66" s="16"/>
      <c r="D66" s="16">
        <v>0</v>
      </c>
    </row>
    <row r="67" spans="2:4" hidden="1" x14ac:dyDescent="0.35">
      <c r="B67" s="25" t="s">
        <v>95</v>
      </c>
      <c r="C67" s="16"/>
      <c r="D67" s="16">
        <v>0</v>
      </c>
    </row>
    <row r="68" spans="2:4" hidden="1" x14ac:dyDescent="0.35">
      <c r="B68" s="25" t="s">
        <v>96</v>
      </c>
      <c r="C68" s="16"/>
      <c r="D68" s="16">
        <v>0</v>
      </c>
    </row>
    <row r="69" spans="2:4" hidden="1" x14ac:dyDescent="0.35">
      <c r="B69" s="25" t="s">
        <v>97</v>
      </c>
      <c r="C69" s="16"/>
      <c r="D69" s="16">
        <v>0</v>
      </c>
    </row>
    <row r="70" spans="2:4" x14ac:dyDescent="0.35">
      <c r="B70" s="7"/>
      <c r="C70" s="16"/>
      <c r="D70" s="16"/>
    </row>
    <row r="71" spans="2:4" x14ac:dyDescent="0.35">
      <c r="B71" s="29" t="s">
        <v>98</v>
      </c>
      <c r="C71" s="30">
        <f>C49+C51</f>
        <v>55265.600000000006</v>
      </c>
      <c r="D71" s="30">
        <f>D49+D51</f>
        <v>38155.300000000017</v>
      </c>
    </row>
    <row r="72" spans="2:4" x14ac:dyDescent="0.35">
      <c r="B72" s="7"/>
      <c r="C72" s="4"/>
      <c r="D72" s="4"/>
    </row>
    <row r="73" spans="2:4" ht="28.5" x14ac:dyDescent="0.35">
      <c r="B73" s="26" t="s">
        <v>99</v>
      </c>
      <c r="C73" s="4"/>
      <c r="D73" s="4"/>
    </row>
    <row r="74" spans="2:4" x14ac:dyDescent="0.35">
      <c r="B74" s="27" t="s">
        <v>100</v>
      </c>
      <c r="C74" s="40">
        <v>0.27</v>
      </c>
      <c r="D74" s="40">
        <v>0.19</v>
      </c>
    </row>
    <row r="75" spans="2:4" x14ac:dyDescent="0.35">
      <c r="B75" s="27" t="s">
        <v>101</v>
      </c>
      <c r="C75" s="40">
        <v>0.27</v>
      </c>
      <c r="D75" s="40">
        <v>0.19</v>
      </c>
    </row>
    <row r="76" spans="2:4" x14ac:dyDescent="0.35">
      <c r="B76" s="7"/>
      <c r="C76" s="40"/>
      <c r="D76" s="40"/>
    </row>
    <row r="77" spans="2:4" ht="28.5" x14ac:dyDescent="0.35">
      <c r="B77" s="26" t="s">
        <v>102</v>
      </c>
      <c r="C77" s="40"/>
      <c r="D77" s="40"/>
    </row>
    <row r="78" spans="2:4" x14ac:dyDescent="0.35">
      <c r="B78" s="27" t="s">
        <v>100</v>
      </c>
      <c r="C78" s="40">
        <v>0</v>
      </c>
      <c r="D78" s="40">
        <v>0</v>
      </c>
    </row>
    <row r="79" spans="2:4" x14ac:dyDescent="0.35">
      <c r="B79" s="27" t="s">
        <v>101</v>
      </c>
      <c r="C79" s="40">
        <v>0</v>
      </c>
      <c r="D79" s="40">
        <v>0</v>
      </c>
    </row>
    <row r="80" spans="2:4" x14ac:dyDescent="0.35">
      <c r="B80" s="33" t="s">
        <v>105</v>
      </c>
      <c r="C80" s="41"/>
      <c r="D80" s="41"/>
    </row>
    <row r="84" spans="2:4" x14ac:dyDescent="0.35">
      <c r="C84" s="33"/>
      <c r="D84" s="33"/>
    </row>
    <row r="85" spans="2:4" x14ac:dyDescent="0.35">
      <c r="B85" s="33"/>
      <c r="C85" s="33"/>
      <c r="D85" s="33"/>
    </row>
    <row r="86" spans="2:4" ht="17" x14ac:dyDescent="0.4">
      <c r="B86" s="45" t="s">
        <v>110</v>
      </c>
      <c r="C86" s="45"/>
      <c r="D86" s="45"/>
    </row>
    <row r="87" spans="2:4" ht="17" x14ac:dyDescent="0.4">
      <c r="B87" s="45" t="s">
        <v>111</v>
      </c>
      <c r="C87" s="45"/>
      <c r="D87" s="45"/>
    </row>
    <row r="88" spans="2:4" ht="17" x14ac:dyDescent="0.4">
      <c r="B88" s="36"/>
      <c r="C88" s="36"/>
      <c r="D88" s="36"/>
    </row>
    <row r="89" spans="2:4" ht="17" x14ac:dyDescent="0.4">
      <c r="B89" s="36"/>
      <c r="C89" s="36"/>
      <c r="D89" s="36"/>
    </row>
    <row r="90" spans="2:4" ht="17" x14ac:dyDescent="0.4">
      <c r="B90" s="37"/>
      <c r="C90" s="37"/>
      <c r="D90" s="37"/>
    </row>
    <row r="91" spans="2:4" ht="17" x14ac:dyDescent="0.4">
      <c r="B91" s="37"/>
      <c r="C91" s="37"/>
      <c r="D91" s="37"/>
    </row>
    <row r="92" spans="2:4" ht="17" x14ac:dyDescent="0.4">
      <c r="B92" s="38"/>
      <c r="C92" s="37"/>
      <c r="D92" s="37"/>
    </row>
    <row r="93" spans="2:4" ht="17" x14ac:dyDescent="0.4">
      <c r="B93" s="38"/>
      <c r="C93" s="37"/>
      <c r="D93" s="37"/>
    </row>
    <row r="94" spans="2:4" ht="17" x14ac:dyDescent="0.4">
      <c r="B94" s="46" t="s">
        <v>109</v>
      </c>
      <c r="C94" s="46"/>
      <c r="D94" s="46"/>
    </row>
    <row r="95" spans="2:4" ht="17" x14ac:dyDescent="0.4">
      <c r="B95" s="46" t="s">
        <v>106</v>
      </c>
      <c r="C95" s="46"/>
      <c r="D95" s="46"/>
    </row>
  </sheetData>
  <mergeCells count="4">
    <mergeCell ref="B86:D86"/>
    <mergeCell ref="B87:D87"/>
    <mergeCell ref="B94:D94"/>
    <mergeCell ref="B95:D95"/>
  </mergeCells>
  <pageMargins left="1.5" right="0.7" top="0.56999999999999995" bottom="0.48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DE SITUACION FINANCIERA</vt:lpstr>
      <vt:lpstr>ESTADO DE RESULTADOS INTEGRAL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LEMUS, WILBERT [CUSCA SV]</dc:creator>
  <cp:lastModifiedBy>Lemus, Wilbert [CUSCA]</cp:lastModifiedBy>
  <cp:lastPrinted>2024-02-14T22:31:26Z</cp:lastPrinted>
  <dcterms:created xsi:type="dcterms:W3CDTF">2024-01-31T20:23:18Z</dcterms:created>
  <dcterms:modified xsi:type="dcterms:W3CDTF">2026-08-11T22:46:06Z</dcterms:modified>
</cp:coreProperties>
</file>