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01Archivos 2026\Renta 2026\"/>
    </mc:Choice>
  </mc:AlternateContent>
  <xr:revisionPtr revIDLastSave="0" documentId="8_{87456175-9489-4709-9A20-5ECB41B052D3}" xr6:coauthVersionLast="47" xr6:coauthVersionMax="47" xr10:uidLastSave="{00000000-0000-0000-0000-000000000000}"/>
  <bookViews>
    <workbookView xWindow="-120" yWindow="-120" windowWidth="29040" windowHeight="15720" xr2:uid="{A26A5ECD-0C86-41A9-BA97-0EFB67A4B47E}"/>
  </bookViews>
  <sheets>
    <sheet name="E. S. Financiera MILES" sheetId="1" r:id="rId1"/>
  </sheets>
  <definedNames>
    <definedName name="_xlnm.Print_Area" localSheetId="0">'E. S. Financiera MILES'!$A$1:$E$119</definedName>
    <definedName name="AS2DocOpenMode" hidden="1">"AS2DocumentEdit"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7" i="1" l="1"/>
  <c r="E30" i="1"/>
  <c r="E37" i="1"/>
  <c r="E38" i="1" s="1"/>
  <c r="C49" i="1"/>
  <c r="C30" i="1"/>
  <c r="E49" i="1"/>
  <c r="E47" i="1"/>
  <c r="E44" i="1"/>
  <c r="E42" i="1"/>
  <c r="E13" i="1"/>
  <c r="E17" i="1"/>
  <c r="E27" i="1"/>
  <c r="E97" i="1"/>
  <c r="E83" i="1"/>
  <c r="C97" i="1"/>
  <c r="C44" i="1"/>
  <c r="C13" i="1"/>
  <c r="C17" i="1"/>
  <c r="E77" i="1"/>
  <c r="C77" i="1"/>
  <c r="C83" i="1"/>
  <c r="C47" i="1"/>
  <c r="C42" i="1"/>
  <c r="C51" i="1" s="1"/>
  <c r="C89" i="1" l="1"/>
  <c r="C38" i="1"/>
  <c r="C52" i="1" s="1"/>
  <c r="C27" i="1"/>
  <c r="E51" i="1" l="1"/>
  <c r="E52" i="1" l="1"/>
  <c r="C93" i="1" l="1"/>
  <c r="C101" i="1" s="1"/>
  <c r="C109" i="1" s="1"/>
  <c r="C111" i="1" s="1"/>
  <c r="E89" i="1" l="1"/>
  <c r="E93" i="1" s="1"/>
  <c r="E101" i="1" s="1"/>
  <c r="E107" i="1" s="1"/>
  <c r="E109" i="1" s="1"/>
  <c r="E111" i="1" s="1"/>
</calcChain>
</file>

<file path=xl/sharedStrings.xml><?xml version="1.0" encoding="utf-8"?>
<sst xmlns="http://schemas.openxmlformats.org/spreadsheetml/2006/main" count="80" uniqueCount="78">
  <si>
    <t>BANCO HIPOTECARIO DE EL SALVADOR, S.A.</t>
  </si>
  <si>
    <t>ESTADO DE SITUACIÓN FINANCIERA</t>
  </si>
  <si>
    <t>(Expresado en miles de dólares de Los Estados Unidos de América)</t>
  </si>
  <si>
    <t>ACTIVO</t>
  </si>
  <si>
    <t>Efectivo y Equivalentes de Efectivo</t>
  </si>
  <si>
    <t>Instrumentos de Inversión (neto)</t>
  </si>
  <si>
    <t xml:space="preserve">     A valor razonable con cambios en otro resultado integral (VRORI)</t>
  </si>
  <si>
    <t xml:space="preserve">     A Costo amortizado</t>
  </si>
  <si>
    <t>Cartera de Crédito (neta)</t>
  </si>
  <si>
    <t xml:space="preserve">     Créditos vigentes a un año plazo</t>
  </si>
  <si>
    <t xml:space="preserve">     Créditos vigentes a más de un año plazo</t>
  </si>
  <si>
    <t xml:space="preserve">     Créditos vencidos</t>
  </si>
  <si>
    <t xml:space="preserve">     (Estimación de pérdida por deterioro)</t>
  </si>
  <si>
    <t>Cuentas por cobrar (neto)</t>
  </si>
  <si>
    <t>Activos Fisicos e Intangibles (neto)</t>
  </si>
  <si>
    <t>Activos Extraordinarios (neto)</t>
  </si>
  <si>
    <t>Inversiones en Acciones (neto)</t>
  </si>
  <si>
    <t>Otros Activos</t>
  </si>
  <si>
    <t>Total Activos</t>
  </si>
  <si>
    <t>PASIVO</t>
  </si>
  <si>
    <t>Pasivos financieros a costo amortizado (neto)</t>
  </si>
  <si>
    <t xml:space="preserve">     Depósitos</t>
  </si>
  <si>
    <t xml:space="preserve">     Préstamos</t>
  </si>
  <si>
    <t xml:space="preserve">     Títulos de Emisión Propia</t>
  </si>
  <si>
    <t>Obligaciones a la Vista</t>
  </si>
  <si>
    <t>Cuentas por Pagar</t>
  </si>
  <si>
    <t>Provisiones</t>
  </si>
  <si>
    <t>Otros Pasivos</t>
  </si>
  <si>
    <t>Total Pasivos</t>
  </si>
  <si>
    <t>PATRIMONIO NETO</t>
  </si>
  <si>
    <t>Capital Social</t>
  </si>
  <si>
    <t>Reservas</t>
  </si>
  <si>
    <t xml:space="preserve">     De capital</t>
  </si>
  <si>
    <t>Resultados por Aplicar</t>
  </si>
  <si>
    <t xml:space="preserve">     Utilidades de ejercicios anteriores</t>
  </si>
  <si>
    <t xml:space="preserve">     Utilidades del presente ejercicio</t>
  </si>
  <si>
    <t>Patrimonio Restringido</t>
  </si>
  <si>
    <t xml:space="preserve">     Utilidades no distribuibles</t>
  </si>
  <si>
    <t>Otro Resultado Integral Acumulado</t>
  </si>
  <si>
    <t xml:space="preserve">     Elementos que no se reclasificarán en resultados</t>
  </si>
  <si>
    <t>Total Patrimonio</t>
  </si>
  <si>
    <t xml:space="preserve">Total pasivo y patrimonio </t>
  </si>
  <si>
    <t>ESTADO DE RESULTADOS INTEGRAL</t>
  </si>
  <si>
    <t>2025</t>
  </si>
  <si>
    <t>Ingresos por Intereses</t>
  </si>
  <si>
    <t>Activos Financieros a valor razonable con cambios en otro resultado integral</t>
  </si>
  <si>
    <t>Activos Financieros a costo amortizado</t>
  </si>
  <si>
    <t>Cartera de Préstamos</t>
  </si>
  <si>
    <t>Gastos por intereseses</t>
  </si>
  <si>
    <t>Depósitos</t>
  </si>
  <si>
    <t>Titulos de emisión propia</t>
  </si>
  <si>
    <t>Préstamos</t>
  </si>
  <si>
    <t>Otros Gastos por intereses</t>
  </si>
  <si>
    <t>Ingresos por intereses netos</t>
  </si>
  <si>
    <t>Ganancia (Pérdida) por deterioro de activos financieros de riesgo crediticio, Neta</t>
  </si>
  <si>
    <t>Ganancia o (pérdida) por reversiones de deterioro de valor de activos</t>
  </si>
  <si>
    <t>Ganancia o (pérdida) por reversión de deterioro de valor por propiedades y equipo, neta</t>
  </si>
  <si>
    <t>Ingresos intereses, después de cargos por deterioro</t>
  </si>
  <si>
    <t>Ingresos por comisiones y honorarios</t>
  </si>
  <si>
    <t>Gastos por comisiones y honorarios</t>
  </si>
  <si>
    <t>Ingresos por comisiones y honorarios, netos</t>
  </si>
  <si>
    <t>Ganancia (Pérdida) por ventas de activos y operaciones discontinuadas</t>
  </si>
  <si>
    <t>Otros ingresos (Gastos) financieros</t>
  </si>
  <si>
    <t>Total ingresos netos</t>
  </si>
  <si>
    <t>Gastos de funcionarios y empleados</t>
  </si>
  <si>
    <t>Gastos generales</t>
  </si>
  <si>
    <t>Gastos de depreciación y amortización</t>
  </si>
  <si>
    <t>Gastos por provisiones</t>
  </si>
  <si>
    <t>Utilidad antes de impuestos</t>
  </si>
  <si>
    <t>Gastos por impuestos sobre las ganancias</t>
  </si>
  <si>
    <t>Utilidad del ejercicio</t>
  </si>
  <si>
    <t>Otro resultado integral</t>
  </si>
  <si>
    <t>Resultado integral total del ejercicio</t>
  </si>
  <si>
    <t>2026</t>
  </si>
  <si>
    <t xml:space="preserve">     A Valor razonable con cambios en resultados</t>
  </si>
  <si>
    <t>Activos Financieros a valor razonable con cambios en resultados</t>
  </si>
  <si>
    <t>SALDOS AL 31 DE JULIO DE 2026 Y  2025</t>
  </si>
  <si>
    <t>DEL 01 DE ENERO AL 31 DE JULIO DE 2026 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</si>
</sst>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$&quot;* #,##0.00_-;\-&quot;$&quot;* #,##0.00_-;_-&quot;$&quot;* &quot;-&quot;??_-;_-@_-"/>
    <numFmt numFmtId="164" formatCode="_-[$$-409]* #,##0.0_ ;_-[$$-409]* \-#,##0.0\ ;_-[$$-409]* &quot;-&quot;??_ ;_-@_ "/>
    <numFmt numFmtId="165" formatCode="_([$$-409]* #,##0.0_);_([$$-409]* \(#,##0.0\);_([$$-409]* &quot;-&quot;??_);_(@_)"/>
    <numFmt numFmtId="166" formatCode="_-[$$-409]* #,##0.00_ ;_-[$$-409]* \-#,##0.00\ ;_-[$$-409]* &quot;-&quot;??_ ;_-@_ "/>
    <numFmt numFmtId="167" formatCode="_-&quot;$&quot;* #,##0.0_-;\-&quot;$&quot;* #,##0.0_-;_-&quot;$&quot;* &quot;-&quot;??_-;_-@_-"/>
    <numFmt numFmtId="168" formatCode="_(&quot;$&quot;* #,##0.0_);_(&quot;$&quot;* \(#,##0.0\);_(&quot;$&quot;* &quot;-&quot;??_);_(@_)"/>
    <numFmt numFmtId="169" formatCode="_([$$-409]* #,##0.00_);_([$$-409]* \(#,##0.00\);_([$$-409]* &quot;-&quot;??_);_(@_)"/>
    <numFmt numFmtId="170" formatCode="_-[$$-409]* #,##0.0_ ;_-[$$-409]* \-#,##0.0\ ;_-[$$-409]* &quot;-&quot;????_ ;_-@_ "/>
    <numFmt numFmtId="171" formatCode="_-&quot;$&quot;* #,##0.000_-;\-&quot;$&quot;* #,##0.000_-;_-&quot;$&quot;* &quot;-&quot;??_-;_-@_-"/>
    <numFmt numFmtId="172" formatCode="_-&quot;$&quot;* #,##0.00000_-;\-&quot;$&quot;* #,##0.00000_-;_-&quot;$&quot;* &quot;-&quot;??_-;_-@_-"/>
    <numFmt numFmtId="173" formatCode="_-&quot;$&quot;* #,##0.000000_-;\-&quot;$&quot;* #,##0.000000_-;_-&quot;$&quot;* &quot;-&quot;??_-;_-@_-"/>
  </numFmts>
  <fonts count="1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4"/>
      <color theme="1"/>
      <name val="Aptos Narrow"/>
      <family val="2"/>
      <scheme val="minor"/>
    </font>
    <font>
      <sz val="12"/>
      <name val="Arial"/>
      <family val="2"/>
    </font>
    <font>
      <sz val="1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0"/>
      <name val="Arial"/>
      <family val="2"/>
    </font>
    <font>
      <b/>
      <sz val="10"/>
      <name val="Verdana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vertical="center" wrapText="1"/>
    </xf>
    <xf numFmtId="0" fontId="3" fillId="0" borderId="0" xfId="1" applyFont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7" fillId="0" borderId="0" xfId="1" applyFont="1"/>
    <xf numFmtId="0" fontId="7" fillId="0" borderId="0" xfId="1" applyFont="1" applyAlignment="1">
      <alignment horizontal="center"/>
    </xf>
    <xf numFmtId="44" fontId="0" fillId="0" borderId="0" xfId="2" applyFont="1"/>
    <xf numFmtId="166" fontId="1" fillId="0" borderId="0" xfId="1" applyNumberFormat="1"/>
    <xf numFmtId="167" fontId="0" fillId="0" borderId="0" xfId="2" applyNumberFormat="1" applyFont="1"/>
    <xf numFmtId="0" fontId="7" fillId="0" borderId="0" xfId="1" applyFont="1" applyAlignment="1">
      <alignment vertical="center" wrapText="1"/>
    </xf>
    <xf numFmtId="169" fontId="1" fillId="0" borderId="0" xfId="1" applyNumberFormat="1"/>
    <xf numFmtId="0" fontId="7" fillId="0" borderId="0" xfId="1" applyFont="1" applyAlignment="1">
      <alignment vertical="center"/>
    </xf>
    <xf numFmtId="0" fontId="9" fillId="0" borderId="0" xfId="1" applyFont="1" applyAlignment="1">
      <alignment horizontal="justify" vertical="center" wrapText="1"/>
    </xf>
    <xf numFmtId="169" fontId="10" fillId="0" borderId="0" xfId="1" applyNumberFormat="1" applyFont="1"/>
    <xf numFmtId="49" fontId="7" fillId="0" borderId="0" xfId="1" applyNumberFormat="1" applyFont="1" applyAlignment="1">
      <alignment horizontal="center" vertical="center"/>
    </xf>
    <xf numFmtId="167" fontId="7" fillId="0" borderId="3" xfId="1" applyNumberFormat="1" applyFont="1" applyBorder="1"/>
    <xf numFmtId="170" fontId="1" fillId="0" borderId="0" xfId="1" applyNumberFormat="1"/>
    <xf numFmtId="170" fontId="7" fillId="0" borderId="0" xfId="1" applyNumberFormat="1" applyFont="1"/>
    <xf numFmtId="170" fontId="8" fillId="0" borderId="0" xfId="1" applyNumberFormat="1" applyFont="1"/>
    <xf numFmtId="167" fontId="7" fillId="0" borderId="0" xfId="1" applyNumberFormat="1" applyFont="1"/>
    <xf numFmtId="167" fontId="7" fillId="0" borderId="4" xfId="1" applyNumberFormat="1" applyFont="1" applyBorder="1"/>
    <xf numFmtId="167" fontId="7" fillId="0" borderId="2" xfId="1" applyNumberFormat="1" applyFont="1" applyBorder="1"/>
    <xf numFmtId="170" fontId="7" fillId="0" borderId="3" xfId="1" applyNumberFormat="1" applyFont="1" applyBorder="1"/>
    <xf numFmtId="164" fontId="7" fillId="0" borderId="0" xfId="1" applyNumberFormat="1" applyFont="1"/>
    <xf numFmtId="164" fontId="1" fillId="0" borderId="0" xfId="1" applyNumberFormat="1"/>
    <xf numFmtId="164" fontId="7" fillId="0" borderId="2" xfId="1" applyNumberFormat="1" applyFont="1" applyBorder="1"/>
    <xf numFmtId="164" fontId="7" fillId="0" borderId="3" xfId="1" applyNumberFormat="1" applyFont="1" applyBorder="1"/>
    <xf numFmtId="167" fontId="1" fillId="0" borderId="0" xfId="1" applyNumberFormat="1"/>
    <xf numFmtId="173" fontId="1" fillId="0" borderId="0" xfId="3" applyNumberFormat="1" applyFont="1"/>
    <xf numFmtId="171" fontId="1" fillId="0" borderId="0" xfId="1" applyNumberFormat="1"/>
    <xf numFmtId="172" fontId="1" fillId="0" borderId="0" xfId="1" applyNumberFormat="1"/>
    <xf numFmtId="0" fontId="12" fillId="0" borderId="0" xfId="0" applyFont="1" applyAlignment="1">
      <alignment horizontal="right" vertical="center" wrapText="1"/>
    </xf>
    <xf numFmtId="168" fontId="1" fillId="0" borderId="0" xfId="1" applyNumberFormat="1"/>
    <xf numFmtId="0" fontId="1" fillId="0" borderId="0" xfId="1" applyAlignment="1">
      <alignment vertical="center" wrapText="1"/>
    </xf>
    <xf numFmtId="0" fontId="1" fillId="0" borderId="0" xfId="1" applyAlignment="1">
      <alignment vertical="center"/>
    </xf>
    <xf numFmtId="165" fontId="1" fillId="0" borderId="0" xfId="1" applyNumberFormat="1"/>
    <xf numFmtId="4" fontId="13" fillId="0" borderId="0" xfId="0" applyNumberFormat="1" applyFont="1" applyAlignment="1">
      <alignment horizontal="right" vertical="center" wrapText="1"/>
    </xf>
    <xf numFmtId="0" fontId="1" fillId="0" borderId="0" xfId="1" applyAlignment="1">
      <alignment vertical="top" wrapText="1"/>
    </xf>
    <xf numFmtId="0" fontId="7" fillId="0" borderId="0" xfId="0" applyFont="1" applyAlignment="1">
      <alignment vertical="center" wrapText="1"/>
    </xf>
    <xf numFmtId="0" fontId="14" fillId="0" borderId="0" xfId="1" applyFont="1" applyAlignment="1">
      <alignment vertical="center"/>
    </xf>
    <xf numFmtId="0" fontId="14" fillId="0" borderId="0" xfId="1" applyFont="1" applyAlignment="1">
      <alignment vertical="center" wrapText="1"/>
    </xf>
    <xf numFmtId="0" fontId="15" fillId="0" borderId="0" xfId="1" applyFont="1" applyAlignment="1">
      <alignment vertical="center"/>
    </xf>
    <xf numFmtId="0" fontId="16" fillId="0" borderId="1" xfId="1" applyFont="1" applyBorder="1" applyAlignment="1">
      <alignment vertical="center"/>
    </xf>
    <xf numFmtId="0" fontId="16" fillId="0" borderId="1" xfId="1" applyFont="1" applyBorder="1" applyAlignment="1">
      <alignment horizontal="left" vertical="center" wrapText="1"/>
    </xf>
  </cellXfs>
  <cellStyles count="4">
    <cellStyle name="Moneda" xfId="3" builtinId="4"/>
    <cellStyle name="Moneda 2" xfId="2" xr:uid="{D32201D0-61B9-4F85-9E06-73C24B9448A8}"/>
    <cellStyle name="Normal" xfId="0" builtinId="0"/>
    <cellStyle name="Normal 2" xfId="1" xr:uid="{60BF22C9-A770-4192-99DD-7B7FCD9092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161925</xdr:rowOff>
    </xdr:from>
    <xdr:to>
      <xdr:col>1</xdr:col>
      <xdr:colOff>3153555</xdr:colOff>
      <xdr:row>5</xdr:row>
      <xdr:rowOff>30908</xdr:rowOff>
    </xdr:to>
    <xdr:pic>
      <xdr:nvPicPr>
        <xdr:cNvPr id="2" name="Imagen 1" descr="Icono&#10;&#10;Descripción generada automáticamente">
          <a:extLst>
            <a:ext uri="{FF2B5EF4-FFF2-40B4-BE49-F238E27FC236}">
              <a16:creationId xmlns:a16="http://schemas.microsoft.com/office/drawing/2014/main" id="{9D54485F-6BBF-4464-B01D-8E31655A10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75"/>
        <a:stretch/>
      </xdr:blipFill>
      <xdr:spPr bwMode="auto">
        <a:xfrm>
          <a:off x="847725" y="342900"/>
          <a:ext cx="3134505" cy="59288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19050</xdr:colOff>
      <xdr:row>56</xdr:row>
      <xdr:rowOff>9525</xdr:rowOff>
    </xdr:from>
    <xdr:to>
      <xdr:col>1</xdr:col>
      <xdr:colOff>2066924</xdr:colOff>
      <xdr:row>58</xdr:row>
      <xdr:rowOff>152400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88473D5-8240-4083-9D95-6DF9FF6EBF7D}"/>
            </a:ext>
          </a:extLst>
        </xdr:cNvPr>
        <xdr:cNvSpPr txBox="1"/>
      </xdr:nvSpPr>
      <xdr:spPr>
        <a:xfrm>
          <a:off x="847725" y="9601200"/>
          <a:ext cx="2047874" cy="466725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/>
            <a:t>Rodrigo de Jesús</a:t>
          </a:r>
          <a:r>
            <a:rPr lang="es-MX" sz="1100" b="1" baseline="0"/>
            <a:t> </a:t>
          </a:r>
          <a:r>
            <a:rPr lang="es-MX" sz="1100" b="1"/>
            <a:t>Solorzano</a:t>
          </a:r>
        </a:p>
        <a:p>
          <a:pPr algn="ctr"/>
          <a:r>
            <a:rPr lang="es-MX" sz="1100" b="1"/>
            <a:t>Presidente</a:t>
          </a:r>
        </a:p>
      </xdr:txBody>
    </xdr:sp>
    <xdr:clientData/>
  </xdr:twoCellAnchor>
  <xdr:twoCellAnchor>
    <xdr:from>
      <xdr:col>1</xdr:col>
      <xdr:colOff>2676525</xdr:colOff>
      <xdr:row>56</xdr:row>
      <xdr:rowOff>9525</xdr:rowOff>
    </xdr:from>
    <xdr:to>
      <xdr:col>2</xdr:col>
      <xdr:colOff>561975</xdr:colOff>
      <xdr:row>60</xdr:row>
      <xdr:rowOff>19050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8F45FAC-139F-41CF-930D-C6660A9F0388}"/>
            </a:ext>
          </a:extLst>
        </xdr:cNvPr>
        <xdr:cNvSpPr txBox="1"/>
      </xdr:nvSpPr>
      <xdr:spPr>
        <a:xfrm>
          <a:off x="3505200" y="10544175"/>
          <a:ext cx="2314575" cy="657225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/>
            <a:t>José Raul Cienfuegos </a:t>
          </a:r>
        </a:p>
        <a:p>
          <a:pPr algn="ctr"/>
          <a:r>
            <a:rPr lang="es-MX" sz="1100" b="1"/>
            <a:t>Director de Finanzas</a:t>
          </a:r>
        </a:p>
        <a:p>
          <a:pPr algn="ctr"/>
          <a:r>
            <a:rPr lang="es-MX" sz="1100" b="1"/>
            <a:t> y Aministración</a:t>
          </a:r>
        </a:p>
      </xdr:txBody>
    </xdr:sp>
    <xdr:clientData/>
  </xdr:twoCellAnchor>
  <xdr:twoCellAnchor>
    <xdr:from>
      <xdr:col>2</xdr:col>
      <xdr:colOff>787400</xdr:colOff>
      <xdr:row>56</xdr:row>
      <xdr:rowOff>25401</xdr:rowOff>
    </xdr:from>
    <xdr:to>
      <xdr:col>5</xdr:col>
      <xdr:colOff>38101</xdr:colOff>
      <xdr:row>59</xdr:row>
      <xdr:rowOff>73025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4D02E28F-6941-4371-A10B-DE5D68C714DB}"/>
            </a:ext>
          </a:extLst>
        </xdr:cNvPr>
        <xdr:cNvSpPr txBox="1"/>
      </xdr:nvSpPr>
      <xdr:spPr>
        <a:xfrm>
          <a:off x="6045200" y="10560051"/>
          <a:ext cx="2089151" cy="533399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/>
            <a:t>Silvano Antonio</a:t>
          </a:r>
          <a:r>
            <a:rPr lang="es-MX" sz="1100" b="1" baseline="0"/>
            <a:t> Garcia</a:t>
          </a:r>
        </a:p>
        <a:p>
          <a:pPr algn="ctr"/>
          <a:r>
            <a:rPr lang="es-MX" sz="1100" b="1"/>
            <a:t>Contador General</a:t>
          </a:r>
        </a:p>
      </xdr:txBody>
    </xdr:sp>
    <xdr:clientData/>
  </xdr:twoCellAnchor>
  <xdr:twoCellAnchor>
    <xdr:from>
      <xdr:col>1</xdr:col>
      <xdr:colOff>47625</xdr:colOff>
      <xdr:row>56</xdr:row>
      <xdr:rowOff>0</xdr:rowOff>
    </xdr:from>
    <xdr:to>
      <xdr:col>1</xdr:col>
      <xdr:colOff>2000250</xdr:colOff>
      <xdr:row>56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98DD7118-5A9A-47C0-96E4-920FDBC5859F}"/>
            </a:ext>
          </a:extLst>
        </xdr:cNvPr>
        <xdr:cNvCxnSpPr/>
      </xdr:nvCxnSpPr>
      <xdr:spPr bwMode="auto">
        <a:xfrm>
          <a:off x="876300" y="9591675"/>
          <a:ext cx="1952625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</xdr:col>
      <xdr:colOff>2819400</xdr:colOff>
      <xdr:row>56</xdr:row>
      <xdr:rowOff>0</xdr:rowOff>
    </xdr:from>
    <xdr:to>
      <xdr:col>2</xdr:col>
      <xdr:colOff>342900</xdr:colOff>
      <xdr:row>56</xdr:row>
      <xdr:rowOff>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504528DD-3C50-45F3-A37C-BE7FEB2AB4A0}"/>
            </a:ext>
          </a:extLst>
        </xdr:cNvPr>
        <xdr:cNvCxnSpPr/>
      </xdr:nvCxnSpPr>
      <xdr:spPr bwMode="auto">
        <a:xfrm>
          <a:off x="3648075" y="10534650"/>
          <a:ext cx="1952625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1</xdr:col>
      <xdr:colOff>38100</xdr:colOff>
      <xdr:row>65</xdr:row>
      <xdr:rowOff>38100</xdr:rowOff>
    </xdr:from>
    <xdr:to>
      <xdr:col>1</xdr:col>
      <xdr:colOff>3172605</xdr:colOff>
      <xdr:row>68</xdr:row>
      <xdr:rowOff>145208</xdr:rowOff>
    </xdr:to>
    <xdr:pic>
      <xdr:nvPicPr>
        <xdr:cNvPr id="9" name="Imagen 8" descr="Icono&#10;&#10;Descripción generada automáticamente">
          <a:extLst>
            <a:ext uri="{FF2B5EF4-FFF2-40B4-BE49-F238E27FC236}">
              <a16:creationId xmlns:a16="http://schemas.microsoft.com/office/drawing/2014/main" id="{8F65D6DC-81A0-4BBD-8119-74253B279D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75"/>
        <a:stretch/>
      </xdr:blipFill>
      <xdr:spPr bwMode="auto">
        <a:xfrm>
          <a:off x="866775" y="12030075"/>
          <a:ext cx="3134505" cy="59288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0</xdr:colOff>
      <xdr:row>114</xdr:row>
      <xdr:rowOff>76200</xdr:rowOff>
    </xdr:from>
    <xdr:to>
      <xdr:col>1</xdr:col>
      <xdr:colOff>1857375</xdr:colOff>
      <xdr:row>117</xdr:row>
      <xdr:rowOff>142874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A812BEF-7BA1-4EDC-97C8-F57B0F712F4A}"/>
            </a:ext>
          </a:extLst>
        </xdr:cNvPr>
        <xdr:cNvSpPr txBox="1"/>
      </xdr:nvSpPr>
      <xdr:spPr>
        <a:xfrm>
          <a:off x="0" y="9763125"/>
          <a:ext cx="1857375" cy="552449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/>
            <a:t>Rodrigo de Jesús</a:t>
          </a:r>
          <a:r>
            <a:rPr lang="es-MX" sz="1100" b="1" baseline="0"/>
            <a:t> </a:t>
          </a:r>
          <a:r>
            <a:rPr lang="es-MX" sz="1100" b="1"/>
            <a:t>Solorzano</a:t>
          </a:r>
        </a:p>
        <a:p>
          <a:pPr algn="ctr"/>
          <a:r>
            <a:rPr lang="es-MX" sz="1100" b="1"/>
            <a:t>Presidente</a:t>
          </a:r>
        </a:p>
      </xdr:txBody>
    </xdr:sp>
    <xdr:clientData/>
  </xdr:twoCellAnchor>
  <xdr:twoCellAnchor>
    <xdr:from>
      <xdr:col>1</xdr:col>
      <xdr:colOff>3009902</xdr:colOff>
      <xdr:row>114</xdr:row>
      <xdr:rowOff>85726</xdr:rowOff>
    </xdr:from>
    <xdr:to>
      <xdr:col>2</xdr:col>
      <xdr:colOff>0</xdr:colOff>
      <xdr:row>118</xdr:row>
      <xdr:rowOff>57149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3F9F1608-E579-4DDC-878E-6089593054AC}"/>
            </a:ext>
          </a:extLst>
        </xdr:cNvPr>
        <xdr:cNvSpPr txBox="1"/>
      </xdr:nvSpPr>
      <xdr:spPr>
        <a:xfrm>
          <a:off x="3009902" y="9772651"/>
          <a:ext cx="1419223" cy="619123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/>
            <a:t>José Raul Cienfuegos </a:t>
          </a:r>
        </a:p>
        <a:p>
          <a:pPr algn="ctr"/>
          <a:r>
            <a:rPr lang="es-MX" sz="1100" b="1"/>
            <a:t>Director de Finanzas y Aministración</a:t>
          </a:r>
        </a:p>
      </xdr:txBody>
    </xdr:sp>
    <xdr:clientData/>
  </xdr:twoCellAnchor>
  <xdr:twoCellAnchor>
    <xdr:from>
      <xdr:col>2</xdr:col>
      <xdr:colOff>733425</xdr:colOff>
      <xdr:row>114</xdr:row>
      <xdr:rowOff>114301</xdr:rowOff>
    </xdr:from>
    <xdr:to>
      <xdr:col>4</xdr:col>
      <xdr:colOff>1143000</xdr:colOff>
      <xdr:row>118</xdr:row>
      <xdr:rowOff>66675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457C53CA-13CE-464A-AFD0-F9D8AAAC04CB}"/>
            </a:ext>
          </a:extLst>
        </xdr:cNvPr>
        <xdr:cNvSpPr txBox="1"/>
      </xdr:nvSpPr>
      <xdr:spPr>
        <a:xfrm>
          <a:off x="5988050" y="21021676"/>
          <a:ext cx="2076450" cy="587374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/>
            <a:t>Silvano Antonio Garcia </a:t>
          </a:r>
        </a:p>
        <a:p>
          <a:pPr algn="ctr"/>
          <a:r>
            <a:rPr lang="es-MX" sz="1100" b="1"/>
            <a:t>Contador General</a:t>
          </a:r>
        </a:p>
      </xdr:txBody>
    </xdr:sp>
    <xdr:clientData/>
  </xdr:twoCellAnchor>
  <xdr:twoCellAnchor>
    <xdr:from>
      <xdr:col>1</xdr:col>
      <xdr:colOff>104776</xdr:colOff>
      <xdr:row>114</xdr:row>
      <xdr:rowOff>85725</xdr:rowOff>
    </xdr:from>
    <xdr:to>
      <xdr:col>1</xdr:col>
      <xdr:colOff>1781176</xdr:colOff>
      <xdr:row>114</xdr:row>
      <xdr:rowOff>85725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799BD318-0C38-443C-AA8D-AE12D73979A9}"/>
            </a:ext>
          </a:extLst>
        </xdr:cNvPr>
        <xdr:cNvCxnSpPr/>
      </xdr:nvCxnSpPr>
      <xdr:spPr bwMode="auto">
        <a:xfrm>
          <a:off x="104776" y="9772650"/>
          <a:ext cx="1676400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</xdr:col>
      <xdr:colOff>3105150</xdr:colOff>
      <xdr:row>114</xdr:row>
      <xdr:rowOff>85725</xdr:rowOff>
    </xdr:from>
    <xdr:to>
      <xdr:col>2</xdr:col>
      <xdr:colOff>0</xdr:colOff>
      <xdr:row>114</xdr:row>
      <xdr:rowOff>85725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EB077550-1DC2-4856-863C-29EB5DB21719}"/>
            </a:ext>
          </a:extLst>
        </xdr:cNvPr>
        <xdr:cNvCxnSpPr/>
      </xdr:nvCxnSpPr>
      <xdr:spPr bwMode="auto">
        <a:xfrm>
          <a:off x="3105150" y="9772650"/>
          <a:ext cx="1323975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2</xdr:col>
      <xdr:colOff>746125</xdr:colOff>
      <xdr:row>114</xdr:row>
      <xdr:rowOff>85725</xdr:rowOff>
    </xdr:from>
    <xdr:to>
      <xdr:col>5</xdr:col>
      <xdr:colOff>31750</xdr:colOff>
      <xdr:row>114</xdr:row>
      <xdr:rowOff>85725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C71CB890-6F7F-40E2-B22E-718BC8AFD361}"/>
            </a:ext>
          </a:extLst>
        </xdr:cNvPr>
        <xdr:cNvCxnSpPr/>
      </xdr:nvCxnSpPr>
      <xdr:spPr bwMode="auto">
        <a:xfrm>
          <a:off x="6000750" y="20993100"/>
          <a:ext cx="2127250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2</xdr:col>
      <xdr:colOff>885825</xdr:colOff>
      <xdr:row>56</xdr:row>
      <xdr:rowOff>0</xdr:rowOff>
    </xdr:from>
    <xdr:to>
      <xdr:col>5</xdr:col>
      <xdr:colOff>0</xdr:colOff>
      <xdr:row>56</xdr:row>
      <xdr:rowOff>0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91F9C034-C45F-4E89-9685-972C7D0B16E9}"/>
            </a:ext>
          </a:extLst>
        </xdr:cNvPr>
        <xdr:cNvCxnSpPr/>
      </xdr:nvCxnSpPr>
      <xdr:spPr bwMode="auto">
        <a:xfrm>
          <a:off x="6143625" y="10534650"/>
          <a:ext cx="1952625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43B90-B3A8-4C75-B9A8-3C26614CCB21}">
  <sheetPr>
    <tabColor rgb="FF0070C0"/>
  </sheetPr>
  <dimension ref="A1:J119"/>
  <sheetViews>
    <sheetView showGridLines="0" tabSelected="1" topLeftCell="A6" zoomScaleNormal="100" workbookViewId="0">
      <selection activeCell="G57" sqref="G57"/>
    </sheetView>
  </sheetViews>
  <sheetFormatPr baseColWidth="10" defaultRowHeight="12.75" x14ac:dyDescent="0.2"/>
  <cols>
    <col min="1" max="1" width="12.42578125" style="1" customWidth="1"/>
    <col min="2" max="2" width="66.42578125" style="1" customWidth="1"/>
    <col min="3" max="3" width="18.85546875" style="1" customWidth="1"/>
    <col min="4" max="4" width="6.140625" style="1" customWidth="1"/>
    <col min="5" max="5" width="17.5703125" style="1" customWidth="1"/>
    <col min="6" max="6" width="14.140625" style="1" bestFit="1" customWidth="1"/>
    <col min="7" max="7" width="14.28515625" style="1" bestFit="1" customWidth="1"/>
    <col min="8" max="8" width="11.42578125" style="1"/>
    <col min="9" max="9" width="17.42578125" style="1" customWidth="1"/>
    <col min="10" max="16384" width="11.42578125" style="1"/>
  </cols>
  <sheetData>
    <row r="1" spans="1:9" ht="14.25" x14ac:dyDescent="0.2">
      <c r="F1" s="2"/>
    </row>
    <row r="2" spans="1:9" ht="14.25" x14ac:dyDescent="0.2">
      <c r="F2" s="2"/>
    </row>
    <row r="3" spans="1:9" ht="14.25" x14ac:dyDescent="0.2">
      <c r="F3" s="2"/>
    </row>
    <row r="4" spans="1:9" ht="14.25" x14ac:dyDescent="0.2">
      <c r="F4" s="2"/>
    </row>
    <row r="5" spans="1:9" ht="14.25" x14ac:dyDescent="0.2">
      <c r="F5" s="2"/>
    </row>
    <row r="6" spans="1:9" ht="18.75" x14ac:dyDescent="0.3">
      <c r="A6" s="3"/>
      <c r="B6" s="43" t="s">
        <v>0</v>
      </c>
      <c r="C6" s="4"/>
      <c r="F6" s="5"/>
    </row>
    <row r="7" spans="1:9" ht="18.75" x14ac:dyDescent="0.3">
      <c r="A7" s="3"/>
      <c r="B7" s="44" t="s">
        <v>1</v>
      </c>
      <c r="C7" s="4"/>
      <c r="F7" s="5"/>
    </row>
    <row r="8" spans="1:9" ht="18.75" customHeight="1" x14ac:dyDescent="0.3">
      <c r="A8" s="3"/>
      <c r="B8" s="45" t="s">
        <v>76</v>
      </c>
      <c r="C8" s="4"/>
      <c r="F8" s="5"/>
    </row>
    <row r="9" spans="1:9" ht="15" customHeight="1" x14ac:dyDescent="0.2">
      <c r="B9" s="46" t="s">
        <v>2</v>
      </c>
      <c r="C9" s="6"/>
      <c r="D9" s="6"/>
      <c r="E9" s="6"/>
      <c r="F9" s="7"/>
    </row>
    <row r="10" spans="1:9" ht="18.75" x14ac:dyDescent="0.3">
      <c r="F10" s="3"/>
    </row>
    <row r="11" spans="1:9" x14ac:dyDescent="0.2">
      <c r="B11" s="8" t="s">
        <v>3</v>
      </c>
      <c r="C11" s="9">
        <v>2026</v>
      </c>
      <c r="D11" s="9"/>
      <c r="E11" s="9">
        <v>2025</v>
      </c>
      <c r="F11" s="8"/>
    </row>
    <row r="12" spans="1:9" ht="15" x14ac:dyDescent="0.25">
      <c r="B12" s="8" t="s">
        <v>4</v>
      </c>
      <c r="C12" s="27">
        <v>327675.09999999998</v>
      </c>
      <c r="D12" s="35"/>
      <c r="E12" s="27">
        <v>518599.9</v>
      </c>
      <c r="F12" s="10"/>
      <c r="G12" s="28"/>
      <c r="H12" s="8"/>
    </row>
    <row r="13" spans="1:9" ht="15" x14ac:dyDescent="0.25">
      <c r="B13" s="8" t="s">
        <v>5</v>
      </c>
      <c r="C13" s="27">
        <f>+C14+C15+C16</f>
        <v>725309.6</v>
      </c>
      <c r="D13" s="28"/>
      <c r="E13" s="27">
        <f>+E14+E15+E16</f>
        <v>885774</v>
      </c>
      <c r="F13" s="10"/>
      <c r="G13" s="28"/>
      <c r="H13" s="8"/>
    </row>
    <row r="14" spans="1:9" ht="15" x14ac:dyDescent="0.25">
      <c r="B14" s="1" t="s">
        <v>74</v>
      </c>
      <c r="C14" s="28">
        <v>35411.4</v>
      </c>
      <c r="D14" s="28"/>
      <c r="E14" s="28">
        <v>0</v>
      </c>
      <c r="F14" s="10"/>
      <c r="G14" s="28"/>
      <c r="I14" s="32"/>
    </row>
    <row r="15" spans="1:9" ht="15" x14ac:dyDescent="0.25">
      <c r="B15" s="1" t="s">
        <v>6</v>
      </c>
      <c r="C15" s="28">
        <v>668533.19999999995</v>
      </c>
      <c r="D15" s="28"/>
      <c r="E15" s="28">
        <v>833623.6</v>
      </c>
      <c r="F15" s="10"/>
      <c r="G15" s="28"/>
      <c r="I15" s="32"/>
    </row>
    <row r="16" spans="1:9" ht="15" x14ac:dyDescent="0.25">
      <c r="B16" s="1" t="s">
        <v>7</v>
      </c>
      <c r="C16" s="28">
        <v>21365</v>
      </c>
      <c r="D16" s="28"/>
      <c r="E16" s="28">
        <v>52150.400000000001</v>
      </c>
      <c r="F16" s="10"/>
      <c r="G16" s="28"/>
      <c r="I16" s="32"/>
    </row>
    <row r="17" spans="1:8" ht="15" x14ac:dyDescent="0.25">
      <c r="B17" s="8" t="s">
        <v>8</v>
      </c>
      <c r="C17" s="27">
        <f>C18+C19+C20+C21</f>
        <v>1068778.5</v>
      </c>
      <c r="D17" s="28"/>
      <c r="E17" s="27">
        <f>E18+E19+E20+E21</f>
        <v>962505.6</v>
      </c>
      <c r="F17" s="10"/>
      <c r="G17" s="28"/>
      <c r="H17" s="8"/>
    </row>
    <row r="18" spans="1:8" ht="15" x14ac:dyDescent="0.25">
      <c r="B18" s="1" t="s">
        <v>9</v>
      </c>
      <c r="C18" s="28">
        <v>80375.600000000006</v>
      </c>
      <c r="D18" s="28"/>
      <c r="E18" s="28">
        <v>62841.7</v>
      </c>
      <c r="F18" s="10"/>
      <c r="G18" s="28"/>
    </row>
    <row r="19" spans="1:8" ht="15" x14ac:dyDescent="0.25">
      <c r="B19" s="1" t="s">
        <v>10</v>
      </c>
      <c r="C19" s="28">
        <v>992111.7</v>
      </c>
      <c r="D19" s="28"/>
      <c r="E19" s="28">
        <v>912414</v>
      </c>
      <c r="F19" s="10"/>
      <c r="G19" s="28"/>
    </row>
    <row r="20" spans="1:8" ht="15" x14ac:dyDescent="0.25">
      <c r="B20" s="1" t="s">
        <v>11</v>
      </c>
      <c r="C20" s="28">
        <v>40139.300000000003</v>
      </c>
      <c r="D20" s="28"/>
      <c r="E20" s="28">
        <v>40263.800000000003</v>
      </c>
      <c r="F20" s="10"/>
      <c r="G20" s="28"/>
    </row>
    <row r="21" spans="1:8" ht="15" x14ac:dyDescent="0.25">
      <c r="B21" s="1" t="s">
        <v>12</v>
      </c>
      <c r="C21" s="36">
        <v>-43848.1</v>
      </c>
      <c r="D21" s="28"/>
      <c r="E21" s="36">
        <v>-53013.9</v>
      </c>
      <c r="F21" s="10"/>
      <c r="G21" s="28"/>
    </row>
    <row r="22" spans="1:8" ht="15" x14ac:dyDescent="0.25">
      <c r="B22" s="8" t="s">
        <v>13</v>
      </c>
      <c r="C22" s="27">
        <v>15174.3</v>
      </c>
      <c r="D22" s="28"/>
      <c r="E22" s="27">
        <v>19294.8</v>
      </c>
      <c r="F22" s="10"/>
      <c r="G22" s="28"/>
      <c r="H22" s="8"/>
    </row>
    <row r="23" spans="1:8" ht="15" x14ac:dyDescent="0.25">
      <c r="B23" s="8" t="s">
        <v>14</v>
      </c>
      <c r="C23" s="27">
        <v>20617.400000000001</v>
      </c>
      <c r="D23" s="28"/>
      <c r="E23" s="27">
        <v>21158.7</v>
      </c>
      <c r="F23" s="10"/>
      <c r="G23" s="28"/>
      <c r="H23" s="8"/>
    </row>
    <row r="24" spans="1:8" ht="15" x14ac:dyDescent="0.25">
      <c r="B24" s="8" t="s">
        <v>15</v>
      </c>
      <c r="C24" s="27">
        <v>13238.6</v>
      </c>
      <c r="D24" s="28"/>
      <c r="E24" s="27">
        <v>4086.1</v>
      </c>
      <c r="F24" s="10"/>
      <c r="G24" s="28"/>
      <c r="H24" s="8"/>
    </row>
    <row r="25" spans="1:8" ht="15" x14ac:dyDescent="0.25">
      <c r="B25" s="8" t="s">
        <v>16</v>
      </c>
      <c r="C25" s="27">
        <v>114.3</v>
      </c>
      <c r="D25" s="28"/>
      <c r="E25" s="27">
        <v>114.3</v>
      </c>
      <c r="F25" s="10"/>
      <c r="G25" s="28"/>
      <c r="H25" s="8"/>
    </row>
    <row r="26" spans="1:8" ht="15" x14ac:dyDescent="0.25">
      <c r="B26" s="8" t="s">
        <v>17</v>
      </c>
      <c r="C26" s="27">
        <v>1563.2</v>
      </c>
      <c r="D26" s="28"/>
      <c r="E26" s="27">
        <v>1924.7</v>
      </c>
      <c r="F26" s="10"/>
      <c r="G26" s="28"/>
      <c r="H26" s="8"/>
    </row>
    <row r="27" spans="1:8" ht="15.75" customHeight="1" thickBot="1" x14ac:dyDescent="0.3">
      <c r="B27" s="13" t="s">
        <v>18</v>
      </c>
      <c r="C27" s="29">
        <f>C12+C13+C17+C22+C23+C24+C25+C26</f>
        <v>2172471</v>
      </c>
      <c r="D27" s="27"/>
      <c r="E27" s="29">
        <f>E12+E13+E17+E22+E23+E24+E25+E26</f>
        <v>2413458.1</v>
      </c>
      <c r="F27" s="12"/>
    </row>
    <row r="28" spans="1:8" ht="15.75" thickTop="1" x14ac:dyDescent="0.25">
      <c r="C28" s="27"/>
      <c r="D28" s="27"/>
      <c r="E28" s="27"/>
      <c r="F28" s="10"/>
    </row>
    <row r="29" spans="1:8" ht="15" x14ac:dyDescent="0.25">
      <c r="A29" s="13"/>
      <c r="B29" s="8" t="s">
        <v>19</v>
      </c>
      <c r="C29" s="27"/>
      <c r="D29" s="27"/>
      <c r="E29" s="28"/>
      <c r="F29" s="10"/>
    </row>
    <row r="30" spans="1:8" ht="15" x14ac:dyDescent="0.25">
      <c r="A30" s="13"/>
      <c r="B30" s="8" t="s">
        <v>20</v>
      </c>
      <c r="C30" s="27">
        <f>SUM(C31:C33)</f>
        <v>1871753.4</v>
      </c>
      <c r="D30" s="27"/>
      <c r="E30" s="27">
        <f>SUM(E31:E33)</f>
        <v>2149142.7999999998</v>
      </c>
      <c r="F30" s="10"/>
    </row>
    <row r="31" spans="1:8" ht="15" x14ac:dyDescent="0.25">
      <c r="B31" s="1" t="s">
        <v>21</v>
      </c>
      <c r="C31" s="36">
        <v>1428888.4</v>
      </c>
      <c r="D31" s="28"/>
      <c r="E31" s="28">
        <v>1699930.9</v>
      </c>
      <c r="F31" s="12"/>
    </row>
    <row r="32" spans="1:8" ht="15" x14ac:dyDescent="0.25">
      <c r="B32" s="1" t="s">
        <v>22</v>
      </c>
      <c r="C32" s="36">
        <v>43827.199999999997</v>
      </c>
      <c r="D32" s="28"/>
      <c r="E32" s="28">
        <v>50290.8</v>
      </c>
      <c r="F32" s="12"/>
    </row>
    <row r="33" spans="1:6" ht="15" x14ac:dyDescent="0.25">
      <c r="B33" s="1" t="s">
        <v>23</v>
      </c>
      <c r="C33" s="36">
        <v>399037.8</v>
      </c>
      <c r="D33" s="28"/>
      <c r="E33" s="28">
        <v>398921.1</v>
      </c>
      <c r="F33" s="12"/>
    </row>
    <row r="34" spans="1:6" ht="15" x14ac:dyDescent="0.25">
      <c r="B34" s="8" t="s">
        <v>24</v>
      </c>
      <c r="C34" s="27">
        <v>28366.799999999999</v>
      </c>
      <c r="D34" s="28"/>
      <c r="E34" s="27">
        <v>28234.400000000001</v>
      </c>
      <c r="F34" s="12"/>
    </row>
    <row r="35" spans="1:6" ht="15" x14ac:dyDescent="0.25">
      <c r="B35" s="8" t="s">
        <v>25</v>
      </c>
      <c r="C35" s="27">
        <v>8887.1</v>
      </c>
      <c r="D35" s="28"/>
      <c r="E35" s="27">
        <v>7986</v>
      </c>
      <c r="F35" s="12"/>
    </row>
    <row r="36" spans="1:6" ht="15" x14ac:dyDescent="0.25">
      <c r="B36" s="8" t="s">
        <v>26</v>
      </c>
      <c r="C36" s="27">
        <v>3289.6</v>
      </c>
      <c r="D36" s="28"/>
      <c r="E36" s="27">
        <v>3100.8</v>
      </c>
      <c r="F36" s="12"/>
    </row>
    <row r="37" spans="1:6" ht="15" x14ac:dyDescent="0.25">
      <c r="B37" s="8" t="s">
        <v>27</v>
      </c>
      <c r="C37" s="27">
        <v>9636.2999999999993</v>
      </c>
      <c r="D37" s="28"/>
      <c r="E37" s="27">
        <f>10391.1</f>
        <v>10391.1</v>
      </c>
      <c r="F37" s="12"/>
    </row>
    <row r="38" spans="1:6" ht="12.75" customHeight="1" x14ac:dyDescent="0.25">
      <c r="B38" s="13" t="s">
        <v>28</v>
      </c>
      <c r="C38" s="30">
        <f>C30+C34+C35+C36+C37</f>
        <v>1921933.2000000002</v>
      </c>
      <c r="D38" s="27"/>
      <c r="E38" s="30">
        <f>E30+E34+E35+E36+E37</f>
        <v>2198855.0999999996</v>
      </c>
      <c r="F38" s="10"/>
    </row>
    <row r="39" spans="1:6" ht="15" x14ac:dyDescent="0.25">
      <c r="C39" s="27"/>
      <c r="D39" s="27"/>
      <c r="E39" s="28"/>
      <c r="F39" s="10"/>
    </row>
    <row r="40" spans="1:6" ht="12.75" customHeight="1" x14ac:dyDescent="0.25">
      <c r="B40" s="15" t="s">
        <v>29</v>
      </c>
      <c r="C40" s="27"/>
      <c r="D40" s="27"/>
      <c r="E40" s="28"/>
      <c r="F40" s="10"/>
    </row>
    <row r="41" spans="1:6" ht="12.75" customHeight="1" x14ac:dyDescent="0.25">
      <c r="B41" s="13" t="s">
        <v>30</v>
      </c>
      <c r="C41" s="27">
        <v>157379.9</v>
      </c>
      <c r="D41" s="27"/>
      <c r="E41" s="27">
        <v>145387.70000000001</v>
      </c>
      <c r="F41" s="10"/>
    </row>
    <row r="42" spans="1:6" ht="12.75" customHeight="1" x14ac:dyDescent="0.25">
      <c r="B42" s="13" t="s">
        <v>31</v>
      </c>
      <c r="C42" s="27">
        <f>C43</f>
        <v>24621.8</v>
      </c>
      <c r="D42" s="27"/>
      <c r="E42" s="27">
        <f>E43</f>
        <v>21315.9</v>
      </c>
      <c r="F42" s="10"/>
    </row>
    <row r="43" spans="1:6" ht="12.75" customHeight="1" x14ac:dyDescent="0.25">
      <c r="B43" s="37" t="s">
        <v>32</v>
      </c>
      <c r="C43" s="28">
        <v>24621.8</v>
      </c>
      <c r="D43" s="28"/>
      <c r="E43" s="28">
        <v>21315.9</v>
      </c>
      <c r="F43" s="10"/>
    </row>
    <row r="44" spans="1:6" ht="15" x14ac:dyDescent="0.25">
      <c r="A44" s="16"/>
      <c r="B44" s="15" t="s">
        <v>33</v>
      </c>
      <c r="C44" s="27">
        <f>C45+C46</f>
        <v>34009.9</v>
      </c>
      <c r="D44" s="27"/>
      <c r="E44" s="27">
        <f>E45+E46</f>
        <v>14841.800000000001</v>
      </c>
      <c r="F44" s="10"/>
    </row>
    <row r="45" spans="1:6" ht="15" x14ac:dyDescent="0.25">
      <c r="A45" s="16"/>
      <c r="B45" s="38" t="s">
        <v>34</v>
      </c>
      <c r="C45" s="28">
        <v>11459.7</v>
      </c>
      <c r="D45" s="28"/>
      <c r="E45" s="28">
        <v>990.6</v>
      </c>
      <c r="F45" s="10"/>
    </row>
    <row r="46" spans="1:6" ht="15" x14ac:dyDescent="0.25">
      <c r="A46" s="16"/>
      <c r="B46" s="38" t="s">
        <v>35</v>
      </c>
      <c r="C46" s="28">
        <v>22550.2</v>
      </c>
      <c r="D46" s="28"/>
      <c r="E46" s="28">
        <v>13851.2</v>
      </c>
      <c r="F46" s="10"/>
    </row>
    <row r="47" spans="1:6" ht="15" x14ac:dyDescent="0.25">
      <c r="A47" s="16"/>
      <c r="B47" s="15" t="s">
        <v>36</v>
      </c>
      <c r="C47" s="27">
        <f>C48</f>
        <v>30269.599999999999</v>
      </c>
      <c r="D47" s="27"/>
      <c r="E47" s="27">
        <f>E48</f>
        <v>28502.3</v>
      </c>
      <c r="F47" s="10"/>
    </row>
    <row r="48" spans="1:6" ht="15" x14ac:dyDescent="0.25">
      <c r="A48" s="16"/>
      <c r="B48" s="38" t="s">
        <v>37</v>
      </c>
      <c r="C48" s="28">
        <v>30269.599999999999</v>
      </c>
      <c r="D48" s="28"/>
      <c r="E48" s="28">
        <v>28502.3</v>
      </c>
      <c r="F48" s="10"/>
    </row>
    <row r="49" spans="1:10" ht="15" x14ac:dyDescent="0.25">
      <c r="A49" s="16"/>
      <c r="B49" s="15" t="s">
        <v>38</v>
      </c>
      <c r="C49" s="27">
        <f>C50</f>
        <v>4256.6000000000004</v>
      </c>
      <c r="D49" s="27"/>
      <c r="E49" s="27">
        <f>E50</f>
        <v>4555.3</v>
      </c>
      <c r="F49" s="10"/>
    </row>
    <row r="50" spans="1:10" ht="15" x14ac:dyDescent="0.25">
      <c r="A50" s="16"/>
      <c r="B50" s="38" t="s">
        <v>39</v>
      </c>
      <c r="C50" s="28">
        <v>4256.6000000000004</v>
      </c>
      <c r="D50" s="28"/>
      <c r="E50" s="28">
        <v>4555.3</v>
      </c>
      <c r="F50" s="10"/>
    </row>
    <row r="51" spans="1:10" ht="12.75" customHeight="1" x14ac:dyDescent="0.25">
      <c r="B51" s="13" t="s">
        <v>40</v>
      </c>
      <c r="C51" s="30">
        <f>C41+C42+C44+C47+C49</f>
        <v>250537.8</v>
      </c>
      <c r="D51" s="27"/>
      <c r="E51" s="30">
        <f>E41+E42+E44+E47+E49</f>
        <v>214602.99999999997</v>
      </c>
      <c r="F51" s="10"/>
    </row>
    <row r="52" spans="1:10" ht="15.75" customHeight="1" thickBot="1" x14ac:dyDescent="0.3">
      <c r="B52" s="15" t="s">
        <v>41</v>
      </c>
      <c r="C52" s="29">
        <f>C38+C51</f>
        <v>2172471</v>
      </c>
      <c r="D52" s="28"/>
      <c r="E52" s="29">
        <f>E38+E51</f>
        <v>2413458.0999999996</v>
      </c>
      <c r="F52" s="10"/>
    </row>
    <row r="53" spans="1:10" ht="13.5" thickTop="1" x14ac:dyDescent="0.2">
      <c r="C53" s="11"/>
      <c r="E53" s="11"/>
    </row>
    <row r="54" spans="1:10" x14ac:dyDescent="0.2">
      <c r="C54" s="17"/>
      <c r="D54" s="17"/>
      <c r="E54" s="17"/>
      <c r="F54" s="14"/>
    </row>
    <row r="55" spans="1:10" x14ac:dyDescent="0.2">
      <c r="C55" s="14"/>
      <c r="E55" s="14"/>
      <c r="F55" s="14"/>
    </row>
    <row r="56" spans="1:10" x14ac:dyDescent="0.2">
      <c r="C56" s="14"/>
      <c r="E56" s="14"/>
      <c r="F56" s="14"/>
    </row>
    <row r="57" spans="1:10" x14ac:dyDescent="0.2">
      <c r="C57" s="14"/>
      <c r="E57" s="14"/>
      <c r="F57" s="14"/>
    </row>
    <row r="58" spans="1:10" x14ac:dyDescent="0.2">
      <c r="C58" s="14"/>
      <c r="E58" s="14"/>
      <c r="F58" s="14"/>
    </row>
    <row r="59" spans="1:10" x14ac:dyDescent="0.2">
      <c r="C59" s="14"/>
      <c r="E59" s="14"/>
      <c r="F59" s="14"/>
    </row>
    <row r="60" spans="1:10" x14ac:dyDescent="0.2">
      <c r="C60" s="14"/>
      <c r="E60" s="14"/>
      <c r="F60" s="14"/>
    </row>
    <row r="61" spans="1:10" x14ac:dyDescent="0.2">
      <c r="G61" s="13"/>
      <c r="H61" s="13"/>
      <c r="I61" s="13"/>
      <c r="J61" s="13"/>
    </row>
    <row r="62" spans="1:10" x14ac:dyDescent="0.2">
      <c r="G62" s="13"/>
      <c r="H62" s="13"/>
      <c r="I62" s="13"/>
      <c r="J62" s="13"/>
    </row>
    <row r="63" spans="1:10" x14ac:dyDescent="0.2">
      <c r="F63" s="13"/>
    </row>
    <row r="64" spans="1:10" ht="12.75" customHeight="1" x14ac:dyDescent="0.2">
      <c r="F64" s="13"/>
    </row>
    <row r="65" spans="2:7" ht="12.75" customHeight="1" x14ac:dyDescent="0.2">
      <c r="F65" s="13"/>
    </row>
    <row r="66" spans="2:7" ht="12.75" customHeight="1" x14ac:dyDescent="0.2">
      <c r="F66" s="13"/>
    </row>
    <row r="67" spans="2:7" ht="12.75" customHeight="1" x14ac:dyDescent="0.2">
      <c r="F67" s="13"/>
    </row>
    <row r="68" spans="2:7" ht="12.75" customHeight="1" x14ac:dyDescent="0.2">
      <c r="F68" s="13"/>
    </row>
    <row r="69" spans="2:7" ht="12.75" customHeight="1" x14ac:dyDescent="0.2"/>
    <row r="70" spans="2:7" ht="18" x14ac:dyDescent="0.2">
      <c r="B70" s="43" t="s">
        <v>0</v>
      </c>
      <c r="C70" s="43"/>
    </row>
    <row r="71" spans="2:7" ht="18" x14ac:dyDescent="0.2">
      <c r="B71" s="43" t="s">
        <v>42</v>
      </c>
      <c r="C71" s="43"/>
    </row>
    <row r="72" spans="2:7" ht="18" x14ac:dyDescent="0.2">
      <c r="B72" s="45" t="s">
        <v>77</v>
      </c>
      <c r="C72" s="43"/>
    </row>
    <row r="73" spans="2:7" x14ac:dyDescent="0.2">
      <c r="B73" s="47" t="s">
        <v>2</v>
      </c>
      <c r="C73" s="47"/>
      <c r="D73" s="47"/>
      <c r="E73" s="47"/>
    </row>
    <row r="75" spans="2:7" x14ac:dyDescent="0.2">
      <c r="C75" s="18" t="s">
        <v>73</v>
      </c>
      <c r="D75" s="18"/>
      <c r="E75" s="18" t="s">
        <v>43</v>
      </c>
    </row>
    <row r="76" spans="2:7" x14ac:dyDescent="0.2">
      <c r="C76" s="18"/>
    </row>
    <row r="77" spans="2:7" x14ac:dyDescent="0.2">
      <c r="B77" s="13" t="s">
        <v>44</v>
      </c>
      <c r="C77" s="19">
        <f>SUM(C78:C81)</f>
        <v>93917.7</v>
      </c>
      <c r="D77" s="31"/>
      <c r="E77" s="19">
        <f>SUM(E79:E81)</f>
        <v>97460.4</v>
      </c>
    </row>
    <row r="78" spans="2:7" x14ac:dyDescent="0.2">
      <c r="B78" s="37" t="s">
        <v>75</v>
      </c>
      <c r="C78" s="31">
        <v>762.4</v>
      </c>
      <c r="D78" s="31"/>
      <c r="E78" s="31">
        <v>0</v>
      </c>
      <c r="G78" s="31"/>
    </row>
    <row r="79" spans="2:7" x14ac:dyDescent="0.2">
      <c r="B79" s="1" t="s">
        <v>45</v>
      </c>
      <c r="C79" s="39">
        <v>35508.199999999997</v>
      </c>
      <c r="D79" s="40"/>
      <c r="E79" s="39">
        <v>43101</v>
      </c>
      <c r="G79" s="31"/>
    </row>
    <row r="80" spans="2:7" x14ac:dyDescent="0.2">
      <c r="B80" s="1" t="s">
        <v>46</v>
      </c>
      <c r="C80" s="39">
        <v>2928.5</v>
      </c>
      <c r="D80" s="40"/>
      <c r="E80" s="39">
        <v>3619.1</v>
      </c>
      <c r="G80" s="31"/>
    </row>
    <row r="81" spans="2:7" x14ac:dyDescent="0.2">
      <c r="B81" s="1" t="s">
        <v>47</v>
      </c>
      <c r="C81" s="39">
        <v>54718.6</v>
      </c>
      <c r="D81" s="40"/>
      <c r="E81" s="39">
        <v>50740.3</v>
      </c>
      <c r="G81" s="31"/>
    </row>
    <row r="82" spans="2:7" x14ac:dyDescent="0.2">
      <c r="C82" s="23"/>
      <c r="D82" s="31"/>
      <c r="E82" s="23"/>
    </row>
    <row r="83" spans="2:7" x14ac:dyDescent="0.2">
      <c r="B83" s="13" t="s">
        <v>48</v>
      </c>
      <c r="C83" s="19">
        <f>SUM(C84:C87)</f>
        <v>46785.2</v>
      </c>
      <c r="D83" s="31"/>
      <c r="E83" s="19">
        <f>SUM(E84:E87)</f>
        <v>55962</v>
      </c>
    </row>
    <row r="84" spans="2:7" x14ac:dyDescent="0.2">
      <c r="B84" s="1" t="s">
        <v>49</v>
      </c>
      <c r="C84" s="39">
        <v>28722.6</v>
      </c>
      <c r="D84" s="39"/>
      <c r="E84" s="39">
        <v>37220.800000000003</v>
      </c>
      <c r="G84" s="31"/>
    </row>
    <row r="85" spans="2:7" x14ac:dyDescent="0.2">
      <c r="B85" s="1" t="s">
        <v>50</v>
      </c>
      <c r="C85" s="39">
        <v>16330.9</v>
      </c>
      <c r="D85" s="39"/>
      <c r="E85" s="39">
        <v>16330.9</v>
      </c>
      <c r="G85" s="31"/>
    </row>
    <row r="86" spans="2:7" x14ac:dyDescent="0.2">
      <c r="B86" s="1" t="s">
        <v>51</v>
      </c>
      <c r="C86" s="39">
        <v>1561.5</v>
      </c>
      <c r="D86" s="39"/>
      <c r="E86" s="39">
        <v>2250.6999999999998</v>
      </c>
      <c r="G86" s="31"/>
    </row>
    <row r="87" spans="2:7" x14ac:dyDescent="0.2">
      <c r="B87" s="1" t="s">
        <v>52</v>
      </c>
      <c r="C87" s="39">
        <v>170.2</v>
      </c>
      <c r="D87" s="39"/>
      <c r="E87" s="39">
        <v>159.6</v>
      </c>
    </row>
    <row r="88" spans="2:7" ht="7.5" customHeight="1" x14ac:dyDescent="0.2">
      <c r="C88" s="23"/>
      <c r="D88" s="31"/>
      <c r="E88" s="23"/>
    </row>
    <row r="89" spans="2:7" x14ac:dyDescent="0.2">
      <c r="B89" s="13" t="s">
        <v>53</v>
      </c>
      <c r="C89" s="24">
        <f>C77-C83</f>
        <v>47132.5</v>
      </c>
      <c r="D89" s="31"/>
      <c r="E89" s="24">
        <f>E77-E83</f>
        <v>41498.399999999994</v>
      </c>
    </row>
    <row r="90" spans="2:7" ht="25.5" x14ac:dyDescent="0.2">
      <c r="B90" s="41" t="s">
        <v>54</v>
      </c>
      <c r="C90" s="39">
        <v>-4605.7620200000001</v>
      </c>
      <c r="D90" s="31"/>
      <c r="E90" s="39">
        <v>-14997.3</v>
      </c>
      <c r="G90" s="31"/>
    </row>
    <row r="91" spans="2:7" hidden="1" x14ac:dyDescent="0.2">
      <c r="B91" s="41" t="s">
        <v>55</v>
      </c>
      <c r="C91" s="31">
        <v>0</v>
      </c>
      <c r="D91" s="31"/>
      <c r="E91" s="31">
        <v>0</v>
      </c>
    </row>
    <row r="92" spans="2:7" ht="25.5" hidden="1" x14ac:dyDescent="0.2">
      <c r="B92" s="41" t="s">
        <v>56</v>
      </c>
      <c r="C92" s="31">
        <v>0</v>
      </c>
      <c r="D92" s="31"/>
      <c r="E92" s="31">
        <v>0</v>
      </c>
    </row>
    <row r="93" spans="2:7" x14ac:dyDescent="0.2">
      <c r="B93" s="13" t="s">
        <v>57</v>
      </c>
      <c r="C93" s="19">
        <f>SUM(C89:C92)</f>
        <v>42526.737979999998</v>
      </c>
      <c r="D93" s="31"/>
      <c r="E93" s="19">
        <f>SUM(E89:E92)</f>
        <v>26501.099999999995</v>
      </c>
    </row>
    <row r="94" spans="2:7" x14ac:dyDescent="0.2">
      <c r="B94" s="13"/>
      <c r="C94" s="23"/>
      <c r="D94" s="31"/>
      <c r="E94" s="23"/>
    </row>
    <row r="95" spans="2:7" x14ac:dyDescent="0.2">
      <c r="B95" s="1" t="s">
        <v>58</v>
      </c>
      <c r="C95" s="39">
        <v>8005.4</v>
      </c>
      <c r="D95" s="31"/>
      <c r="E95" s="39">
        <v>7194.7</v>
      </c>
      <c r="G95" s="33"/>
    </row>
    <row r="96" spans="2:7" x14ac:dyDescent="0.2">
      <c r="B96" s="1" t="s">
        <v>59</v>
      </c>
      <c r="C96" s="39">
        <v>-3337.8</v>
      </c>
      <c r="D96" s="39"/>
      <c r="E96" s="39">
        <v>-2803.5</v>
      </c>
      <c r="G96" s="33"/>
    </row>
    <row r="97" spans="2:7" x14ac:dyDescent="0.2">
      <c r="B97" s="8" t="s">
        <v>60</v>
      </c>
      <c r="C97" s="26">
        <f>C95+C96</f>
        <v>4667.5999999999995</v>
      </c>
      <c r="D97" s="31"/>
      <c r="E97" s="26">
        <f>E95+E96</f>
        <v>4391.2</v>
      </c>
    </row>
    <row r="98" spans="2:7" x14ac:dyDescent="0.2">
      <c r="B98" s="8"/>
      <c r="C98" s="23"/>
      <c r="D98" s="31"/>
      <c r="E98" s="23"/>
    </row>
    <row r="99" spans="2:7" x14ac:dyDescent="0.2">
      <c r="B99" s="1" t="s">
        <v>61</v>
      </c>
      <c r="C99" s="39">
        <v>-461.7</v>
      </c>
      <c r="D99" s="31"/>
      <c r="E99" s="39">
        <v>320.39999999999998</v>
      </c>
      <c r="G99" s="31"/>
    </row>
    <row r="100" spans="2:7" x14ac:dyDescent="0.2">
      <c r="B100" s="1" t="s">
        <v>62</v>
      </c>
      <c r="C100" s="39">
        <v>1885</v>
      </c>
      <c r="D100" s="31"/>
      <c r="E100" s="39">
        <v>5400</v>
      </c>
      <c r="G100" s="31"/>
    </row>
    <row r="101" spans="2:7" x14ac:dyDescent="0.2">
      <c r="B101" s="8" t="s">
        <v>63</v>
      </c>
      <c r="C101" s="19">
        <f>C93+C97+C99+C100</f>
        <v>48617.63798</v>
      </c>
      <c r="D101" s="31"/>
      <c r="E101" s="19">
        <f>E93+E97+E99+E100</f>
        <v>36612.699999999997</v>
      </c>
    </row>
    <row r="102" spans="2:7" x14ac:dyDescent="0.2">
      <c r="B102" s="8"/>
      <c r="C102" s="23"/>
      <c r="D102" s="31"/>
      <c r="E102" s="23"/>
    </row>
    <row r="103" spans="2:7" x14ac:dyDescent="0.2">
      <c r="B103" s="1" t="s">
        <v>64</v>
      </c>
      <c r="C103" s="39">
        <v>11113.2</v>
      </c>
      <c r="D103" s="31"/>
      <c r="E103" s="39">
        <v>10701.4</v>
      </c>
      <c r="G103" s="34"/>
    </row>
    <row r="104" spans="2:7" x14ac:dyDescent="0.2">
      <c r="B104" s="1" t="s">
        <v>65</v>
      </c>
      <c r="C104" s="39">
        <v>9991.5</v>
      </c>
      <c r="D104" s="31"/>
      <c r="E104" s="39">
        <v>9232.7999999999993</v>
      </c>
      <c r="G104" s="34"/>
    </row>
    <row r="105" spans="2:7" x14ac:dyDescent="0.2">
      <c r="B105" s="1" t="s">
        <v>66</v>
      </c>
      <c r="C105" s="39">
        <v>1814</v>
      </c>
      <c r="D105" s="31"/>
      <c r="E105" s="39">
        <v>1840.2</v>
      </c>
      <c r="G105" s="34"/>
    </row>
    <row r="106" spans="2:7" hidden="1" x14ac:dyDescent="0.2">
      <c r="B106" s="1" t="s">
        <v>67</v>
      </c>
      <c r="C106" s="31">
        <v>0</v>
      </c>
      <c r="D106" s="31"/>
      <c r="E106" s="31">
        <v>0</v>
      </c>
    </row>
    <row r="107" spans="2:7" x14ac:dyDescent="0.2">
      <c r="B107" s="8" t="s">
        <v>68</v>
      </c>
      <c r="C107" s="19">
        <f>C101-C103-C104-C105-C106</f>
        <v>25698.937980000002</v>
      </c>
      <c r="D107" s="31"/>
      <c r="E107" s="19">
        <f>E101-E103-E104-E105-E106</f>
        <v>14838.299999999996</v>
      </c>
    </row>
    <row r="108" spans="2:7" x14ac:dyDescent="0.2">
      <c r="B108" s="1" t="s">
        <v>69</v>
      </c>
      <c r="C108" s="39">
        <v>3148.7</v>
      </c>
      <c r="D108" s="31"/>
      <c r="E108" s="39">
        <v>987.1</v>
      </c>
      <c r="G108" s="31"/>
    </row>
    <row r="109" spans="2:7" x14ac:dyDescent="0.2">
      <c r="B109" s="8" t="s">
        <v>70</v>
      </c>
      <c r="C109" s="19">
        <f>C107-C108</f>
        <v>22550.237980000002</v>
      </c>
      <c r="D109" s="31"/>
      <c r="E109" s="19">
        <f>E107-E108</f>
        <v>13851.199999999995</v>
      </c>
    </row>
    <row r="110" spans="2:7" x14ac:dyDescent="0.2">
      <c r="B110" s="42" t="s">
        <v>71</v>
      </c>
      <c r="C110" s="23">
        <v>0</v>
      </c>
      <c r="D110" s="31"/>
      <c r="E110" s="23">
        <v>0</v>
      </c>
    </row>
    <row r="111" spans="2:7" ht="13.5" thickBot="1" x14ac:dyDescent="0.25">
      <c r="B111" s="42" t="s">
        <v>72</v>
      </c>
      <c r="C111" s="25">
        <f>C109+C110</f>
        <v>22550.237980000002</v>
      </c>
      <c r="D111" s="23"/>
      <c r="E111" s="25">
        <f>E109+E110</f>
        <v>13851.199999999995</v>
      </c>
    </row>
    <row r="112" spans="2:7" ht="13.5" thickTop="1" x14ac:dyDescent="0.2">
      <c r="B112" s="8"/>
      <c r="C112" s="21"/>
      <c r="E112" s="21"/>
    </row>
    <row r="113" spans="3:3" x14ac:dyDescent="0.2">
      <c r="C113" s="20"/>
    </row>
    <row r="114" spans="3:3" x14ac:dyDescent="0.2">
      <c r="C114" s="22"/>
    </row>
    <row r="115" spans="3:3" x14ac:dyDescent="0.2">
      <c r="C115" s="22"/>
    </row>
    <row r="116" spans="3:3" x14ac:dyDescent="0.2">
      <c r="C116" s="22"/>
    </row>
    <row r="117" spans="3:3" x14ac:dyDescent="0.2">
      <c r="C117" s="22"/>
    </row>
    <row r="118" spans="3:3" x14ac:dyDescent="0.2">
      <c r="C118" s="22"/>
    </row>
    <row r="119" spans="3:3" x14ac:dyDescent="0.2">
      <c r="C119" s="22"/>
    </row>
  </sheetData>
  <mergeCells count="1">
    <mergeCell ref="B73:E73"/>
  </mergeCells>
  <printOptions horizontalCentered="1" verticalCentered="1"/>
  <pageMargins left="7.874015748031496E-2" right="0.11811023622047245" top="0.55118110236220474" bottom="0.55118110236220474" header="0.31496062992125984" footer="0.31496062992125984"/>
  <pageSetup scale="70" orientation="portrait" r:id="rId1"/>
  <rowBreaks count="1" manualBreakCount="1">
    <brk id="63" max="4" man="1"/>
  </rowBreaks>
  <drawing r:id="rId2"/>
</worksheet>
</file>

<file path=docMetadata/LabelInfo.xml><?xml version="1.0" encoding="utf-8"?>
<clbl:labelList xmlns:clbl="http://schemas.microsoft.com/office/2020/mipLabelMetadata">
  <clbl:label id="{378daf23-2be6-4d58-a206-6606a18a7ff7}" enabled="1" method="Privileged" siteId="{68a5ef79-b8c4-41f4-ba3a-610e8191e0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E. S. Financiera MILES</vt:lpstr>
      <vt:lpstr>'E. S. Financiera MILES'!Área_de_impresión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Noemy Carballo de Pinto</dc:creator>
  <cp:lastModifiedBy>Silvano Antonio Garcia Salmerón</cp:lastModifiedBy>
  <cp:lastPrinted>2026-08-17T15:20:28Z</cp:lastPrinted>
  <dcterms:created xsi:type="dcterms:W3CDTF">2025-08-13T16:08:00Z</dcterms:created>
  <dcterms:modified xsi:type="dcterms:W3CDTF">2026-08-17T16:15:41Z</dcterms:modified>
</cp:coreProperties>
</file>