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hidePivotFieldList="1"/>
  <mc:AlternateContent xmlns:mc="http://schemas.openxmlformats.org/markup-compatibility/2006">
    <mc:Choice Requires="x15">
      <x15ac:absPath xmlns:x15ac="http://schemas.microsoft.com/office/spreadsheetml/2010/11/ac" url="https://bancoazulsv-my.sharepoint.com/personal/mardon_bancoazul_com/Documents/bckazul/Banco Azul en Produccion/Tesoreria/Bolsa de Valores/Banco Azul/2026/"/>
    </mc:Choice>
  </mc:AlternateContent>
  <xr:revisionPtr revIDLastSave="45" documentId="8_{0BE5B2F8-CCE8-4329-93F2-CF0253F3E81D}" xr6:coauthVersionLast="47" xr6:coauthVersionMax="47" xr10:uidLastSave="{7F328B4D-1E74-4F01-9568-AFAAF7F70414}"/>
  <bookViews>
    <workbookView xWindow="-120" yWindow="-120" windowWidth="29040" windowHeight="15840" xr2:uid="{00000000-000D-0000-FFFF-FFFF00000000}"/>
  </bookViews>
  <sheets>
    <sheet name="ESF" sheetId="12" r:id="rId1"/>
    <sheet name="ERI" sheetId="11" r:id="rId2"/>
  </sheets>
  <definedNames>
    <definedName name="_xlnm.Print_Area" localSheetId="1">ERI!$A$1:$C$94</definedName>
    <definedName name="_xlnm.Print_Area" localSheetId="0">ESF!$A$1:$B$80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56" i="11" l="1"/>
  <c r="B61" i="12"/>
  <c r="B8" i="12"/>
  <c r="B32" i="12" l="1"/>
  <c r="B46" i="12" s="1"/>
  <c r="B14" i="12"/>
  <c r="B26" i="12" s="1"/>
  <c r="B58" i="12"/>
  <c r="B54" i="12"/>
  <c r="B51" i="12"/>
  <c r="C13" i="11"/>
  <c r="C6" i="11"/>
  <c r="B66" i="12" l="1"/>
  <c r="C20" i="11"/>
  <c r="B68" i="12" l="1"/>
  <c r="B71" i="12" s="1"/>
  <c r="C29" i="11"/>
  <c r="C34" i="11" l="1"/>
  <c r="C41" i="11" l="1"/>
  <c r="C50" i="11" l="1"/>
  <c r="C54" i="11" l="1"/>
  <c r="C74" i="11" s="1"/>
</calcChain>
</file>

<file path=xl/sharedStrings.xml><?xml version="1.0" encoding="utf-8"?>
<sst xmlns="http://schemas.openxmlformats.org/spreadsheetml/2006/main" count="123" uniqueCount="118">
  <si>
    <t>Otros Activos</t>
  </si>
  <si>
    <t>Cuentas por pagar</t>
  </si>
  <si>
    <t>Provisiones</t>
  </si>
  <si>
    <t>(Expresado en miles de Dólares de los Estados Unidos de América)</t>
  </si>
  <si>
    <t>Total patrimonio</t>
  </si>
  <si>
    <t>Patrimonio restringido</t>
  </si>
  <si>
    <t>BANCO AZUL DE EL SALVADOR, S.A.</t>
  </si>
  <si>
    <t>Estado de Situación Financiera</t>
  </si>
  <si>
    <t>(Expresado en miles de dólares de los Estados Unidos de América)</t>
  </si>
  <si>
    <t>ACTIVO</t>
  </si>
  <si>
    <t>Efectivo y equivalentes de efectivo</t>
  </si>
  <si>
    <t>Instrumentos financieros de inversión (neto)</t>
  </si>
  <si>
    <t>A Valor razonable con cambios en resultados</t>
  </si>
  <si>
    <t>A Valor razonable con cambios en otro resultado integral (VRORI)</t>
  </si>
  <si>
    <t>A Costo amortizado</t>
  </si>
  <si>
    <t>Derivados financieros para coberturas</t>
  </si>
  <si>
    <t>Cartera de créditos (neta)</t>
  </si>
  <si>
    <t>Cuentas por cobrar (neto)</t>
  </si>
  <si>
    <t>Activos físicos e intangibles (neto)</t>
  </si>
  <si>
    <t>Activos extraordinarios (neto)</t>
  </si>
  <si>
    <t>Activos de largo plazo mantenidos para la venta</t>
  </si>
  <si>
    <t>Inversiones en acciones (Neto)</t>
  </si>
  <si>
    <t>PASIVO</t>
  </si>
  <si>
    <t>Pasivos financieros a valor razonable con cambios en resultados (neto)</t>
  </si>
  <si>
    <t>Derivados para cobertura</t>
  </si>
  <si>
    <t>Pasivos financieros a costo amortizado (neto)</t>
  </si>
  <si>
    <t>Obligaciones convertibles en acciones</t>
  </si>
  <si>
    <t>Préstamos convertibles en acciones hasta un año plazo</t>
  </si>
  <si>
    <t>Bonos convertibles en acciones</t>
  </si>
  <si>
    <t>Obligaciones a la vista</t>
  </si>
  <si>
    <t>Otros pasivos</t>
  </si>
  <si>
    <t>Préstamos subordinados</t>
  </si>
  <si>
    <t>PATRIMONIO NETO</t>
  </si>
  <si>
    <t>Capital Social</t>
  </si>
  <si>
    <t>Reservas</t>
  </si>
  <si>
    <t>De capital</t>
  </si>
  <si>
    <t>Otras reservas</t>
  </si>
  <si>
    <t>Resultados por aplicar</t>
  </si>
  <si>
    <t>Primas sobre acciones</t>
  </si>
  <si>
    <t>Utilidades no distribuibles</t>
  </si>
  <si>
    <t>Donaciones</t>
  </si>
  <si>
    <t>Otro resultado integral acumulado</t>
  </si>
  <si>
    <t>Elementos que no se reclasificarán a resultados</t>
  </si>
  <si>
    <t>Elementos que se reclasificarán a resultados</t>
  </si>
  <si>
    <t>Participaciones no controladoras</t>
  </si>
  <si>
    <t xml:space="preserve">   Créditos vigentes a un año plazo</t>
  </si>
  <si>
    <t xml:space="preserve">   Créditos vigentes a más de un año plazo</t>
  </si>
  <si>
    <t xml:space="preserve">   Créditos vencidos</t>
  </si>
  <si>
    <t xml:space="preserve">   Depósitos</t>
  </si>
  <si>
    <t xml:space="preserve">   Operaciones con pacto de retrocompra</t>
  </si>
  <si>
    <t xml:space="preserve">   Préstamos</t>
  </si>
  <si>
    <t xml:space="preserve">   Títulos de emisión propia</t>
  </si>
  <si>
    <t>Estado de Resultados Integral</t>
  </si>
  <si>
    <t>Ingresos por intereses</t>
  </si>
  <si>
    <t>Activos financieros a valor razonable con cambios en resultados</t>
  </si>
  <si>
    <t>Activos financieros a valor razonable con cambios en otro resultado integral</t>
  </si>
  <si>
    <t>Activos financieros a costo amortizado</t>
  </si>
  <si>
    <t>Cartera de préstamos</t>
  </si>
  <si>
    <t>Otros ingresos por intereses</t>
  </si>
  <si>
    <t>(Pasivos financieros a valor razonable con cambios en resultados)</t>
  </si>
  <si>
    <t>INGRESOS POR INTERESES NETOS</t>
  </si>
  <si>
    <t>Ganancia (Pérdida) por cambios en el valor razonable de activos y pasivos financieros, Neta</t>
  </si>
  <si>
    <t>Ganancia (Pérdida) deterioro de activos financieros distintos a los activos de riesgo crediticio, Neta</t>
  </si>
  <si>
    <t>Ganancia o (Pérdida) por reversión de (deterioro) de valor de activos extraordinarios, Neta</t>
  </si>
  <si>
    <t>Ganancia (Pérdida) por reversión de (deterioro) de valor de propiedades y equipo, Neta</t>
  </si>
  <si>
    <t>Ganancia (Pérdida) por reversión de (deterioro) de otros activos, Neta</t>
  </si>
  <si>
    <t xml:space="preserve">Ingresos por comisiones y honorarios </t>
  </si>
  <si>
    <t>INGRESOS POR COMISIONES Y HONORARIOS, NETOS</t>
  </si>
  <si>
    <t>Ganancias (pérdidas) generadas por entidades registradas bajo el método de la participación</t>
  </si>
  <si>
    <t>Otros ingresos (gastos) financieros</t>
  </si>
  <si>
    <t>TOTAL INGRESOS NETOS</t>
  </si>
  <si>
    <t>(Gastos de administración)</t>
  </si>
  <si>
    <t>Gastos por impuestos sobre las ganancias</t>
  </si>
  <si>
    <t>OTRO RESULTADO INTEGRAL</t>
  </si>
  <si>
    <t>Elementos que no se reclasificaran en resultados</t>
  </si>
  <si>
    <t>Superávit por revaluación</t>
  </si>
  <si>
    <t>Cambios de valor razonable de los pasivos financieros a valor razonable con cambios en resultados atribuibles a cambios en el riesgo de crédito</t>
  </si>
  <si>
    <t>Cambios en el valor razonable del valor temporal de una opción de una partida cubierta relacionada con una transacción</t>
  </si>
  <si>
    <t>Cambios en el valor razonable del elemento a término de los contratos a término de una partida cubierta relacionada con una transacción</t>
  </si>
  <si>
    <t>Impuestos de los elementos que no se reclasificaran en resultados</t>
  </si>
  <si>
    <t>Elementos que se reclasificaran en resultados</t>
  </si>
  <si>
    <t>Diferencias de conversión de negocio en el extranjero</t>
  </si>
  <si>
    <t>Reserva de cobertura de flujos de efectivo</t>
  </si>
  <si>
    <t>Cambios en el valor razonable de instrumentos de deuda a valor razonable con cambios en Otro Resultado Integral.</t>
  </si>
  <si>
    <t>Cambios en el valor razonable del valor temporal de una opción de una partida cubierta relacionada con un período de tiempo</t>
  </si>
  <si>
    <t>Cambios en el valor razonable del elemento a término de los contratos a término de una partida cubierta relacionada con un período de tiempo</t>
  </si>
  <si>
    <t>Impuestos de los elementos que se reclasificaran en resultados</t>
  </si>
  <si>
    <t>RESULTADO INTEGRAL TOTAL DEL EJERCICIO</t>
  </si>
  <si>
    <t>Ganancia por Acción de las operaciones que continúan atribuible a los accionistas de la matriz durante el año (expresada en ___por acción):</t>
  </si>
  <si>
    <t>Básica</t>
  </si>
  <si>
    <t>Diluida</t>
  </si>
  <si>
    <t>Ganancia por Acción de las operaciones discontinuadas atribuible a los accionistas de la matriz durante el año (expresada en ___por acción):</t>
  </si>
  <si>
    <t>Total activos</t>
  </si>
  <si>
    <t>Total pasivos</t>
  </si>
  <si>
    <t>Total pasivo y patrimonio</t>
  </si>
  <si>
    <t>INGRESOS POR INTERESES, DESPUÉS DE CARGOS POR DETERIORO</t>
  </si>
  <si>
    <t>Instrumentos financieros restringidos</t>
  </si>
  <si>
    <t xml:space="preserve">   (-)Estimación de pérdida por deterioro</t>
  </si>
  <si>
    <t>Utilidad de ejercicios anteriores</t>
  </si>
  <si>
    <t>Gastos por intereses</t>
  </si>
  <si>
    <t>Depósitos</t>
  </si>
  <si>
    <t>Títulos de emisión propia</t>
  </si>
  <si>
    <t>Préstamos</t>
  </si>
  <si>
    <t>Otros gastos por intereses</t>
  </si>
  <si>
    <t>Pérdida por deterioro de activos financieros de riesgo crediticio, neta</t>
  </si>
  <si>
    <t>Ganancia por ventas o desapropiación de instrumentos financieros a costo amortizado, neto</t>
  </si>
  <si>
    <t>Ganancia por ventas de activos y operaciones discontinuadas</t>
  </si>
  <si>
    <t>Gastos por comisiones y honorarios</t>
  </si>
  <si>
    <t>Gastos de funcionarios y empleados</t>
  </si>
  <si>
    <t>Gastos generales</t>
  </si>
  <si>
    <t>Gastos de depreciación y amortización</t>
  </si>
  <si>
    <t>Gastos por provisiones</t>
  </si>
  <si>
    <t>UTILIDAD ANTES DE IMPUESTO</t>
  </si>
  <si>
    <t>UTILIDAD DEL EJERCICIO</t>
  </si>
  <si>
    <t>Utilidad del presente ejercicio distribuible</t>
  </si>
  <si>
    <t>Ganancia por acción (básica) de las operaciones que continuan atribuibles a los accionistas de la matriz (expresado en dólares por acción).</t>
  </si>
  <si>
    <t>Al 30 de Junio de 2026</t>
  </si>
  <si>
    <t>Por el período de seis meses que terminó el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</si>
</sst>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(* #,##0.00_);_(* \(#,##0.00\);_(* &quot;-&quot;??_);_(@_)"/>
    <numFmt numFmtId="165" formatCode="_(* #,##0.0_);_(* \(#,##0.0\);_(* &quot;-&quot;??_);_(@_)"/>
    <numFmt numFmtId="166" formatCode="_-* #,##0.0_-;\-* #,##0.0_-;_-* &quot;-&quot;?_-;_-@_-"/>
    <numFmt numFmtId="167" formatCode="_-&quot;$&quot;* #,##0.0_-;\-&quot;$&quot;* #,##0.0_-;_-&quot;$&quot;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4"/>
      <color theme="1"/>
      <name val="Arial"/>
      <family val="2"/>
    </font>
    <font>
      <b/>
      <sz val="16"/>
      <color theme="1"/>
      <name val="Arial"/>
      <family val="2"/>
    </font>
    <font>
      <sz val="10"/>
      <name val="Arial"/>
      <family val="2"/>
    </font>
    <font>
      <i/>
      <sz val="12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0" tint="-0.1499984740745262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theme="0" tint="-0.249977111117893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5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29">
    <xf numFmtId="0" fontId="0" fillId="0" borderId="0" xfId="0"/>
    <xf numFmtId="0" fontId="3" fillId="2" borderId="0" xfId="0" applyFont="1" applyFill="1" applyAlignment="1">
      <alignment horizontal="left" wrapText="1"/>
    </xf>
    <xf numFmtId="0" fontId="4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left" vertical="top"/>
    </xf>
    <xf numFmtId="0" fontId="6" fillId="2" borderId="3" xfId="0" applyFont="1" applyFill="1" applyBorder="1" applyAlignment="1">
      <alignment horizontal="left"/>
    </xf>
    <xf numFmtId="0" fontId="8" fillId="0" borderId="0" xfId="0" applyFont="1"/>
    <xf numFmtId="0" fontId="7" fillId="0" borderId="0" xfId="0" applyFont="1"/>
    <xf numFmtId="0" fontId="9" fillId="0" borderId="1" xfId="0" applyFont="1" applyBorder="1"/>
    <xf numFmtId="0" fontId="0" fillId="0" borderId="1" xfId="0" applyBorder="1"/>
    <xf numFmtId="165" fontId="7" fillId="0" borderId="0" xfId="2" applyNumberFormat="1" applyFont="1" applyFill="1" applyBorder="1"/>
    <xf numFmtId="0" fontId="0" fillId="0" borderId="0" xfId="0" applyAlignment="1">
      <alignment horizontal="left" indent="1"/>
    </xf>
    <xf numFmtId="165" fontId="1" fillId="0" borderId="0" xfId="2" applyNumberFormat="1" applyFont="1" applyFill="1" applyBorder="1"/>
    <xf numFmtId="165" fontId="7" fillId="0" borderId="1" xfId="2" applyNumberFormat="1" applyFont="1" applyFill="1" applyBorder="1"/>
    <xf numFmtId="166" fontId="0" fillId="0" borderId="0" xfId="0" applyNumberFormat="1"/>
    <xf numFmtId="0" fontId="0" fillId="0" borderId="0" xfId="0" applyAlignment="1">
      <alignment horizontal="left" indent="2"/>
    </xf>
    <xf numFmtId="165" fontId="1" fillId="0" borderId="1" xfId="2" applyNumberFormat="1" applyFont="1" applyFill="1" applyBorder="1"/>
    <xf numFmtId="0" fontId="9" fillId="0" borderId="0" xfId="0" applyFont="1" applyAlignment="1">
      <alignment horizontal="left" indent="1"/>
    </xf>
    <xf numFmtId="165" fontId="9" fillId="0" borderId="0" xfId="2" applyNumberFormat="1" applyFont="1" applyFill="1" applyBorder="1"/>
    <xf numFmtId="0" fontId="9" fillId="0" borderId="0" xfId="0" applyFont="1"/>
    <xf numFmtId="0" fontId="0" fillId="0" borderId="0" xfId="0" applyAlignment="1">
      <alignment horizontal="left"/>
    </xf>
    <xf numFmtId="0" fontId="7" fillId="0" borderId="0" xfId="0" applyFont="1" applyAlignment="1">
      <alignment horizontal="left"/>
    </xf>
    <xf numFmtId="167" fontId="7" fillId="0" borderId="4" xfId="3" applyNumberFormat="1" applyFont="1" applyFill="1" applyBorder="1"/>
    <xf numFmtId="167" fontId="7" fillId="0" borderId="1" xfId="3" applyNumberFormat="1" applyFont="1" applyFill="1" applyBorder="1"/>
    <xf numFmtId="167" fontId="7" fillId="0" borderId="2" xfId="3" applyNumberFormat="1" applyFont="1" applyFill="1" applyBorder="1"/>
    <xf numFmtId="43" fontId="0" fillId="0" borderId="0" xfId="0" applyNumberFormat="1"/>
    <xf numFmtId="166" fontId="10" fillId="0" borderId="0" xfId="0" applyNumberFormat="1" applyFont="1"/>
    <xf numFmtId="0" fontId="0" fillId="0" borderId="0" xfId="0" applyAlignment="1">
      <alignment horizontal="left" wrapText="1"/>
    </xf>
    <xf numFmtId="44" fontId="7" fillId="0" borderId="4" xfId="3" applyFont="1" applyFill="1" applyBorder="1"/>
    <xf numFmtId="165" fontId="1" fillId="0" borderId="5" xfId="2" applyNumberFormat="1" applyFont="1" applyFill="1" applyBorder="1"/>
  </cellXfs>
  <cellStyles count="4">
    <cellStyle name="Millares 2 3" xfId="2" xr:uid="{A92C54A1-6BBC-459D-9780-872E63034A11}"/>
    <cellStyle name="Moneda" xfId="3" builtinId="4"/>
    <cellStyle name="Normal" xfId="0" builtinId="0"/>
    <cellStyle name="Normal 2" xfId="1" xr:uid="{00000000-0005-0000-0000-00002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3797680</xdr:colOff>
      <xdr:row>0</xdr:row>
      <xdr:rowOff>16566</xdr:rowOff>
    </xdr:from>
    <xdr:to>
      <xdr:col>2</xdr:col>
      <xdr:colOff>102600</xdr:colOff>
      <xdr:row>3</xdr:row>
      <xdr:rowOff>63156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AC73B41-52E5-44B3-80DF-942A70963EF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7680" y="16566"/>
          <a:ext cx="1905620" cy="75144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3223339</xdr:colOff>
      <xdr:row>70</xdr:row>
      <xdr:rowOff>99391</xdr:rowOff>
    </xdr:from>
    <xdr:to>
      <xdr:col>1</xdr:col>
      <xdr:colOff>421743</xdr:colOff>
      <xdr:row>73</xdr:row>
      <xdr:rowOff>75579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2395FD38-E063-4262-A2E9-7F9F64DDA412}"/>
            </a:ext>
          </a:extLst>
        </xdr:cNvPr>
        <xdr:cNvSpPr txBox="1"/>
      </xdr:nvSpPr>
      <xdr:spPr>
        <a:xfrm>
          <a:off x="3223339" y="9177130"/>
          <a:ext cx="1720708" cy="54768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SV" sz="1100"/>
            <a:t>Oscar Armando Rodriguez</a:t>
          </a:r>
        </a:p>
        <a:p>
          <a:pPr algn="ctr"/>
          <a:r>
            <a:rPr lang="es-SV" sz="1100"/>
            <a:t>Director</a:t>
          </a:r>
          <a:r>
            <a:rPr lang="es-SV" sz="1100" baseline="0"/>
            <a:t> Ejecutivo</a:t>
          </a:r>
          <a:endParaRPr lang="es-SV" sz="1100"/>
        </a:p>
      </xdr:txBody>
    </xdr:sp>
    <xdr:clientData/>
  </xdr:twoCellAnchor>
  <xdr:twoCellAnchor>
    <xdr:from>
      <xdr:col>0</xdr:col>
      <xdr:colOff>687456</xdr:colOff>
      <xdr:row>76</xdr:row>
      <xdr:rowOff>99388</xdr:rowOff>
    </xdr:from>
    <xdr:to>
      <xdr:col>0</xdr:col>
      <xdr:colOff>2461486</xdr:colOff>
      <xdr:row>79</xdr:row>
      <xdr:rowOff>75576</xdr:rowOff>
    </xdr:to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408456A8-4258-480C-AC9C-0E3D0E0260A9}"/>
            </a:ext>
          </a:extLst>
        </xdr:cNvPr>
        <xdr:cNvSpPr txBox="1"/>
      </xdr:nvSpPr>
      <xdr:spPr>
        <a:xfrm>
          <a:off x="687456" y="10320127"/>
          <a:ext cx="1774030" cy="54768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SV" sz="1100"/>
            <a:t>Miguel</a:t>
          </a:r>
          <a:r>
            <a:rPr lang="es-SV" sz="1100" baseline="0"/>
            <a:t> Angel Cuellar Marin</a:t>
          </a:r>
          <a:endParaRPr lang="es-SV" sz="1100"/>
        </a:p>
        <a:p>
          <a:pPr algn="ctr"/>
          <a:r>
            <a:rPr lang="es-SV" sz="1100"/>
            <a:t>Director</a:t>
          </a:r>
          <a:r>
            <a:rPr lang="es-SV" sz="1100" baseline="0"/>
            <a:t> Financiero</a:t>
          </a:r>
          <a:endParaRPr lang="es-SV" sz="1100"/>
        </a:p>
      </xdr:txBody>
    </xdr:sp>
    <xdr:clientData/>
  </xdr:twoCellAnchor>
  <xdr:twoCellAnchor>
    <xdr:from>
      <xdr:col>0</xdr:col>
      <xdr:colOff>3091958</xdr:colOff>
      <xdr:row>76</xdr:row>
      <xdr:rowOff>99387</xdr:rowOff>
    </xdr:from>
    <xdr:to>
      <xdr:col>1</xdr:col>
      <xdr:colOff>415435</xdr:colOff>
      <xdr:row>79</xdr:row>
      <xdr:rowOff>75575</xdr:rowOff>
    </xdr:to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AF6BA721-3DED-4442-9411-F5C0BB753911}"/>
            </a:ext>
          </a:extLst>
        </xdr:cNvPr>
        <xdr:cNvSpPr txBox="1"/>
      </xdr:nvSpPr>
      <xdr:spPr>
        <a:xfrm>
          <a:off x="3091958" y="10320126"/>
          <a:ext cx="1845781" cy="54768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SV" sz="1100"/>
            <a:t>Marcos Esteban Ardon Rojas</a:t>
          </a:r>
        </a:p>
        <a:p>
          <a:pPr algn="ctr"/>
          <a:r>
            <a:rPr lang="es-SV" sz="1100"/>
            <a:t>Contador</a:t>
          </a:r>
          <a:r>
            <a:rPr lang="es-SV" sz="1100" baseline="0"/>
            <a:t> General</a:t>
          </a:r>
          <a:endParaRPr lang="es-SV" sz="1100"/>
        </a:p>
      </xdr:txBody>
    </xdr:sp>
    <xdr:clientData/>
  </xdr:twoCellAnchor>
  <xdr:twoCellAnchor>
    <xdr:from>
      <xdr:col>0</xdr:col>
      <xdr:colOff>692355</xdr:colOff>
      <xdr:row>70</xdr:row>
      <xdr:rowOff>99391</xdr:rowOff>
    </xdr:from>
    <xdr:to>
      <xdr:col>0</xdr:col>
      <xdr:colOff>2530118</xdr:colOff>
      <xdr:row>73</xdr:row>
      <xdr:rowOff>75579</xdr:rowOff>
    </xdr:to>
    <xdr:sp macro="" textlink="">
      <xdr:nvSpPr>
        <xdr:cNvPr id="6" name="CuadroTexto 5">
          <a:extLst>
            <a:ext uri="{FF2B5EF4-FFF2-40B4-BE49-F238E27FC236}">
              <a16:creationId xmlns:a16="http://schemas.microsoft.com/office/drawing/2014/main" id="{AE147348-88B5-45B9-BF72-9FA39E9DE833}"/>
            </a:ext>
          </a:extLst>
        </xdr:cNvPr>
        <xdr:cNvSpPr txBox="1"/>
      </xdr:nvSpPr>
      <xdr:spPr>
        <a:xfrm>
          <a:off x="692355" y="9177130"/>
          <a:ext cx="1837763" cy="54768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SV" sz="1100"/>
            <a:t>Carlos</a:t>
          </a:r>
          <a:r>
            <a:rPr lang="es-SV" sz="1100" baseline="0"/>
            <a:t> Enrique Araujo Eserski</a:t>
          </a:r>
        </a:p>
        <a:p>
          <a:pPr algn="ctr"/>
          <a:r>
            <a:rPr lang="es-SV" sz="1100" baseline="0"/>
            <a:t>Presidente</a:t>
          </a:r>
          <a:endParaRPr lang="es-SV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5175250</xdr:colOff>
      <xdr:row>0</xdr:row>
      <xdr:rowOff>15876</xdr:rowOff>
    </xdr:from>
    <xdr:to>
      <xdr:col>3</xdr:col>
      <xdr:colOff>22775</xdr:colOff>
      <xdr:row>3</xdr:row>
      <xdr:rowOff>182566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930DFC4-1D42-4429-A26F-363CEF353DB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75250" y="15876"/>
          <a:ext cx="1903963" cy="78581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3980508</xdr:colOff>
      <xdr:row>84</xdr:row>
      <xdr:rowOff>182562</xdr:rowOff>
    </xdr:from>
    <xdr:to>
      <xdr:col>0</xdr:col>
      <xdr:colOff>5701216</xdr:colOff>
      <xdr:row>87</xdr:row>
      <xdr:rowOff>158750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9A5405BC-BB3D-485E-A0F3-0D8788D9B63C}"/>
            </a:ext>
          </a:extLst>
        </xdr:cNvPr>
        <xdr:cNvSpPr txBox="1"/>
      </xdr:nvSpPr>
      <xdr:spPr>
        <a:xfrm>
          <a:off x="3980508" y="8128000"/>
          <a:ext cx="1720708" cy="54768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SV" sz="1100"/>
            <a:t>Oscar Armando Rodriguez</a:t>
          </a:r>
        </a:p>
        <a:p>
          <a:pPr algn="ctr"/>
          <a:r>
            <a:rPr lang="es-SV" sz="1100"/>
            <a:t>Director</a:t>
          </a:r>
          <a:r>
            <a:rPr lang="es-SV" sz="1100" baseline="0"/>
            <a:t> Ejecutivo</a:t>
          </a:r>
          <a:endParaRPr lang="es-SV" sz="1100"/>
        </a:p>
      </xdr:txBody>
    </xdr:sp>
    <xdr:clientData/>
  </xdr:twoCellAnchor>
  <xdr:twoCellAnchor>
    <xdr:from>
      <xdr:col>0</xdr:col>
      <xdr:colOff>1444625</xdr:colOff>
      <xdr:row>90</xdr:row>
      <xdr:rowOff>174625</xdr:rowOff>
    </xdr:from>
    <xdr:to>
      <xdr:col>0</xdr:col>
      <xdr:colOff>3218655</xdr:colOff>
      <xdr:row>93</xdr:row>
      <xdr:rowOff>158747</xdr:rowOff>
    </xdr:to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5C4E59A0-5CDE-48A8-B80E-6E040CCC4AE6}"/>
            </a:ext>
          </a:extLst>
        </xdr:cNvPr>
        <xdr:cNvSpPr txBox="1"/>
      </xdr:nvSpPr>
      <xdr:spPr>
        <a:xfrm>
          <a:off x="1444625" y="9263063"/>
          <a:ext cx="1774030" cy="555622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SV" sz="1100"/>
            <a:t>Miguel</a:t>
          </a:r>
          <a:r>
            <a:rPr lang="es-SV" sz="1100" baseline="0"/>
            <a:t> Angel Cuellar Marin</a:t>
          </a:r>
          <a:endParaRPr lang="es-SV" sz="1100"/>
        </a:p>
        <a:p>
          <a:pPr algn="ctr"/>
          <a:r>
            <a:rPr lang="es-SV" sz="1100"/>
            <a:t>Director</a:t>
          </a:r>
          <a:r>
            <a:rPr lang="es-SV" sz="1100" baseline="0"/>
            <a:t> Financiero</a:t>
          </a:r>
          <a:endParaRPr lang="es-SV" sz="1100"/>
        </a:p>
      </xdr:txBody>
    </xdr:sp>
    <xdr:clientData/>
  </xdr:twoCellAnchor>
  <xdr:twoCellAnchor>
    <xdr:from>
      <xdr:col>0</xdr:col>
      <xdr:colOff>3849127</xdr:colOff>
      <xdr:row>90</xdr:row>
      <xdr:rowOff>174625</xdr:rowOff>
    </xdr:from>
    <xdr:to>
      <xdr:col>0</xdr:col>
      <xdr:colOff>5694908</xdr:colOff>
      <xdr:row>93</xdr:row>
      <xdr:rowOff>158746</xdr:rowOff>
    </xdr:to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D8B6260E-81F3-41E8-838A-73C596252C39}"/>
            </a:ext>
          </a:extLst>
        </xdr:cNvPr>
        <xdr:cNvSpPr txBox="1"/>
      </xdr:nvSpPr>
      <xdr:spPr>
        <a:xfrm>
          <a:off x="3849127" y="9263063"/>
          <a:ext cx="1845781" cy="55562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SV" sz="1100"/>
            <a:t>Marcos Esteban Ardon Rojas</a:t>
          </a:r>
        </a:p>
        <a:p>
          <a:pPr algn="ctr"/>
          <a:r>
            <a:rPr lang="es-SV" sz="1100"/>
            <a:t>Contador</a:t>
          </a:r>
          <a:r>
            <a:rPr lang="es-SV" sz="1100" baseline="0"/>
            <a:t> General</a:t>
          </a:r>
          <a:endParaRPr lang="es-SV" sz="1100"/>
        </a:p>
      </xdr:txBody>
    </xdr:sp>
    <xdr:clientData/>
  </xdr:twoCellAnchor>
  <xdr:twoCellAnchor>
    <xdr:from>
      <xdr:col>0</xdr:col>
      <xdr:colOff>1449524</xdr:colOff>
      <xdr:row>84</xdr:row>
      <xdr:rowOff>182562</xdr:rowOff>
    </xdr:from>
    <xdr:to>
      <xdr:col>0</xdr:col>
      <xdr:colOff>3287287</xdr:colOff>
      <xdr:row>87</xdr:row>
      <xdr:rowOff>158750</xdr:rowOff>
    </xdr:to>
    <xdr:sp macro="" textlink="">
      <xdr:nvSpPr>
        <xdr:cNvPr id="6" name="CuadroTexto 5">
          <a:extLst>
            <a:ext uri="{FF2B5EF4-FFF2-40B4-BE49-F238E27FC236}">
              <a16:creationId xmlns:a16="http://schemas.microsoft.com/office/drawing/2014/main" id="{5D58A76F-EE65-4E02-BE2B-E8737DD6C797}"/>
            </a:ext>
          </a:extLst>
        </xdr:cNvPr>
        <xdr:cNvSpPr txBox="1"/>
      </xdr:nvSpPr>
      <xdr:spPr>
        <a:xfrm>
          <a:off x="1449524" y="8128000"/>
          <a:ext cx="1837763" cy="54768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SV" sz="1100"/>
            <a:t>Carlos</a:t>
          </a:r>
          <a:r>
            <a:rPr lang="es-SV" sz="1100" baseline="0"/>
            <a:t> Enrique Araujo Eserski</a:t>
          </a:r>
        </a:p>
        <a:p>
          <a:pPr algn="ctr"/>
          <a:r>
            <a:rPr lang="es-SV" sz="1100" baseline="0"/>
            <a:t>Presidente</a:t>
          </a:r>
          <a:endParaRPr lang="es-SV" sz="1100"/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87CA20-8A9E-4599-B535-EC43A9FA1D57}">
  <sheetPr>
    <pageSetUpPr fitToPage="1"/>
  </sheetPr>
  <dimension ref="A1:B74"/>
  <sheetViews>
    <sheetView showGridLines="0" tabSelected="1" zoomScale="115" zoomScaleNormal="115" workbookViewId="0"/>
  </sheetViews>
  <sheetFormatPr baseColWidth="10" defaultRowHeight="15" outlineLevelRow="2" x14ac:dyDescent="0.25"/>
  <cols>
    <col min="1" max="1" width="67.85546875" customWidth="1"/>
    <col min="2" max="2" width="16.140625" customWidth="1"/>
  </cols>
  <sheetData>
    <row r="1" spans="1:2" ht="20.25" x14ac:dyDescent="0.3">
      <c r="A1" s="2" t="s">
        <v>6</v>
      </c>
    </row>
    <row r="2" spans="1:2" ht="17.25" customHeight="1" x14ac:dyDescent="0.25">
      <c r="A2" s="3" t="s">
        <v>7</v>
      </c>
    </row>
    <row r="3" spans="1:2" ht="18" x14ac:dyDescent="0.25">
      <c r="A3" s="1" t="s">
        <v>116</v>
      </c>
    </row>
    <row r="4" spans="1:2" ht="19.5" customHeight="1" x14ac:dyDescent="0.25">
      <c r="A4" s="4" t="s">
        <v>3</v>
      </c>
      <c r="B4" s="4"/>
    </row>
    <row r="5" spans="1:2" ht="6.75" customHeight="1" x14ac:dyDescent="0.25"/>
    <row r="6" spans="1:2" x14ac:dyDescent="0.25">
      <c r="A6" s="6" t="s">
        <v>9</v>
      </c>
    </row>
    <row r="7" spans="1:2" x14ac:dyDescent="0.25">
      <c r="A7" s="6" t="s">
        <v>10</v>
      </c>
      <c r="B7" s="9">
        <v>141797.6</v>
      </c>
    </row>
    <row r="8" spans="1:2" x14ac:dyDescent="0.25">
      <c r="A8" s="6" t="s">
        <v>11</v>
      </c>
      <c r="B8" s="9">
        <f>B10+B11</f>
        <v>218204.3</v>
      </c>
    </row>
    <row r="9" spans="1:2" hidden="1" x14ac:dyDescent="0.25">
      <c r="A9" s="10" t="s">
        <v>12</v>
      </c>
      <c r="B9" s="11">
        <v>0</v>
      </c>
    </row>
    <row r="10" spans="1:2" x14ac:dyDescent="0.25">
      <c r="A10" s="10" t="s">
        <v>13</v>
      </c>
      <c r="B10" s="11">
        <v>27383.4</v>
      </c>
    </row>
    <row r="11" spans="1:2" x14ac:dyDescent="0.25">
      <c r="A11" s="10" t="s">
        <v>14</v>
      </c>
      <c r="B11" s="11">
        <v>190820.9</v>
      </c>
    </row>
    <row r="12" spans="1:2" hidden="1" x14ac:dyDescent="0.25">
      <c r="A12" t="s">
        <v>15</v>
      </c>
      <c r="B12" s="11">
        <v>0</v>
      </c>
    </row>
    <row r="13" spans="1:2" hidden="1" outlineLevel="1" x14ac:dyDescent="0.25">
      <c r="A13" s="6" t="s">
        <v>96</v>
      </c>
      <c r="B13" s="9">
        <v>0</v>
      </c>
    </row>
    <row r="14" spans="1:2" collapsed="1" x14ac:dyDescent="0.25">
      <c r="A14" s="6" t="s">
        <v>16</v>
      </c>
      <c r="B14" s="9">
        <f>SUM(B15:B18)</f>
        <v>704524.70000000007</v>
      </c>
    </row>
    <row r="15" spans="1:2" s="18" customFormat="1" outlineLevel="1" x14ac:dyDescent="0.25">
      <c r="A15" s="16" t="s">
        <v>45</v>
      </c>
      <c r="B15" s="17">
        <v>108870.3</v>
      </c>
    </row>
    <row r="16" spans="1:2" s="18" customFormat="1" outlineLevel="1" x14ac:dyDescent="0.25">
      <c r="A16" s="16" t="s">
        <v>46</v>
      </c>
      <c r="B16" s="17">
        <v>597428.9</v>
      </c>
    </row>
    <row r="17" spans="1:2" s="18" customFormat="1" outlineLevel="1" x14ac:dyDescent="0.25">
      <c r="A17" s="16" t="s">
        <v>47</v>
      </c>
      <c r="B17" s="17">
        <v>20694.5</v>
      </c>
    </row>
    <row r="18" spans="1:2" s="18" customFormat="1" outlineLevel="1" x14ac:dyDescent="0.25">
      <c r="A18" s="16" t="s">
        <v>97</v>
      </c>
      <c r="B18" s="17">
        <v>-22469</v>
      </c>
    </row>
    <row r="19" spans="1:2" x14ac:dyDescent="0.25">
      <c r="A19" s="6" t="s">
        <v>17</v>
      </c>
      <c r="B19" s="9">
        <v>6393</v>
      </c>
    </row>
    <row r="20" spans="1:2" x14ac:dyDescent="0.25">
      <c r="A20" s="6" t="s">
        <v>18</v>
      </c>
      <c r="B20" s="9">
        <v>26380.2</v>
      </c>
    </row>
    <row r="21" spans="1:2" x14ac:dyDescent="0.25">
      <c r="A21" s="6" t="s">
        <v>19</v>
      </c>
      <c r="B21" s="9">
        <v>159.6</v>
      </c>
    </row>
    <row r="22" spans="1:2" hidden="1" outlineLevel="1" x14ac:dyDescent="0.25">
      <c r="A22" t="s">
        <v>20</v>
      </c>
      <c r="B22" s="11">
        <v>0</v>
      </c>
    </row>
    <row r="23" spans="1:2" hidden="1" outlineLevel="1" x14ac:dyDescent="0.25">
      <c r="A23" t="s">
        <v>21</v>
      </c>
      <c r="B23" s="11">
        <v>0</v>
      </c>
    </row>
    <row r="24" spans="1:2" collapsed="1" x14ac:dyDescent="0.25">
      <c r="A24" s="6" t="s">
        <v>0</v>
      </c>
      <c r="B24" s="12">
        <v>4938.5</v>
      </c>
    </row>
    <row r="25" spans="1:2" ht="3" customHeight="1" x14ac:dyDescent="0.25">
      <c r="B25" s="11">
        <v>0</v>
      </c>
    </row>
    <row r="26" spans="1:2" ht="15.75" thickBot="1" x14ac:dyDescent="0.3">
      <c r="A26" s="6" t="s">
        <v>92</v>
      </c>
      <c r="B26" s="21">
        <f>+B7+B8+B13+B14+B19+B20+B21+B24</f>
        <v>1102397.9000000001</v>
      </c>
    </row>
    <row r="27" spans="1:2" ht="3" customHeight="1" thickTop="1" x14ac:dyDescent="0.25">
      <c r="B27" s="11">
        <v>0</v>
      </c>
    </row>
    <row r="28" spans="1:2" ht="12.75" customHeight="1" x14ac:dyDescent="0.25">
      <c r="B28" s="11"/>
    </row>
    <row r="29" spans="1:2" x14ac:dyDescent="0.25">
      <c r="A29" s="6" t="s">
        <v>22</v>
      </c>
      <c r="B29" s="11"/>
    </row>
    <row r="30" spans="1:2" hidden="1" x14ac:dyDescent="0.25">
      <c r="A30" s="6" t="s">
        <v>23</v>
      </c>
      <c r="B30" s="9">
        <v>0</v>
      </c>
    </row>
    <row r="31" spans="1:2" hidden="1" x14ac:dyDescent="0.25">
      <c r="A31" s="6" t="s">
        <v>24</v>
      </c>
      <c r="B31" s="9">
        <v>0</v>
      </c>
    </row>
    <row r="32" spans="1:2" x14ac:dyDescent="0.25">
      <c r="A32" s="6" t="s">
        <v>25</v>
      </c>
      <c r="B32" s="9">
        <f>SUM(B33:B36)</f>
        <v>979519.2</v>
      </c>
    </row>
    <row r="33" spans="1:2" s="18" customFormat="1" outlineLevel="1" x14ac:dyDescent="0.25">
      <c r="A33" s="16" t="s">
        <v>48</v>
      </c>
      <c r="B33" s="17">
        <v>815669.1</v>
      </c>
    </row>
    <row r="34" spans="1:2" s="18" customFormat="1" hidden="1" outlineLevel="1" x14ac:dyDescent="0.25">
      <c r="A34" s="16" t="s">
        <v>49</v>
      </c>
      <c r="B34" s="17">
        <v>0</v>
      </c>
    </row>
    <row r="35" spans="1:2" s="18" customFormat="1" outlineLevel="1" x14ac:dyDescent="0.25">
      <c r="A35" s="16" t="s">
        <v>50</v>
      </c>
      <c r="B35" s="17">
        <v>156618.4</v>
      </c>
    </row>
    <row r="36" spans="1:2" s="18" customFormat="1" outlineLevel="1" x14ac:dyDescent="0.25">
      <c r="A36" s="16" t="s">
        <v>51</v>
      </c>
      <c r="B36" s="17">
        <v>7231.7</v>
      </c>
    </row>
    <row r="37" spans="1:2" hidden="1" outlineLevel="1" x14ac:dyDescent="0.25">
      <c r="A37" s="10" t="s">
        <v>26</v>
      </c>
      <c r="B37" s="11">
        <v>0</v>
      </c>
    </row>
    <row r="38" spans="1:2" hidden="1" outlineLevel="2" x14ac:dyDescent="0.25">
      <c r="A38" s="14" t="s">
        <v>27</v>
      </c>
      <c r="B38" s="11">
        <v>0</v>
      </c>
    </row>
    <row r="39" spans="1:2" hidden="1" outlineLevel="2" x14ac:dyDescent="0.25">
      <c r="A39" s="14" t="s">
        <v>28</v>
      </c>
      <c r="B39" s="11">
        <v>0</v>
      </c>
    </row>
    <row r="40" spans="1:2" x14ac:dyDescent="0.25">
      <c r="A40" s="6" t="s">
        <v>29</v>
      </c>
      <c r="B40" s="9">
        <v>10124.6</v>
      </c>
    </row>
    <row r="41" spans="1:2" x14ac:dyDescent="0.25">
      <c r="A41" s="6" t="s">
        <v>1</v>
      </c>
      <c r="B41" s="9">
        <v>6502.6</v>
      </c>
    </row>
    <row r="42" spans="1:2" x14ac:dyDescent="0.25">
      <c r="A42" s="6" t="s">
        <v>2</v>
      </c>
      <c r="B42" s="9">
        <v>811.5</v>
      </c>
    </row>
    <row r="43" spans="1:2" x14ac:dyDescent="0.25">
      <c r="A43" s="6" t="s">
        <v>30</v>
      </c>
      <c r="B43" s="12">
        <v>1138</v>
      </c>
    </row>
    <row r="44" spans="1:2" hidden="1" x14ac:dyDescent="0.25">
      <c r="A44" t="s">
        <v>31</v>
      </c>
      <c r="B44" s="12">
        <v>0</v>
      </c>
    </row>
    <row r="45" spans="1:2" ht="3" customHeight="1" x14ac:dyDescent="0.25">
      <c r="B45" s="11">
        <v>0</v>
      </c>
    </row>
    <row r="46" spans="1:2" x14ac:dyDescent="0.25">
      <c r="A46" s="6" t="s">
        <v>93</v>
      </c>
      <c r="B46" s="22">
        <f>+B32+B40+B41+B42+B43</f>
        <v>998095.89999999991</v>
      </c>
    </row>
    <row r="47" spans="1:2" ht="3" customHeight="1" x14ac:dyDescent="0.25">
      <c r="B47" s="11">
        <v>0</v>
      </c>
    </row>
    <row r="48" spans="1:2" ht="13.5" customHeight="1" x14ac:dyDescent="0.25">
      <c r="B48" s="11"/>
    </row>
    <row r="49" spans="1:2" x14ac:dyDescent="0.25">
      <c r="A49" s="6" t="s">
        <v>32</v>
      </c>
      <c r="B49" s="11"/>
    </row>
    <row r="50" spans="1:2" x14ac:dyDescent="0.25">
      <c r="A50" s="6" t="s">
        <v>33</v>
      </c>
      <c r="B50" s="9">
        <v>80000</v>
      </c>
    </row>
    <row r="51" spans="1:2" x14ac:dyDescent="0.25">
      <c r="A51" s="6" t="s">
        <v>34</v>
      </c>
      <c r="B51" s="9">
        <f>B52</f>
        <v>7178.3</v>
      </c>
    </row>
    <row r="52" spans="1:2" x14ac:dyDescent="0.25">
      <c r="A52" s="16" t="s">
        <v>35</v>
      </c>
      <c r="B52" s="11">
        <v>7178.3</v>
      </c>
    </row>
    <row r="53" spans="1:2" hidden="1" x14ac:dyDescent="0.25">
      <c r="A53" s="10" t="s">
        <v>36</v>
      </c>
      <c r="B53" s="11">
        <v>0</v>
      </c>
    </row>
    <row r="54" spans="1:2" x14ac:dyDescent="0.25">
      <c r="A54" s="6" t="s">
        <v>37</v>
      </c>
      <c r="B54" s="9">
        <f>SUM(B55:B56)</f>
        <v>6785.9</v>
      </c>
    </row>
    <row r="55" spans="1:2" x14ac:dyDescent="0.25">
      <c r="A55" s="16" t="s">
        <v>98</v>
      </c>
      <c r="B55" s="11">
        <v>1776.9</v>
      </c>
    </row>
    <row r="56" spans="1:2" x14ac:dyDescent="0.25">
      <c r="A56" s="16" t="s">
        <v>114</v>
      </c>
      <c r="B56" s="11">
        <v>5009</v>
      </c>
    </row>
    <row r="57" spans="1:2" hidden="1" x14ac:dyDescent="0.25">
      <c r="A57" t="s">
        <v>38</v>
      </c>
      <c r="B57" s="11">
        <v>0</v>
      </c>
    </row>
    <row r="58" spans="1:2" x14ac:dyDescent="0.25">
      <c r="A58" s="6" t="s">
        <v>5</v>
      </c>
      <c r="B58" s="9">
        <f>B59</f>
        <v>10773</v>
      </c>
    </row>
    <row r="59" spans="1:2" x14ac:dyDescent="0.25">
      <c r="A59" s="16" t="s">
        <v>39</v>
      </c>
      <c r="B59" s="11">
        <v>10773</v>
      </c>
    </row>
    <row r="60" spans="1:2" hidden="1" x14ac:dyDescent="0.25">
      <c r="A60" s="10" t="s">
        <v>40</v>
      </c>
      <c r="B60" s="11">
        <v>0</v>
      </c>
    </row>
    <row r="61" spans="1:2" x14ac:dyDescent="0.25">
      <c r="A61" s="6" t="s">
        <v>41</v>
      </c>
      <c r="B61" s="9">
        <f>B62+B63</f>
        <v>-435.2</v>
      </c>
    </row>
    <row r="62" spans="1:2" hidden="1" outlineLevel="1" x14ac:dyDescent="0.25">
      <c r="A62" s="10" t="s">
        <v>42</v>
      </c>
      <c r="B62" s="15">
        <v>0</v>
      </c>
    </row>
    <row r="63" spans="1:2" outlineLevel="1" x14ac:dyDescent="0.25">
      <c r="A63" s="10" t="s">
        <v>43</v>
      </c>
      <c r="B63" s="28">
        <v>-435.2</v>
      </c>
    </row>
    <row r="64" spans="1:2" hidden="1" outlineLevel="1" x14ac:dyDescent="0.25">
      <c r="A64" t="s">
        <v>44</v>
      </c>
      <c r="B64" s="12">
        <v>0</v>
      </c>
    </row>
    <row r="65" spans="1:2" ht="3" customHeight="1" x14ac:dyDescent="0.25">
      <c r="B65" s="11">
        <v>0</v>
      </c>
    </row>
    <row r="66" spans="1:2" x14ac:dyDescent="0.25">
      <c r="A66" s="6" t="s">
        <v>4</v>
      </c>
      <c r="B66" s="22">
        <f>B50+B51+B54+B58+B61</f>
        <v>104302</v>
      </c>
    </row>
    <row r="67" spans="1:2" ht="3" customHeight="1" x14ac:dyDescent="0.25">
      <c r="B67" s="11">
        <v>0</v>
      </c>
    </row>
    <row r="68" spans="1:2" ht="15.75" thickBot="1" x14ac:dyDescent="0.3">
      <c r="A68" s="6" t="s">
        <v>94</v>
      </c>
      <c r="B68" s="21">
        <f>B46+B66</f>
        <v>1102397.8999999999</v>
      </c>
    </row>
    <row r="69" spans="1:2" ht="15.75" thickTop="1" x14ac:dyDescent="0.25"/>
    <row r="71" spans="1:2" x14ac:dyDescent="0.25">
      <c r="B71" s="25">
        <f>B68-B26</f>
        <v>0</v>
      </c>
    </row>
    <row r="73" spans="1:2" x14ac:dyDescent="0.25">
      <c r="B73" s="13"/>
    </row>
    <row r="74" spans="1:2" x14ac:dyDescent="0.25">
      <c r="B74" s="24"/>
    </row>
  </sheetData>
  <printOptions horizontalCentered="1"/>
  <pageMargins left="0.70866141732283472" right="0.70866141732283472" top="0.74803149606299213" bottom="0.74803149606299213" header="0.31496062992125984" footer="0.31496062992125984"/>
  <pageSetup scale="80" orientation="portrait" r:id="rId1"/>
  <ignoredErrors>
    <ignoredError sqref="B14 B54 B25 B27:B32" formulaRange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4F6CD8-709A-454A-8B50-228FFF61C03A}">
  <dimension ref="A1:C84"/>
  <sheetViews>
    <sheetView showGridLines="0" zoomScale="120" zoomScaleNormal="120" workbookViewId="0">
      <selection activeCell="A26" sqref="A26"/>
    </sheetView>
  </sheetViews>
  <sheetFormatPr baseColWidth="10" defaultRowHeight="15" x14ac:dyDescent="0.25"/>
  <cols>
    <col min="1" max="1" width="91.42578125" customWidth="1"/>
    <col min="2" max="2" width="1.7109375" customWidth="1"/>
    <col min="3" max="3" width="12.7109375" customWidth="1"/>
    <col min="4" max="4" width="1.7109375" customWidth="1"/>
  </cols>
  <sheetData>
    <row r="1" spans="1:3" ht="18.75" x14ac:dyDescent="0.3">
      <c r="A1" s="5" t="s">
        <v>6</v>
      </c>
      <c r="B1" s="5"/>
    </row>
    <row r="2" spans="1:3" x14ac:dyDescent="0.25">
      <c r="A2" t="s">
        <v>52</v>
      </c>
      <c r="B2" s="6"/>
    </row>
    <row r="3" spans="1:3" x14ac:dyDescent="0.25">
      <c r="A3" s="6" t="s">
        <v>117</v>
      </c>
      <c r="B3" s="6"/>
    </row>
    <row r="4" spans="1:3" x14ac:dyDescent="0.25">
      <c r="A4" s="7" t="s">
        <v>8</v>
      </c>
      <c r="B4" s="7"/>
      <c r="C4" s="8"/>
    </row>
    <row r="6" spans="1:3" x14ac:dyDescent="0.25">
      <c r="A6" s="6" t="s">
        <v>53</v>
      </c>
      <c r="C6" s="12">
        <f>SUM(C9:C10)</f>
        <v>41354.5</v>
      </c>
    </row>
    <row r="7" spans="1:3" hidden="1" x14ac:dyDescent="0.25">
      <c r="A7" t="s">
        <v>54</v>
      </c>
      <c r="C7" s="11">
        <v>0</v>
      </c>
    </row>
    <row r="8" spans="1:3" hidden="1" x14ac:dyDescent="0.25">
      <c r="A8" t="s">
        <v>55</v>
      </c>
      <c r="C8" s="11">
        <v>0</v>
      </c>
    </row>
    <row r="9" spans="1:3" x14ac:dyDescent="0.25">
      <c r="A9" t="s">
        <v>56</v>
      </c>
      <c r="C9" s="11">
        <v>6464.6</v>
      </c>
    </row>
    <row r="10" spans="1:3" x14ac:dyDescent="0.25">
      <c r="A10" t="s">
        <v>57</v>
      </c>
      <c r="C10" s="11">
        <v>34889.9</v>
      </c>
    </row>
    <row r="11" spans="1:3" hidden="1" x14ac:dyDescent="0.25">
      <c r="A11" t="s">
        <v>58</v>
      </c>
      <c r="C11" s="11">
        <v>0</v>
      </c>
    </row>
    <row r="12" spans="1:3" ht="9.75" customHeight="1" x14ac:dyDescent="0.25">
      <c r="C12" s="11"/>
    </row>
    <row r="13" spans="1:3" hidden="1" x14ac:dyDescent="0.25">
      <c r="A13" s="6" t="s">
        <v>99</v>
      </c>
      <c r="B13" s="6"/>
      <c r="C13" s="12">
        <f>SUM(C14:C18)</f>
        <v>-22168.3</v>
      </c>
    </row>
    <row r="14" spans="1:3" x14ac:dyDescent="0.25">
      <c r="A14" t="s">
        <v>100</v>
      </c>
      <c r="C14" s="11">
        <v>-16028.4</v>
      </c>
    </row>
    <row r="15" spans="1:3" hidden="1" x14ac:dyDescent="0.25">
      <c r="A15" t="s">
        <v>59</v>
      </c>
      <c r="C15" s="11">
        <v>0</v>
      </c>
    </row>
    <row r="16" spans="1:3" x14ac:dyDescent="0.25">
      <c r="A16" t="s">
        <v>101</v>
      </c>
      <c r="C16" s="11">
        <v>-332.5</v>
      </c>
    </row>
    <row r="17" spans="1:3" x14ac:dyDescent="0.25">
      <c r="A17" t="s">
        <v>102</v>
      </c>
      <c r="C17" s="11">
        <v>-5788.3</v>
      </c>
    </row>
    <row r="18" spans="1:3" x14ac:dyDescent="0.25">
      <c r="A18" t="s">
        <v>103</v>
      </c>
      <c r="C18" s="15">
        <v>-19.100000000000001</v>
      </c>
    </row>
    <row r="19" spans="1:3" ht="7.5" customHeight="1" x14ac:dyDescent="0.25">
      <c r="C19" s="11"/>
    </row>
    <row r="20" spans="1:3" x14ac:dyDescent="0.25">
      <c r="A20" s="6" t="s">
        <v>60</v>
      </c>
      <c r="B20" s="6"/>
      <c r="C20" s="12">
        <f>C6+C13</f>
        <v>19186.2</v>
      </c>
    </row>
    <row r="21" spans="1:3" ht="10.5" customHeight="1" x14ac:dyDescent="0.25">
      <c r="A21" s="6"/>
      <c r="B21" s="6"/>
      <c r="C21" s="9"/>
    </row>
    <row r="22" spans="1:3" hidden="1" x14ac:dyDescent="0.25">
      <c r="A22" t="s">
        <v>61</v>
      </c>
      <c r="C22" s="11">
        <v>0</v>
      </c>
    </row>
    <row r="23" spans="1:3" hidden="1" x14ac:dyDescent="0.25">
      <c r="A23" t="s">
        <v>62</v>
      </c>
      <c r="C23" s="11">
        <v>0</v>
      </c>
    </row>
    <row r="24" spans="1:3" x14ac:dyDescent="0.25">
      <c r="A24" s="19" t="s">
        <v>104</v>
      </c>
      <c r="B24" s="19"/>
      <c r="C24" s="15">
        <v>-4977.3999999999996</v>
      </c>
    </row>
    <row r="25" spans="1:3" hidden="1" x14ac:dyDescent="0.25">
      <c r="A25" s="19" t="s">
        <v>63</v>
      </c>
      <c r="B25" s="19"/>
      <c r="C25" s="11">
        <v>0</v>
      </c>
    </row>
    <row r="26" spans="1:3" hidden="1" x14ac:dyDescent="0.25">
      <c r="A26" s="19" t="s">
        <v>64</v>
      </c>
      <c r="B26" s="19"/>
      <c r="C26" s="11">
        <v>0</v>
      </c>
    </row>
    <row r="27" spans="1:3" hidden="1" x14ac:dyDescent="0.25">
      <c r="A27" s="19" t="s">
        <v>65</v>
      </c>
      <c r="B27" s="19"/>
      <c r="C27" s="11">
        <v>0</v>
      </c>
    </row>
    <row r="28" spans="1:3" ht="9.75" customHeight="1" x14ac:dyDescent="0.25">
      <c r="A28" s="19"/>
      <c r="B28" s="19"/>
      <c r="C28" s="11"/>
    </row>
    <row r="29" spans="1:3" x14ac:dyDescent="0.25">
      <c r="A29" s="6" t="s">
        <v>95</v>
      </c>
      <c r="B29" s="6"/>
      <c r="C29" s="12">
        <f>C20+C24</f>
        <v>14208.800000000001</v>
      </c>
    </row>
    <row r="30" spans="1:3" ht="8.25" customHeight="1" x14ac:dyDescent="0.25">
      <c r="C30" s="11"/>
    </row>
    <row r="31" spans="1:3" x14ac:dyDescent="0.25">
      <c r="A31" t="s">
        <v>66</v>
      </c>
      <c r="C31" s="11">
        <v>4383.8</v>
      </c>
    </row>
    <row r="32" spans="1:3" x14ac:dyDescent="0.25">
      <c r="A32" t="s">
        <v>107</v>
      </c>
      <c r="C32" s="15">
        <v>-1645</v>
      </c>
    </row>
    <row r="33" spans="1:3" ht="6" customHeight="1" x14ac:dyDescent="0.25">
      <c r="C33" s="11">
        <v>0</v>
      </c>
    </row>
    <row r="34" spans="1:3" x14ac:dyDescent="0.25">
      <c r="A34" s="6" t="s">
        <v>67</v>
      </c>
      <c r="B34" s="6"/>
      <c r="C34" s="12">
        <f>C29+C31+C32</f>
        <v>16947.600000000002</v>
      </c>
    </row>
    <row r="35" spans="1:3" ht="8.25" customHeight="1" x14ac:dyDescent="0.25">
      <c r="C35" s="11"/>
    </row>
    <row r="36" spans="1:3" x14ac:dyDescent="0.25">
      <c r="A36" t="s">
        <v>105</v>
      </c>
      <c r="C36" s="11">
        <v>4623.1000000000004</v>
      </c>
    </row>
    <row r="37" spans="1:3" x14ac:dyDescent="0.25">
      <c r="A37" t="s">
        <v>106</v>
      </c>
      <c r="C37" s="11">
        <v>11.5</v>
      </c>
    </row>
    <row r="38" spans="1:3" hidden="1" x14ac:dyDescent="0.25">
      <c r="A38" t="s">
        <v>68</v>
      </c>
      <c r="C38" s="11">
        <v>0</v>
      </c>
    </row>
    <row r="39" spans="1:3" x14ac:dyDescent="0.25">
      <c r="A39" t="s">
        <v>69</v>
      </c>
      <c r="C39" s="15">
        <v>-670.7</v>
      </c>
    </row>
    <row r="40" spans="1:3" ht="5.25" customHeight="1" x14ac:dyDescent="0.25">
      <c r="C40" s="11">
        <v>0</v>
      </c>
    </row>
    <row r="41" spans="1:3" ht="15.75" thickBot="1" x14ac:dyDescent="0.3">
      <c r="A41" s="6" t="s">
        <v>70</v>
      </c>
      <c r="B41" s="6"/>
      <c r="C41" s="23">
        <f>C34+C36+C37+C39</f>
        <v>20911.500000000004</v>
      </c>
    </row>
    <row r="42" spans="1:3" ht="6" customHeight="1" thickTop="1" x14ac:dyDescent="0.25">
      <c r="C42" s="11">
        <v>0</v>
      </c>
    </row>
    <row r="43" spans="1:3" hidden="1" x14ac:dyDescent="0.25">
      <c r="A43" t="s">
        <v>71</v>
      </c>
      <c r="C43" s="11">
        <v>0</v>
      </c>
    </row>
    <row r="44" spans="1:3" x14ac:dyDescent="0.25">
      <c r="A44" t="s">
        <v>108</v>
      </c>
      <c r="C44" s="11">
        <v>-6570.4</v>
      </c>
    </row>
    <row r="45" spans="1:3" x14ac:dyDescent="0.25">
      <c r="A45" s="19" t="s">
        <v>109</v>
      </c>
      <c r="B45" s="19"/>
      <c r="C45" s="11">
        <v>-6647.5</v>
      </c>
    </row>
    <row r="46" spans="1:3" x14ac:dyDescent="0.25">
      <c r="A46" s="19" t="s">
        <v>110</v>
      </c>
      <c r="B46" s="19"/>
      <c r="C46" s="11">
        <v>-1869.6</v>
      </c>
    </row>
    <row r="47" spans="1:3" x14ac:dyDescent="0.25">
      <c r="A47" s="19" t="s">
        <v>111</v>
      </c>
      <c r="B47" s="19"/>
      <c r="C47" s="15">
        <v>-115</v>
      </c>
    </row>
    <row r="48" spans="1:3" x14ac:dyDescent="0.25">
      <c r="A48" s="19"/>
      <c r="B48" s="19"/>
      <c r="C48" s="9"/>
    </row>
    <row r="49" spans="1:3" ht="5.25" customHeight="1" x14ac:dyDescent="0.25">
      <c r="A49" s="19"/>
      <c r="B49" s="19"/>
      <c r="C49" s="11">
        <v>0</v>
      </c>
    </row>
    <row r="50" spans="1:3" x14ac:dyDescent="0.25">
      <c r="A50" s="20" t="s">
        <v>112</v>
      </c>
      <c r="B50" s="20"/>
      <c r="C50" s="12">
        <f>C41+C44+C45+C46+C47</f>
        <v>5709.0000000000036</v>
      </c>
    </row>
    <row r="51" spans="1:3" ht="3" customHeight="1" x14ac:dyDescent="0.25">
      <c r="A51" s="19"/>
      <c r="B51" s="19"/>
      <c r="C51" s="11">
        <v>0</v>
      </c>
    </row>
    <row r="52" spans="1:3" x14ac:dyDescent="0.25">
      <c r="A52" s="19" t="s">
        <v>72</v>
      </c>
      <c r="B52" s="19"/>
      <c r="C52" s="11">
        <v>-700</v>
      </c>
    </row>
    <row r="53" spans="1:3" ht="3" customHeight="1" x14ac:dyDescent="0.25">
      <c r="A53" s="19"/>
      <c r="B53" s="19"/>
      <c r="C53" s="11">
        <v>0</v>
      </c>
    </row>
    <row r="54" spans="1:3" x14ac:dyDescent="0.25">
      <c r="A54" s="20" t="s">
        <v>113</v>
      </c>
      <c r="B54" s="20"/>
      <c r="C54" s="12">
        <f>C50+C52</f>
        <v>5009.0000000000036</v>
      </c>
    </row>
    <row r="55" spans="1:3" ht="3" customHeight="1" x14ac:dyDescent="0.25">
      <c r="A55" s="19"/>
      <c r="B55" s="19"/>
      <c r="C55" s="11">
        <v>0</v>
      </c>
    </row>
    <row r="56" spans="1:3" x14ac:dyDescent="0.25">
      <c r="A56" s="20" t="s">
        <v>73</v>
      </c>
      <c r="B56" s="20"/>
      <c r="C56" s="12">
        <f>C58+C64</f>
        <v>-210.8</v>
      </c>
    </row>
    <row r="57" spans="1:3" ht="3" customHeight="1" x14ac:dyDescent="0.25">
      <c r="A57" s="19"/>
      <c r="B57" s="19"/>
      <c r="C57" s="11">
        <v>0</v>
      </c>
    </row>
    <row r="58" spans="1:3" hidden="1" x14ac:dyDescent="0.25">
      <c r="A58" t="s">
        <v>74</v>
      </c>
      <c r="C58" s="11">
        <v>0</v>
      </c>
    </row>
    <row r="59" spans="1:3" hidden="1" x14ac:dyDescent="0.25">
      <c r="A59" t="s">
        <v>75</v>
      </c>
      <c r="C59" s="11">
        <v>0</v>
      </c>
    </row>
    <row r="60" spans="1:3" hidden="1" x14ac:dyDescent="0.25">
      <c r="A60" t="s">
        <v>76</v>
      </c>
      <c r="C60" s="11">
        <v>0</v>
      </c>
    </row>
    <row r="61" spans="1:3" hidden="1" x14ac:dyDescent="0.25">
      <c r="A61" t="s">
        <v>77</v>
      </c>
      <c r="C61" s="11">
        <v>0</v>
      </c>
    </row>
    <row r="62" spans="1:3" hidden="1" x14ac:dyDescent="0.25">
      <c r="A62" t="s">
        <v>78</v>
      </c>
      <c r="C62" s="11">
        <v>0</v>
      </c>
    </row>
    <row r="63" spans="1:3" hidden="1" x14ac:dyDescent="0.25">
      <c r="A63" t="s">
        <v>79</v>
      </c>
      <c r="C63" s="11">
        <v>0</v>
      </c>
    </row>
    <row r="64" spans="1:3" x14ac:dyDescent="0.25">
      <c r="A64" t="s">
        <v>80</v>
      </c>
      <c r="C64" s="11">
        <v>-210.8</v>
      </c>
    </row>
    <row r="65" spans="1:3" hidden="1" x14ac:dyDescent="0.25">
      <c r="A65" t="s">
        <v>81</v>
      </c>
      <c r="C65" s="11">
        <v>0</v>
      </c>
    </row>
    <row r="66" spans="1:3" hidden="1" x14ac:dyDescent="0.25">
      <c r="A66" t="s">
        <v>82</v>
      </c>
      <c r="C66" s="11">
        <v>0</v>
      </c>
    </row>
    <row r="67" spans="1:3" hidden="1" x14ac:dyDescent="0.25">
      <c r="A67" s="19" t="s">
        <v>83</v>
      </c>
      <c r="B67" s="19"/>
      <c r="C67" s="11">
        <v>0</v>
      </c>
    </row>
    <row r="68" spans="1:3" hidden="1" x14ac:dyDescent="0.25">
      <c r="A68" s="19" t="s">
        <v>77</v>
      </c>
      <c r="B68" s="19"/>
      <c r="C68" s="11">
        <v>0</v>
      </c>
    </row>
    <row r="69" spans="1:3" hidden="1" x14ac:dyDescent="0.25">
      <c r="A69" t="s">
        <v>84</v>
      </c>
      <c r="C69" s="11">
        <v>0</v>
      </c>
    </row>
    <row r="70" spans="1:3" hidden="1" x14ac:dyDescent="0.25">
      <c r="A70" s="19" t="s">
        <v>78</v>
      </c>
      <c r="B70" s="19"/>
      <c r="C70" s="11">
        <v>0</v>
      </c>
    </row>
    <row r="71" spans="1:3" hidden="1" x14ac:dyDescent="0.25">
      <c r="A71" s="19" t="s">
        <v>85</v>
      </c>
      <c r="B71" s="19"/>
      <c r="C71" s="11">
        <v>0</v>
      </c>
    </row>
    <row r="72" spans="1:3" hidden="1" x14ac:dyDescent="0.25">
      <c r="A72" t="s">
        <v>86</v>
      </c>
      <c r="C72" s="11">
        <v>0</v>
      </c>
    </row>
    <row r="73" spans="1:3" ht="3" customHeight="1" x14ac:dyDescent="0.25">
      <c r="C73" s="11">
        <v>0</v>
      </c>
    </row>
    <row r="74" spans="1:3" ht="15.75" thickBot="1" x14ac:dyDescent="0.3">
      <c r="A74" s="6" t="s">
        <v>87</v>
      </c>
      <c r="B74" s="6"/>
      <c r="C74" s="23">
        <f>C54+C56</f>
        <v>4798.2000000000035</v>
      </c>
    </row>
    <row r="75" spans="1:3" ht="3" customHeight="1" thickTop="1" x14ac:dyDescent="0.25">
      <c r="C75" s="11">
        <v>0</v>
      </c>
    </row>
    <row r="76" spans="1:3" hidden="1" x14ac:dyDescent="0.25">
      <c r="A76" s="19" t="s">
        <v>88</v>
      </c>
      <c r="B76" s="19"/>
      <c r="C76" s="11">
        <v>0</v>
      </c>
    </row>
    <row r="77" spans="1:3" hidden="1" x14ac:dyDescent="0.25">
      <c r="A77" s="19" t="s">
        <v>89</v>
      </c>
      <c r="B77" s="19"/>
      <c r="C77" s="11">
        <v>0</v>
      </c>
    </row>
    <row r="78" spans="1:3" hidden="1" x14ac:dyDescent="0.25">
      <c r="A78" t="s">
        <v>90</v>
      </c>
      <c r="C78" s="11">
        <v>0</v>
      </c>
    </row>
    <row r="79" spans="1:3" hidden="1" x14ac:dyDescent="0.25">
      <c r="A79" s="19" t="s">
        <v>91</v>
      </c>
      <c r="B79" s="19"/>
      <c r="C79" s="11">
        <v>0</v>
      </c>
    </row>
    <row r="80" spans="1:3" hidden="1" x14ac:dyDescent="0.25">
      <c r="A80" s="19" t="s">
        <v>89</v>
      </c>
      <c r="B80" s="19"/>
      <c r="C80" s="11">
        <v>0</v>
      </c>
    </row>
    <row r="81" spans="1:3" hidden="1" x14ac:dyDescent="0.25">
      <c r="A81" t="s">
        <v>90</v>
      </c>
      <c r="C81" s="11">
        <v>0</v>
      </c>
    </row>
    <row r="83" spans="1:3" ht="30.75" thickBot="1" x14ac:dyDescent="0.3">
      <c r="A83" s="26" t="s">
        <v>115</v>
      </c>
      <c r="C83" s="27">
        <v>6.1730597206406279E-2</v>
      </c>
    </row>
    <row r="84" spans="1:3" ht="15.75" thickTop="1" x14ac:dyDescent="0.25"/>
  </sheetData>
  <pageMargins left="0.7" right="0.7" top="0.75" bottom="0.75" header="0.3" footer="0.3"/>
  <pageSetup scale="85" orientation="portrait" r:id="rId1"/>
  <ignoredErrors>
    <ignoredError sqref="C6" formulaRange="1"/>
  </ignoredErrors>
  <drawing r:id="rId2"/>
</worksheet>
</file>

<file path=docMetadata/LabelInfo.xml><?xml version="1.0" encoding="utf-8"?>
<clbl:labelList xmlns:clbl="http://schemas.microsoft.com/office/2020/mipLabelMetadata">
  <clbl:label id="{5a43dc9b-f50d-45cd-83e7-63e343ebd37a}" enabled="0" method="" siteId="{5a43dc9b-f50d-45cd-83e7-63e343ebd37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ESF</vt:lpstr>
      <vt:lpstr>ERI</vt:lpstr>
      <vt:lpstr>ERI!Área_de_impresión</vt:lpstr>
      <vt:lpstr>ESF!Área_de_impresión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Marcos Ardon</dc:creator>
  <cp:lastModifiedBy>Marcos Esteban Ardon Rojas</cp:lastModifiedBy>
  <cp:lastPrinted>2026-07-28T21:36:33Z</cp:lastPrinted>
  <dcterms:created xsi:type="dcterms:W3CDTF">2015-01-08T22:22:21Z</dcterms:created>
  <dcterms:modified xsi:type="dcterms:W3CDTF">2026-07-28T21:37:14Z</dcterms:modified>
</cp:coreProperties>
</file>