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oramirez\Desktop\Joaquin\2026\2. Lafise Valores (LAFISV)\Contabilidad\Mayo 2026\BOLSA DE VALORES\"/>
    </mc:Choice>
  </mc:AlternateContent>
  <xr:revisionPtr revIDLastSave="0" documentId="13_ncr:1_{D0C7622B-864B-4DCD-83F2-1D5A07C62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" sheetId="1" r:id="rId1"/>
    <sheet name="Edo de Resultados" sheetId="2" r:id="rId2"/>
    <sheet name="BC" sheetId="3" r:id="rId3"/>
  </sheets>
  <definedNames>
    <definedName name="_xlnm._FilterDatabase" localSheetId="2" hidden="1">BC!$A$7:$F$186</definedName>
    <definedName name="_Order1">0</definedName>
    <definedName name="_xlnm.Print_Area" localSheetId="0">Balance!$A$1:$I$53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H154" i="3" l="1"/>
  <c r="H27" i="1" l="1"/>
  <c r="H40" i="1" l="1"/>
  <c r="I27" i="2"/>
  <c r="I14" i="2"/>
  <c r="I9" i="2"/>
  <c r="H36" i="1"/>
  <c r="H33" i="1"/>
  <c r="H30" i="1"/>
  <c r="H23" i="1"/>
  <c r="H16" i="1"/>
  <c r="H9" i="1"/>
  <c r="I19" i="2" l="1"/>
  <c r="I25" i="2" s="1"/>
  <c r="H20" i="1"/>
  <c r="I31" i="2" l="1"/>
  <c r="I37" i="2" s="1"/>
  <c r="H41" i="1" s="1"/>
  <c r="H39" i="1" s="1"/>
  <c r="H42" i="1" s="1"/>
  <c r="H43" i="1" l="1"/>
</calcChain>
</file>

<file path=xl/sharedStrings.xml><?xml version="1.0" encoding="utf-8"?>
<sst xmlns="http://schemas.openxmlformats.org/spreadsheetml/2006/main" count="282" uniqueCount="221">
  <si>
    <t>LAFISE VALORES DE EL SALVADOR, S.A. DE C.V.</t>
  </si>
  <si>
    <t>(Casa de Corredores de Bolsa)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</si>
  <si>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</si>
  <si>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</si>
  <si>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</si>
  <si>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</si>
  <si>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</si>
  <si>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</si>
  <si>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</si>
  <si>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</si>
  <si>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</si>
  <si>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</si>
  <si>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</si>
  <si>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</si>
  <si>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</si>
  <si>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</si>
  <si>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</si>
  <si>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</si>
  <si>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</si>
  <si>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</si>
  <si>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</si>
  <si>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</si>
  <si>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</si>
  <si>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</si>
  <si>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</si>
  <si>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</si>
  <si>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</si>
  <si>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</si>
  <si>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</si>
  <si>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</si>
  <si>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</si>
  <si>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</si>
  <si>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</si>
  <si>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</si>
  <si>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</si>
  <si>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</si>
  <si>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</si>
  <si>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</si>
  <si>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</si>
  <si>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</si>
  <si>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</si>
  <si>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</si>
  <si>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</si>
  <si>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</si>
  <si>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</si>
  <si>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</si>
  <si>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</si>
  <si>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</si>
  <si>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</si>
  <si>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</si>
  <si>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</si>
  <si>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</si>
  <si>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</si>
  <si>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</si>
  <si>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</si>
  <si>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</si>
  <si>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</si>
  <si>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</si>
  <si>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</si>
  <si>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</si>
  <si>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</si>
  <si>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</si>
  <si>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 xml:space="preserve">Joaquin Aurelio Ramirez Jorge </t>
  </si>
  <si>
    <t>Incluye todas las cuentas del rango:  .. 9-Z-Z-Z-ZZZ-ZZZ</t>
  </si>
  <si>
    <t>Todos los centros de costo. Cuentas con movimientos o saldo diferente de cero.</t>
  </si>
  <si>
    <t xml:space="preserve">Contabilidad Fiscal. Moneda Local. </t>
  </si>
  <si>
    <t xml:space="preserve">Cuenta </t>
  </si>
  <si>
    <t>Descripción</t>
  </si>
  <si>
    <t>Saldo Inicial</t>
  </si>
  <si>
    <t xml:space="preserve">Total Débitos </t>
  </si>
  <si>
    <t>Total Créditos</t>
  </si>
  <si>
    <t xml:space="preserve">Balance Final </t>
  </si>
  <si>
    <t>ACTIVO</t>
  </si>
  <si>
    <t>ACTIVO CORRIENTE</t>
  </si>
  <si>
    <t>BANCOS Y OTRAS INSTITUCIONES FINANCIERAS</t>
  </si>
  <si>
    <t>BANCOS Y OTRAS INSTITUCIONES FINANCIERAS LOCALES</t>
  </si>
  <si>
    <t>DEPOSITOS EN CUENTA CORRIENTE</t>
  </si>
  <si>
    <t>BANCO AGRICOLA # CTA 970</t>
  </si>
  <si>
    <t>DEPOSITOS EN CUENTAS DE AHORRO</t>
  </si>
  <si>
    <t>SAC MULTIMONEY; S.A.</t>
  </si>
  <si>
    <t>CUENTAS Y DOCUMENTOS POR COBRAR</t>
  </si>
  <si>
    <t>INVERSIONISTAS</t>
  </si>
  <si>
    <t>COMISIONES POR SERVICIOS</t>
  </si>
  <si>
    <t>Otros</t>
  </si>
  <si>
    <t>OTROS</t>
  </si>
  <si>
    <t>SOCIEDAD DE DISTRIBUIDORAS</t>
  </si>
  <si>
    <t>PLAZA MUNDO APOPA</t>
  </si>
  <si>
    <t>ALUTECH EL SALVADOR</t>
  </si>
  <si>
    <t>LA LAGUNA</t>
  </si>
  <si>
    <t>CUENTAS Y DOCUMENTOS POR COBRAR RELACIONADAS</t>
  </si>
  <si>
    <t>CUENTAS Y DOCUMENTOS POR COBRAR A EMPRESAS RELACIONADAS</t>
  </si>
  <si>
    <t>PRESTAMOS</t>
  </si>
  <si>
    <t>LAFISE EL SALVADOR; S.A. DE C.V.</t>
  </si>
  <si>
    <t>LAFISE TRADE;SA</t>
  </si>
  <si>
    <t>IMPUESTOS</t>
  </si>
  <si>
    <t>IMPUESTOS A LA RENTA</t>
  </si>
  <si>
    <t>PAGO A CUENTA DE IMPUESTO A LA RENTA</t>
  </si>
  <si>
    <t>CRÉDITO FISCAL DEL IMPUESTO SOBRE LA RENTA</t>
  </si>
  <si>
    <t>IMPUESTO SOBRE LA RENTA RETENIDO</t>
  </si>
  <si>
    <t>IVA, CREDITO FISCAL</t>
  </si>
  <si>
    <t>IMPUESTO IVA PERCIBIDO</t>
  </si>
  <si>
    <t>GASTOS PAGADOS POR ANTICIPADO</t>
  </si>
  <si>
    <t>GASTOS PAGADOS POR ANTICIPADO POR SERVICIOS</t>
  </si>
  <si>
    <t>OTROS GASTOS POR SERVICIO PAGADOS ANTICIPADAMENTE</t>
  </si>
  <si>
    <t>SERVICIOS VARIOS</t>
  </si>
  <si>
    <t>ACTIVO NO CORRIENTE</t>
  </si>
  <si>
    <t>INVERSIONES FINANCIERAS A LARGO PLAZO</t>
  </si>
  <si>
    <t>INVERSIONES DISPONIBLES PARA LA VENTA</t>
  </si>
  <si>
    <t>ACCIONES</t>
  </si>
  <si>
    <t>CEDEVAL</t>
  </si>
  <si>
    <t>BOLSA DE VALORES DE EL SALVADOR; S.A. DE C.V.</t>
  </si>
  <si>
    <t>INGENIO LA CABAÑA</t>
  </si>
  <si>
    <t>CUENTAS Y DOCUMENTOS POR COBRAR A LARGO PLAZO RELACIONADAS</t>
  </si>
  <si>
    <t>INVERSIONES EN TIERRA DE EL SALVADOR, S.A. DE C.V.</t>
  </si>
  <si>
    <t>S.A.C. LAFISE, S.A.</t>
  </si>
  <si>
    <t>OTROS - LAFISE LEASING</t>
  </si>
  <si>
    <t>CUENTAS Y DOCUMENTOS POR COBRAR A EMPLEADOS</t>
  </si>
  <si>
    <t>CUENTAS POR COBRAR A EMPLEADOS</t>
  </si>
  <si>
    <t>ACTIVOS INTANGIBLES</t>
  </si>
  <si>
    <t>DERECHOS DE EXPLOTACION DE PUESTO DE BOLSA</t>
  </si>
  <si>
    <t>AMORTIZACION ACUMULADA DE EXPLOTACION DE PUESTO DE BOLSA</t>
  </si>
  <si>
    <t>PASIVO</t>
  </si>
  <si>
    <t>PASIVO CORRIENTE</t>
  </si>
  <si>
    <t>OBLIGACIONES POR OPERACIONES BURSATILES</t>
  </si>
  <si>
    <t>BOLSA DE VALORES</t>
  </si>
  <si>
    <t>CUENTAS POR PAGAR</t>
  </si>
  <si>
    <t>RETENCIONES POR PAGAR</t>
  </si>
  <si>
    <t>ISSS-FSV.</t>
  </si>
  <si>
    <t>ISSS-FSV</t>
  </si>
  <si>
    <t>ADMINISTRADORAS DE FONDOS DE PENSIONES(AFP)</t>
  </si>
  <si>
    <t>ADMINISTRADORAS DE FONDOS DE PENSIONES (AFP)</t>
  </si>
  <si>
    <t>IMPUESTOS RETENIDOS</t>
  </si>
  <si>
    <t>IMPUESTO SOBRE LA RENTA RETENIDO A EMPLEADOS.</t>
  </si>
  <si>
    <t>RETENCION RENTA A EMPLEADOS</t>
  </si>
  <si>
    <t>ACREEDORES VARIOS</t>
  </si>
  <si>
    <t>DUTRIZ HERMANOS</t>
  </si>
  <si>
    <t>ASIB (ASOCIAC.SALV.DE INTERM.BURSATILES)</t>
  </si>
  <si>
    <t>SANDRA MARÍA MUNGUÍA PALOMO</t>
  </si>
  <si>
    <t>GURU SOLUCIONES EL SALVADOR, S.A. DE C.V.</t>
  </si>
  <si>
    <t>PROVISIONES POR PAGAR DE EMPLEADOS</t>
  </si>
  <si>
    <t>REMUNERACIONES POR PAGAR</t>
  </si>
  <si>
    <t>CUENTAS POR PAGAR RELACIONADAS</t>
  </si>
  <si>
    <t>CUENTAS POR PAGAR A EMPRESAS RELACIONADAS</t>
  </si>
  <si>
    <t>OTRAS CUENTAS POR PAGAR A EMPRESAS RELACIONADAS</t>
  </si>
  <si>
    <t>LAFISE TRADE; SA</t>
  </si>
  <si>
    <t>IMPUESTOS POR PAGAR PROPIOS</t>
  </si>
  <si>
    <t>IMPUESTO SOBRE LA RENTA</t>
  </si>
  <si>
    <t>PATRIMONIO NETO</t>
  </si>
  <si>
    <t>CAPITAL</t>
  </si>
  <si>
    <t>CAPITAL SOCIAL</t>
  </si>
  <si>
    <t>CAPITAL SUSCRITO VARIABLE</t>
  </si>
  <si>
    <t>CAPITAL SUSCRITO VARIABLE PAGADO</t>
  </si>
  <si>
    <t>CAPITAL SUSCRITO MÍNIMO</t>
  </si>
  <si>
    <t>CAPITAL SUSCRITO MÍNIMO PAGADO</t>
  </si>
  <si>
    <t>RESERVAS DE CAPITAL</t>
  </si>
  <si>
    <t>RESERVA LEGAL</t>
  </si>
  <si>
    <t>RESULTADOS</t>
  </si>
  <si>
    <t>RESULTADOS ACUMULADOS DE EJERCICIOS ANTERIORES</t>
  </si>
  <si>
    <t>PERDIDA ACUMULADA DE EJERCICIO ANTERIORES</t>
  </si>
  <si>
    <t>UTILIDAD ACUMULADA DE EJERCICIOS ANTERIORES</t>
  </si>
  <si>
    <t>UTILIDAD POR APLICAR</t>
  </si>
  <si>
    <t>GASTOS</t>
  </si>
  <si>
    <t>GASTOS DE OPERACIÓN</t>
  </si>
  <si>
    <t>GASTOS DE OPERACION POR SERVICIOS DE ADMINISTRACION DE CARTERA</t>
  </si>
  <si>
    <t>GASTOS DE DIRECCION DE ADMINISTRACIÓN DE CARTERA</t>
  </si>
  <si>
    <t>ATENCIONES Y REPRESENTACIONES</t>
  </si>
  <si>
    <t>GASTOS DE OPERACION POR SERVICIO DE ADMINISTRACION DE CARTERA</t>
  </si>
  <si>
    <t>HONORARIOS PROFESIONALES</t>
  </si>
  <si>
    <t>COMBUSTIBLES Y LUBRICANTES</t>
  </si>
  <si>
    <t>GASTOS GENERALES DE ADMINISTRACIÓN Y DE PERSONAL DE OPERACIONES BURSATILES</t>
  </si>
  <si>
    <t>GASTOS DE DIRECTORIO</t>
  </si>
  <si>
    <t>GASTOS POR SERVICIOS RECIBIDOS DE TERCEROS</t>
  </si>
  <si>
    <t>SERVICIOS DE INFORMÁTICA</t>
  </si>
  <si>
    <t>SERVICIOS DE COMPUTO CEDEVAL</t>
  </si>
  <si>
    <t>SERVICIOS DE PUBLICIDAD</t>
  </si>
  <si>
    <t>PUBLICACIONES Y ANUNCIOS</t>
  </si>
  <si>
    <t>PUBLICACION ESTADOS FINANCIEROS</t>
  </si>
  <si>
    <t>OTROS GASTOS POR SERVICIOS</t>
  </si>
  <si>
    <t>HONORARIOS LEGALES</t>
  </si>
  <si>
    <t>FIANZAS Y GARANTIAS</t>
  </si>
  <si>
    <t>IMPUESTOS Y CONTRIBUCIONES</t>
  </si>
  <si>
    <t>CONTRIBUCIONES ACABOLSA.</t>
  </si>
  <si>
    <t>GASTOS DIVERSOS</t>
  </si>
  <si>
    <t>OTROS GASTOS DIVERSOS</t>
  </si>
  <si>
    <t>GASTOS NO DEDUCIBLES</t>
  </si>
  <si>
    <t>GASTOS DE PERSONAL</t>
  </si>
  <si>
    <t>SUELDOS Y SALARIOS DE PERSONAL</t>
  </si>
  <si>
    <t>OBLIGACIONES LABORALES</t>
  </si>
  <si>
    <t>CUOTA PATRONAL ISSS</t>
  </si>
  <si>
    <t>CUOTA PATRONAL AFP'S</t>
  </si>
  <si>
    <t>GASTOS  POR DEPRECIACION, AMORTIZACION Y DETERIORO  POR OPERACIONES CORRIENTES</t>
  </si>
  <si>
    <t>AMORTIZACIÓN DE ACTIVOS INTANGIBLES</t>
  </si>
  <si>
    <t>AMORTIZACIÓN  DE PUESTO DE BOLSA</t>
  </si>
  <si>
    <t>AMORTIZACION DE PUESTO DE BOLSA</t>
  </si>
  <si>
    <t>INGRESOS</t>
  </si>
  <si>
    <t>INGRESOS DE OPERACIÓN</t>
  </si>
  <si>
    <t>INGRESOS DIVERSOS</t>
  </si>
  <si>
    <t>INGRESOS DE OPERACIONES POR SERVICIOS DIVERSOS</t>
  </si>
  <si>
    <t>INGRESOS POR SERVICIOS DE REPRESENTACION DE LOS TENEDORES DE VALORES</t>
  </si>
  <si>
    <t>SOCIEDAD DE DISTRIBUIDORA</t>
  </si>
  <si>
    <t>MONTREAL UNO</t>
  </si>
  <si>
    <t>INGRESOS POR SERICIOS DE TENEDORES DE PRENDA</t>
  </si>
  <si>
    <t>INGRESOS FINANCIEROS</t>
  </si>
  <si>
    <t>INGRESOS POR INVERSIONES FINANCIERAS</t>
  </si>
  <si>
    <t>INGRESOS GRAVADOS POR IMPUESTO SOBRE LA RENTA.</t>
  </si>
  <si>
    <t>INGRESOS POR OPERACIONES DE INVERSIÓN EN TÍTULOS VALORES DE RENTA VARIABLE</t>
  </si>
  <si>
    <t>ACCIONES BOLSA DE VALORES DE EL SALVADOR; S.A. DE C.V.</t>
  </si>
  <si>
    <t>ACCIONES CEDEVAL</t>
  </si>
  <si>
    <t>DEPOSITO A PLAZO</t>
  </si>
  <si>
    <t>(Compañía Salvadoreña Subsidiaria de Finance Exchange and Trading Company)</t>
  </si>
  <si>
    <t>IMPUESTOS MUNICIPALES</t>
  </si>
  <si>
    <t>Balance General al 31 de mayo de 2026</t>
  </si>
  <si>
    <t>Estado de Resultados del 01 de enero al 31 de mayo de 2026</t>
  </si>
  <si>
    <t>Balance de Comprobación del 01/05/2026 al 31/05/2026</t>
  </si>
  <si>
    <t>CUENTAS POR PAGAR POR SERVICIOS</t>
  </si>
  <si>
    <t>SERVICIOS PROFESIONALES POR PAGAR</t>
  </si>
  <si>
    <t>DESPACHO ZELAYA(AUDITORES)</t>
  </si>
  <si>
    <t>OTROS IMPUESTOS</t>
  </si>
  <si>
    <t>PAGO A CUENTA</t>
  </si>
  <si>
    <t>Jose Roberto Munguia Gazzolo</t>
  </si>
  <si>
    <t xml:space="preserve">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</si>
</sst>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00000000000_);\(#,##0.0000000000000\)"/>
    <numFmt numFmtId="166" formatCode="#,##0.0000000000000_ ;\-#,##0.0000000000000\ "/>
  </numFmts>
  <fonts count="14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  <font>
      <sz val="11"/>
      <color theme="1"/>
      <name val="Calibri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7" fontId="2" fillId="0" borderId="0" xfId="0" applyNumberFormat="1" applyFont="1"/>
    <xf numFmtId="39" fontId="6" fillId="0" borderId="0" xfId="0" applyNumberFormat="1" applyFont="1"/>
    <xf numFmtId="164" fontId="2" fillId="0" borderId="0" xfId="0" applyNumberFormat="1" applyFont="1"/>
    <xf numFmtId="39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39" fontId="1" fillId="0" borderId="4" xfId="0" applyNumberFormat="1" applyFont="1" applyBorder="1" applyAlignment="1">
      <alignment vertical="center"/>
    </xf>
    <xf numFmtId="39" fontId="1" fillId="0" borderId="2" xfId="0" applyNumberFormat="1" applyFont="1" applyBorder="1" applyAlignment="1">
      <alignment horizontal="right"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4" fontId="2" fillId="0" borderId="0" xfId="1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39" fontId="2" fillId="2" borderId="1" xfId="0" applyNumberFormat="1" applyFont="1" applyFill="1" applyBorder="1" applyAlignment="1">
      <alignment vertical="center"/>
    </xf>
    <xf numFmtId="39" fontId="2" fillId="2" borderId="0" xfId="0" applyNumberFormat="1" applyFont="1" applyFill="1" applyAlignment="1">
      <alignment vertical="center"/>
    </xf>
    <xf numFmtId="39" fontId="2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3" xfId="0" applyNumberFormat="1" applyFont="1" applyFill="1" applyBorder="1" applyAlignment="1">
      <alignment vertical="center"/>
    </xf>
    <xf numFmtId="37" fontId="2" fillId="2" borderId="0" xfId="0" applyNumberFormat="1" applyFont="1" applyFill="1"/>
    <xf numFmtId="39" fontId="2" fillId="2" borderId="0" xfId="0" applyNumberFormat="1" applyFont="1" applyFill="1"/>
    <xf numFmtId="0" fontId="12" fillId="2" borderId="0" xfId="0" applyFont="1" applyFill="1" applyAlignment="1">
      <alignment vertical="top"/>
    </xf>
    <xf numFmtId="44" fontId="12" fillId="2" borderId="0" xfId="1" applyFont="1" applyFill="1" applyAlignment="1">
      <alignment vertical="top"/>
    </xf>
    <xf numFmtId="0" fontId="13" fillId="2" borderId="0" xfId="0" applyFont="1" applyFill="1" applyAlignment="1">
      <alignment horizontal="center" vertical="center"/>
    </xf>
    <xf numFmtId="44" fontId="13" fillId="2" borderId="0" xfId="1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44" fontId="11" fillId="2" borderId="0" xfId="1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top"/>
    </xf>
    <xf numFmtId="44" fontId="11" fillId="3" borderId="0" xfId="1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44" fontId="12" fillId="3" borderId="0" xfId="1" applyFont="1" applyFill="1" applyAlignment="1">
      <alignment vertical="top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166" fontId="0" fillId="2" borderId="0" xfId="0" applyNumberFormat="1" applyFill="1"/>
    <xf numFmtId="44" fontId="0" fillId="2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Z1001"/>
  <sheetViews>
    <sheetView showGridLines="0" tabSelected="1" view="pageBreakPreview" topLeftCell="A32" zoomScale="115" zoomScaleNormal="100" zoomScaleSheetLayoutView="115" workbookViewId="0">
      <selection activeCell="H50" sqref="H50"/>
    </sheetView>
  </sheetViews>
  <sheetFormatPr baseColWidth="10" defaultColWidth="14.42578125" defaultRowHeight="15" customHeight="1" x14ac:dyDescent="0.25"/>
  <cols>
    <col min="1" max="1" width="1.140625" style="25" customWidth="1"/>
    <col min="2" max="2" width="1.7109375" style="25" customWidth="1"/>
    <col min="3" max="3" width="2.7109375" style="25" customWidth="1"/>
    <col min="4" max="4" width="2" style="25" customWidth="1"/>
    <col min="5" max="5" width="42.42578125" style="25" customWidth="1"/>
    <col min="6" max="6" width="4.85546875" style="25" hidden="1" customWidth="1"/>
    <col min="7" max="7" width="8.28515625" style="25" customWidth="1"/>
    <col min="8" max="8" width="23.7109375" style="25" customWidth="1"/>
    <col min="9" max="9" width="3.7109375" hidden="1" customWidth="1"/>
    <col min="10" max="10" width="11.42578125" customWidth="1"/>
    <col min="11" max="11" width="15.42578125" customWidth="1"/>
    <col min="12" max="26" width="10.7109375" customWidth="1"/>
  </cols>
  <sheetData>
    <row r="1" spans="1:26" x14ac:dyDescent="0.25">
      <c r="A1" s="63" t="s">
        <v>0</v>
      </c>
      <c r="B1" s="64"/>
      <c r="C1" s="64"/>
      <c r="D1" s="64"/>
      <c r="E1" s="64"/>
      <c r="F1" s="64"/>
      <c r="G1" s="64"/>
      <c r="H1" s="64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63" t="s">
        <v>1</v>
      </c>
      <c r="B2" s="64"/>
      <c r="C2" s="64"/>
      <c r="D2" s="64"/>
      <c r="E2" s="64"/>
      <c r="F2" s="64"/>
      <c r="G2" s="64"/>
      <c r="H2" s="64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63" t="s">
        <v>209</v>
      </c>
      <c r="B3" s="64"/>
      <c r="C3" s="64"/>
      <c r="D3" s="64"/>
      <c r="E3" s="64"/>
      <c r="F3" s="64"/>
      <c r="G3" s="64"/>
      <c r="H3" s="64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63" t="s">
        <v>2</v>
      </c>
      <c r="B4" s="64"/>
      <c r="C4" s="64"/>
      <c r="D4" s="64"/>
      <c r="E4" s="64"/>
      <c r="F4" s="64"/>
      <c r="G4" s="64"/>
      <c r="H4" s="64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3" t="s">
        <v>211</v>
      </c>
      <c r="B5" s="64"/>
      <c r="C5" s="64"/>
      <c r="D5" s="64"/>
      <c r="E5" s="64"/>
      <c r="F5" s="64"/>
      <c r="G5" s="64"/>
      <c r="H5" s="64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63" t="s">
        <v>3</v>
      </c>
      <c r="B6" s="64"/>
      <c r="C6" s="64"/>
      <c r="D6" s="64"/>
      <c r="E6" s="64"/>
      <c r="F6" s="64"/>
      <c r="G6" s="64"/>
      <c r="H6" s="6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6"/>
      <c r="B7" s="26"/>
      <c r="C7" s="26"/>
      <c r="D7" s="26"/>
      <c r="E7" s="26"/>
      <c r="F7" s="26"/>
      <c r="G7" s="26"/>
      <c r="H7" s="26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7" t="s">
        <v>4</v>
      </c>
      <c r="B8" s="26"/>
      <c r="C8" s="26"/>
      <c r="D8" s="26"/>
      <c r="E8" s="26"/>
      <c r="F8" s="28"/>
      <c r="G8" s="26"/>
      <c r="H8" s="2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9" t="s">
        <v>5</v>
      </c>
      <c r="B9" s="26"/>
      <c r="C9" s="26"/>
      <c r="D9" s="26"/>
      <c r="E9" s="30"/>
      <c r="F9" s="28"/>
      <c r="G9" s="26"/>
      <c r="H9" s="31">
        <f>SUM(H10:H14)</f>
        <v>240187.8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6"/>
      <c r="B10" s="26" t="s">
        <v>6</v>
      </c>
      <c r="C10" s="26"/>
      <c r="D10" s="26"/>
      <c r="E10" s="26"/>
      <c r="F10" s="28">
        <v>4</v>
      </c>
      <c r="G10" s="26"/>
      <c r="H10" s="32">
        <v>13054.52</v>
      </c>
      <c r="I10" s="7"/>
      <c r="J10" s="2"/>
      <c r="K10" s="2" t="s">
        <v>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6"/>
      <c r="B11" s="26" t="s">
        <v>8</v>
      </c>
      <c r="C11" s="26"/>
      <c r="D11" s="26"/>
      <c r="E11" s="26"/>
      <c r="F11" s="28"/>
      <c r="G11" s="26"/>
      <c r="H11" s="32">
        <v>16000</v>
      </c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6"/>
      <c r="B12" s="26" t="s">
        <v>9</v>
      </c>
      <c r="C12" s="26"/>
      <c r="D12" s="26"/>
      <c r="E12" s="26"/>
      <c r="F12" s="28">
        <v>6</v>
      </c>
      <c r="G12" s="26"/>
      <c r="H12" s="32">
        <v>202279.58</v>
      </c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6"/>
      <c r="B13" s="26" t="s">
        <v>10</v>
      </c>
      <c r="C13" s="26"/>
      <c r="D13" s="26"/>
      <c r="E13" s="26"/>
      <c r="F13" s="28"/>
      <c r="G13" s="26"/>
      <c r="H13" s="32">
        <v>4953.7</v>
      </c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6"/>
      <c r="B14" s="26" t="s">
        <v>11</v>
      </c>
      <c r="C14" s="26"/>
      <c r="D14" s="26"/>
      <c r="E14" s="26"/>
      <c r="F14" s="28"/>
      <c r="G14" s="26"/>
      <c r="H14" s="31">
        <v>3900</v>
      </c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6"/>
      <c r="B15" s="26"/>
      <c r="C15" s="26"/>
      <c r="D15" s="26"/>
      <c r="E15" s="26"/>
      <c r="F15" s="28"/>
      <c r="G15" s="26"/>
      <c r="H15" s="32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9" t="s">
        <v>12</v>
      </c>
      <c r="B16" s="26"/>
      <c r="C16" s="26"/>
      <c r="D16" s="26"/>
      <c r="E16" s="26"/>
      <c r="F16" s="28"/>
      <c r="G16" s="26"/>
      <c r="H16" s="31">
        <f>+H17+H18+H19</f>
        <v>263673.11</v>
      </c>
      <c r="I16" s="7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6"/>
      <c r="B17" s="26" t="s">
        <v>13</v>
      </c>
      <c r="C17" s="26"/>
      <c r="D17" s="26"/>
      <c r="E17" s="26"/>
      <c r="F17" s="28">
        <v>5</v>
      </c>
      <c r="G17" s="26"/>
      <c r="H17" s="32">
        <v>102000.41</v>
      </c>
      <c r="I17" s="7"/>
      <c r="J17" s="2" t="s">
        <v>7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6"/>
      <c r="B18" s="26" t="s">
        <v>14</v>
      </c>
      <c r="C18" s="26"/>
      <c r="D18" s="26"/>
      <c r="E18" s="26"/>
      <c r="F18" s="28">
        <v>7</v>
      </c>
      <c r="G18" s="26"/>
      <c r="H18" s="32">
        <v>1228.02</v>
      </c>
      <c r="I18" s="7"/>
      <c r="J18" s="2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6"/>
      <c r="B19" s="26" t="s">
        <v>8</v>
      </c>
      <c r="C19" s="26"/>
      <c r="D19" s="26"/>
      <c r="E19" s="26"/>
      <c r="F19" s="28"/>
      <c r="G19" s="26"/>
      <c r="H19" s="32">
        <v>160444.68</v>
      </c>
      <c r="I19" s="7"/>
      <c r="J19" s="2"/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29" t="s">
        <v>15</v>
      </c>
      <c r="B20" s="26"/>
      <c r="C20" s="26"/>
      <c r="D20" s="26"/>
      <c r="E20" s="26"/>
      <c r="F20" s="28"/>
      <c r="G20" s="26"/>
      <c r="H20" s="33">
        <f>+H9+H16</f>
        <v>503860.91</v>
      </c>
      <c r="I20" s="7"/>
      <c r="J20" s="8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9"/>
      <c r="B21" s="26"/>
      <c r="C21" s="26"/>
      <c r="D21" s="26"/>
      <c r="E21" s="26"/>
      <c r="F21" s="28"/>
      <c r="G21" s="26"/>
      <c r="H21" s="32"/>
      <c r="I21" s="7"/>
      <c r="J21" s="8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7" t="s">
        <v>16</v>
      </c>
      <c r="B22" s="26"/>
      <c r="C22" s="26"/>
      <c r="D22" s="26"/>
      <c r="E22" s="26"/>
      <c r="F22" s="34"/>
      <c r="G22" s="30"/>
      <c r="H22" s="35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9" t="s">
        <v>17</v>
      </c>
      <c r="B23" s="26"/>
      <c r="C23" s="26"/>
      <c r="D23" s="26"/>
      <c r="E23" s="26"/>
      <c r="F23" s="28"/>
      <c r="G23" s="26"/>
      <c r="H23" s="31">
        <f>SUM(H24:H26)</f>
        <v>17571.84</v>
      </c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6"/>
      <c r="B24" s="26" t="s">
        <v>18</v>
      </c>
      <c r="C24" s="26"/>
      <c r="D24" s="26"/>
      <c r="E24" s="26"/>
      <c r="F24" s="28"/>
      <c r="G24" s="26"/>
      <c r="H24" s="32">
        <v>5081.18</v>
      </c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6"/>
      <c r="B25" s="26" t="s">
        <v>19</v>
      </c>
      <c r="C25" s="26"/>
      <c r="D25" s="26"/>
      <c r="E25" s="26"/>
      <c r="F25" s="28"/>
      <c r="G25" s="26"/>
      <c r="H25" s="32">
        <v>11877.34</v>
      </c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36"/>
      <c r="B26" s="26" t="s">
        <v>20</v>
      </c>
      <c r="C26" s="26"/>
      <c r="D26" s="26"/>
      <c r="E26" s="26"/>
      <c r="F26" s="28">
        <v>6</v>
      </c>
      <c r="G26" s="26"/>
      <c r="H26" s="32">
        <v>613.32000000000005</v>
      </c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29" t="s">
        <v>21</v>
      </c>
      <c r="B27" s="26"/>
      <c r="C27" s="26"/>
      <c r="D27" s="26"/>
      <c r="E27" s="26"/>
      <c r="F27" s="28"/>
      <c r="G27" s="26"/>
      <c r="H27" s="33">
        <f>SUM(H24:I26)</f>
        <v>17571.84</v>
      </c>
      <c r="I27" s="7"/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9"/>
      <c r="B28" s="26"/>
      <c r="C28" s="26"/>
      <c r="D28" s="26"/>
      <c r="E28" s="26"/>
      <c r="F28" s="28"/>
      <c r="G28" s="26"/>
      <c r="H28" s="32"/>
      <c r="I28" s="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9" t="s">
        <v>22</v>
      </c>
      <c r="B29" s="26"/>
      <c r="C29" s="26"/>
      <c r="D29" s="26"/>
      <c r="E29" s="37"/>
      <c r="F29" s="28"/>
      <c r="G29" s="26"/>
      <c r="H29" s="32"/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9" t="s">
        <v>23</v>
      </c>
      <c r="B30" s="26"/>
      <c r="C30" s="26"/>
      <c r="D30" s="26"/>
      <c r="E30" s="26"/>
      <c r="F30" s="28"/>
      <c r="G30" s="26"/>
      <c r="H30" s="31">
        <f>+H31</f>
        <v>325176</v>
      </c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6"/>
      <c r="B31" s="26" t="s">
        <v>24</v>
      </c>
      <c r="C31" s="26"/>
      <c r="D31" s="26"/>
      <c r="E31" s="26"/>
      <c r="F31" s="28" t="s">
        <v>25</v>
      </c>
      <c r="G31" s="26"/>
      <c r="H31" s="32">
        <v>325176</v>
      </c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6"/>
      <c r="B32" s="26"/>
      <c r="C32" s="26"/>
      <c r="D32" s="26"/>
      <c r="E32" s="26"/>
      <c r="F32" s="28"/>
      <c r="G32" s="26"/>
      <c r="H32" s="32"/>
      <c r="I32" s="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9" t="s">
        <v>26</v>
      </c>
      <c r="B33" s="26"/>
      <c r="C33" s="26"/>
      <c r="D33" s="26"/>
      <c r="E33" s="26"/>
      <c r="F33" s="28"/>
      <c r="G33" s="26"/>
      <c r="H33" s="31">
        <f>H34</f>
        <v>17437.560000000001</v>
      </c>
      <c r="I33" s="7"/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6"/>
      <c r="B34" s="26" t="s">
        <v>27</v>
      </c>
      <c r="C34" s="26"/>
      <c r="D34" s="26"/>
      <c r="E34" s="26"/>
      <c r="F34" s="28">
        <v>12</v>
      </c>
      <c r="G34" s="26"/>
      <c r="H34" s="32">
        <v>17437.560000000001</v>
      </c>
      <c r="I34" s="7"/>
      <c r="J34" s="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6"/>
      <c r="B35" s="26"/>
      <c r="C35" s="26"/>
      <c r="D35" s="26"/>
      <c r="E35" s="26"/>
      <c r="F35" s="28"/>
      <c r="G35" s="26"/>
      <c r="H35" s="32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9" t="s">
        <v>28</v>
      </c>
      <c r="B36" s="26"/>
      <c r="C36" s="26"/>
      <c r="D36" s="26"/>
      <c r="E36" s="26"/>
      <c r="F36" s="28"/>
      <c r="G36" s="26"/>
      <c r="H36" s="31">
        <f>H37</f>
        <v>0</v>
      </c>
      <c r="I36" s="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9"/>
      <c r="B37" s="26" t="s">
        <v>29</v>
      </c>
      <c r="C37" s="26"/>
      <c r="D37" s="26"/>
      <c r="E37" s="26"/>
      <c r="F37" s="28" t="s">
        <v>30</v>
      </c>
      <c r="G37" s="26"/>
      <c r="H37" s="32">
        <v>0</v>
      </c>
      <c r="I37" s="7"/>
      <c r="J37" s="2" t="s">
        <v>7</v>
      </c>
      <c r="K37" s="11" t="s">
        <v>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9"/>
      <c r="B38" s="26"/>
      <c r="C38" s="26"/>
      <c r="D38" s="26"/>
      <c r="E38" s="26"/>
      <c r="F38" s="28"/>
      <c r="G38" s="26"/>
      <c r="H38" s="32"/>
      <c r="I38" s="7"/>
      <c r="J38" s="2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9" t="s">
        <v>31</v>
      </c>
      <c r="B39" s="26"/>
      <c r="C39" s="26"/>
      <c r="D39" s="26"/>
      <c r="E39" s="26"/>
      <c r="F39" s="28">
        <v>12</v>
      </c>
      <c r="G39" s="26"/>
      <c r="H39" s="38">
        <f>+H40+H41</f>
        <v>143675.51</v>
      </c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6"/>
      <c r="B40" s="36" t="s">
        <v>32</v>
      </c>
      <c r="C40" s="26"/>
      <c r="D40" s="26"/>
      <c r="E40" s="26"/>
      <c r="F40" s="28"/>
      <c r="G40" s="26"/>
      <c r="H40" s="32">
        <f>223037.09-133414.18</f>
        <v>89622.91</v>
      </c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6"/>
      <c r="B41" s="26" t="s">
        <v>33</v>
      </c>
      <c r="C41" s="26"/>
      <c r="D41" s="26"/>
      <c r="E41" s="26"/>
      <c r="F41" s="28"/>
      <c r="G41" s="26"/>
      <c r="H41" s="32">
        <f>'Edo de Resultados'!I37</f>
        <v>54052.6</v>
      </c>
      <c r="I41" s="7"/>
      <c r="J41" s="2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29" t="s">
        <v>34</v>
      </c>
      <c r="B42" s="26"/>
      <c r="C42" s="26"/>
      <c r="D42" s="26"/>
      <c r="E42" s="26"/>
      <c r="F42" s="28"/>
      <c r="G42" s="26"/>
      <c r="H42" s="39">
        <f>H30+H33+H36+H39</f>
        <v>486289.07</v>
      </c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29" t="s">
        <v>35</v>
      </c>
      <c r="B43" s="26"/>
      <c r="C43" s="26"/>
      <c r="D43" s="26"/>
      <c r="E43" s="26"/>
      <c r="F43" s="28"/>
      <c r="G43" s="26"/>
      <c r="H43" s="33">
        <f>H23+H30+H33+H36+H39</f>
        <v>503860.91000000003</v>
      </c>
      <c r="I43" s="7"/>
      <c r="J43" s="2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6"/>
      <c r="B44" s="26"/>
      <c r="C44" s="26"/>
      <c r="D44" s="26"/>
      <c r="E44" s="26"/>
      <c r="F44" s="28"/>
      <c r="G44" s="26"/>
      <c r="H44" s="40"/>
      <c r="I44" s="9"/>
      <c r="J44" s="2"/>
      <c r="K44" s="2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6"/>
      <c r="B45" s="26"/>
      <c r="C45" s="26"/>
      <c r="D45" s="26"/>
      <c r="E45" s="26"/>
      <c r="F45" s="28"/>
      <c r="G45" s="26"/>
      <c r="H45" s="40"/>
      <c r="I45" s="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6"/>
      <c r="B46" s="26"/>
      <c r="C46" s="26"/>
      <c r="D46" s="26"/>
      <c r="E46" s="26"/>
      <c r="F46" s="28"/>
      <c r="G46" s="26"/>
      <c r="H46" s="41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9"/>
      <c r="B47" s="26"/>
      <c r="C47" s="68" t="s">
        <v>219</v>
      </c>
      <c r="D47" s="64"/>
      <c r="E47" s="64"/>
      <c r="F47" s="28"/>
      <c r="G47" s="63" t="s">
        <v>62</v>
      </c>
      <c r="H47" s="64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9"/>
      <c r="B48" s="26"/>
      <c r="C48" s="65" t="s">
        <v>220</v>
      </c>
      <c r="D48" s="64"/>
      <c r="E48" s="64"/>
      <c r="F48" s="28"/>
      <c r="G48" s="66" t="s">
        <v>36</v>
      </c>
      <c r="H48" s="64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9"/>
      <c r="B49" s="26"/>
      <c r="C49" s="26"/>
      <c r="D49" s="26"/>
      <c r="E49" s="26"/>
      <c r="F49" s="28"/>
      <c r="G49" s="26"/>
      <c r="H49" s="41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9"/>
      <c r="B50" s="26"/>
      <c r="C50" s="26"/>
      <c r="D50" s="26"/>
      <c r="E50" s="26"/>
      <c r="F50" s="28"/>
      <c r="G50" s="26"/>
      <c r="H50" s="41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9"/>
      <c r="B51" s="26"/>
      <c r="C51" s="26"/>
      <c r="D51" s="26"/>
      <c r="E51" s="26"/>
      <c r="F51" s="28"/>
      <c r="G51" s="26"/>
      <c r="H51" s="41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63" t="s">
        <v>37</v>
      </c>
      <c r="B52" s="64"/>
      <c r="C52" s="64"/>
      <c r="D52" s="64"/>
      <c r="E52" s="64"/>
      <c r="F52" s="64"/>
      <c r="G52" s="64"/>
      <c r="H52" s="64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67" t="s">
        <v>38</v>
      </c>
      <c r="B53" s="64"/>
      <c r="C53" s="64"/>
      <c r="D53" s="64"/>
      <c r="E53" s="64"/>
      <c r="F53" s="64"/>
      <c r="G53" s="64"/>
      <c r="H53" s="64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6"/>
      <c r="B54" s="26"/>
      <c r="C54" s="26"/>
      <c r="D54" s="26"/>
      <c r="E54" s="26"/>
      <c r="F54" s="28"/>
      <c r="G54" s="26"/>
      <c r="H54" s="41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6"/>
      <c r="B55" s="29"/>
      <c r="C55" s="26"/>
      <c r="D55" s="26"/>
      <c r="E55" s="26"/>
      <c r="F55" s="28"/>
      <c r="G55" s="26"/>
      <c r="H55" s="41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6"/>
      <c r="B56" s="26"/>
      <c r="C56" s="26"/>
      <c r="D56" s="26"/>
      <c r="E56" s="26"/>
      <c r="F56" s="28"/>
      <c r="G56" s="26"/>
      <c r="H56" s="41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29"/>
      <c r="B57" s="26"/>
      <c r="C57" s="26"/>
      <c r="D57" s="26"/>
      <c r="E57" s="26"/>
      <c r="F57" s="28"/>
      <c r="G57" s="26"/>
      <c r="H57" s="41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26"/>
      <c r="B58" s="26"/>
      <c r="C58" s="26"/>
      <c r="D58" s="26"/>
      <c r="E58" s="26"/>
      <c r="F58" s="28"/>
      <c r="G58" s="26"/>
      <c r="H58" s="2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26"/>
      <c r="B59" s="26"/>
      <c r="C59" s="26"/>
      <c r="D59" s="26"/>
      <c r="E59" s="26"/>
      <c r="F59" s="28"/>
      <c r="G59" s="26"/>
      <c r="H59" s="2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26"/>
      <c r="B60" s="26"/>
      <c r="C60" s="26"/>
      <c r="D60" s="26"/>
      <c r="E60" s="26"/>
      <c r="F60" s="28"/>
      <c r="G60" s="26"/>
      <c r="H60" s="2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26"/>
      <c r="B61" s="26"/>
      <c r="C61" s="26"/>
      <c r="D61" s="26"/>
      <c r="E61" s="26"/>
      <c r="F61" s="28"/>
      <c r="G61" s="26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26"/>
      <c r="B62" s="26"/>
      <c r="C62" s="26"/>
      <c r="D62" s="26"/>
      <c r="E62" s="26"/>
      <c r="F62" s="28"/>
      <c r="G62" s="26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26"/>
      <c r="B63" s="26"/>
      <c r="C63" s="26"/>
      <c r="D63" s="26"/>
      <c r="E63" s="26"/>
      <c r="F63" s="28"/>
      <c r="G63" s="26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26"/>
      <c r="B64" s="26"/>
      <c r="C64" s="26"/>
      <c r="D64" s="26"/>
      <c r="E64" s="26"/>
      <c r="F64" s="28"/>
      <c r="G64" s="26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26"/>
      <c r="B65" s="26"/>
      <c r="C65" s="26"/>
      <c r="D65" s="26"/>
      <c r="E65" s="26"/>
      <c r="F65" s="28"/>
      <c r="G65" s="26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26"/>
      <c r="B66" s="26"/>
      <c r="C66" s="26"/>
      <c r="D66" s="26"/>
      <c r="E66" s="26"/>
      <c r="F66" s="28"/>
      <c r="G66" s="26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26"/>
      <c r="B67" s="26"/>
      <c r="C67" s="26"/>
      <c r="D67" s="26"/>
      <c r="E67" s="26"/>
      <c r="F67" s="28"/>
      <c r="G67" s="26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26"/>
      <c r="B68" s="26"/>
      <c r="C68" s="26"/>
      <c r="D68" s="26"/>
      <c r="E68" s="26"/>
      <c r="F68" s="28"/>
      <c r="G68" s="26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26"/>
      <c r="B69" s="26"/>
      <c r="C69" s="26"/>
      <c r="D69" s="26"/>
      <c r="E69" s="26"/>
      <c r="F69" s="28"/>
      <c r="G69" s="26"/>
      <c r="H69" s="2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26"/>
      <c r="B70" s="26"/>
      <c r="C70" s="26"/>
      <c r="D70" s="26"/>
      <c r="E70" s="26"/>
      <c r="F70" s="28"/>
      <c r="G70" s="26"/>
      <c r="H70" s="2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26"/>
      <c r="B71" s="26"/>
      <c r="C71" s="26"/>
      <c r="D71" s="26"/>
      <c r="E71" s="26"/>
      <c r="F71" s="28"/>
      <c r="G71" s="26"/>
      <c r="H71" s="2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26"/>
      <c r="B72" s="26"/>
      <c r="C72" s="26"/>
      <c r="D72" s="26"/>
      <c r="E72" s="26"/>
      <c r="F72" s="28"/>
      <c r="G72" s="26"/>
      <c r="H72" s="2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26"/>
      <c r="B73" s="26"/>
      <c r="C73" s="26"/>
      <c r="D73" s="26"/>
      <c r="E73" s="26"/>
      <c r="F73" s="28"/>
      <c r="G73" s="26"/>
      <c r="H73" s="2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26"/>
      <c r="B74" s="26"/>
      <c r="C74" s="26"/>
      <c r="D74" s="26"/>
      <c r="E74" s="26"/>
      <c r="F74" s="28"/>
      <c r="G74" s="26"/>
      <c r="H74" s="2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26"/>
      <c r="B75" s="26"/>
      <c r="C75" s="26"/>
      <c r="D75" s="26"/>
      <c r="E75" s="26"/>
      <c r="F75" s="28"/>
      <c r="G75" s="26"/>
      <c r="H75" s="2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26"/>
      <c r="B76" s="26"/>
      <c r="C76" s="26"/>
      <c r="D76" s="26"/>
      <c r="E76" s="26"/>
      <c r="F76" s="28"/>
      <c r="G76" s="26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26"/>
      <c r="B77" s="26"/>
      <c r="C77" s="26"/>
      <c r="D77" s="26"/>
      <c r="E77" s="26"/>
      <c r="F77" s="28"/>
      <c r="G77" s="26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26"/>
      <c r="B78" s="26"/>
      <c r="C78" s="26"/>
      <c r="D78" s="26"/>
      <c r="E78" s="26"/>
      <c r="F78" s="28"/>
      <c r="G78" s="26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26"/>
      <c r="B79" s="26"/>
      <c r="C79" s="26"/>
      <c r="D79" s="26"/>
      <c r="E79" s="26"/>
      <c r="F79" s="28"/>
      <c r="G79" s="26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26"/>
      <c r="B80" s="26"/>
      <c r="C80" s="26"/>
      <c r="D80" s="26"/>
      <c r="E80" s="26"/>
      <c r="F80" s="28"/>
      <c r="G80" s="26"/>
      <c r="H80" s="2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26"/>
      <c r="B81" s="26"/>
      <c r="C81" s="26"/>
      <c r="D81" s="26"/>
      <c r="E81" s="26"/>
      <c r="F81" s="28"/>
      <c r="G81" s="26"/>
      <c r="H81" s="2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26"/>
      <c r="B82" s="26"/>
      <c r="C82" s="26"/>
      <c r="D82" s="26"/>
      <c r="E82" s="26"/>
      <c r="F82" s="28"/>
      <c r="G82" s="26"/>
      <c r="H82" s="2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26"/>
      <c r="B83" s="26"/>
      <c r="C83" s="26"/>
      <c r="D83" s="26"/>
      <c r="E83" s="26"/>
      <c r="F83" s="28"/>
      <c r="G83" s="26"/>
      <c r="H83" s="2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26"/>
      <c r="B84" s="26"/>
      <c r="C84" s="26"/>
      <c r="D84" s="26"/>
      <c r="E84" s="26"/>
      <c r="F84" s="28"/>
      <c r="G84" s="26"/>
      <c r="H84" s="2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26"/>
      <c r="B85" s="26"/>
      <c r="C85" s="26"/>
      <c r="D85" s="26"/>
      <c r="E85" s="26"/>
      <c r="F85" s="28"/>
      <c r="G85" s="26"/>
      <c r="H85" s="2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26"/>
      <c r="B86" s="26"/>
      <c r="C86" s="26"/>
      <c r="D86" s="26"/>
      <c r="E86" s="26"/>
      <c r="F86" s="28"/>
      <c r="G86" s="26"/>
      <c r="H86" s="2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26"/>
      <c r="B87" s="26"/>
      <c r="C87" s="26"/>
      <c r="D87" s="26"/>
      <c r="E87" s="26"/>
      <c r="F87" s="28"/>
      <c r="G87" s="26"/>
      <c r="H87" s="2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26"/>
      <c r="B88" s="26"/>
      <c r="C88" s="26"/>
      <c r="D88" s="26"/>
      <c r="E88" s="26"/>
      <c r="F88" s="28"/>
      <c r="G88" s="26"/>
      <c r="H88" s="2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26"/>
      <c r="B89" s="26"/>
      <c r="C89" s="26"/>
      <c r="D89" s="26"/>
      <c r="E89" s="26"/>
      <c r="F89" s="28"/>
      <c r="G89" s="26"/>
      <c r="H89" s="2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26"/>
      <c r="B90" s="26"/>
      <c r="C90" s="26"/>
      <c r="D90" s="26"/>
      <c r="E90" s="26"/>
      <c r="F90" s="28"/>
      <c r="G90" s="26"/>
      <c r="H90" s="2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26"/>
      <c r="B91" s="26"/>
      <c r="C91" s="26"/>
      <c r="D91" s="26"/>
      <c r="E91" s="26"/>
      <c r="F91" s="28"/>
      <c r="G91" s="26"/>
      <c r="H91" s="2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26"/>
      <c r="B92" s="26"/>
      <c r="C92" s="26"/>
      <c r="D92" s="26"/>
      <c r="E92" s="26"/>
      <c r="F92" s="28"/>
      <c r="G92" s="26"/>
      <c r="H92" s="2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26"/>
      <c r="B93" s="26"/>
      <c r="C93" s="26"/>
      <c r="D93" s="26"/>
      <c r="E93" s="26"/>
      <c r="F93" s="28"/>
      <c r="G93" s="26"/>
      <c r="H93" s="2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26"/>
      <c r="B94" s="26"/>
      <c r="C94" s="26"/>
      <c r="D94" s="26"/>
      <c r="E94" s="26"/>
      <c r="F94" s="28"/>
      <c r="G94" s="26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26"/>
      <c r="B95" s="26"/>
      <c r="C95" s="26"/>
      <c r="D95" s="26"/>
      <c r="E95" s="26"/>
      <c r="F95" s="28"/>
      <c r="G95" s="26"/>
      <c r="H95" s="2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26"/>
      <c r="B96" s="26"/>
      <c r="C96" s="26"/>
      <c r="D96" s="26"/>
      <c r="E96" s="26"/>
      <c r="F96" s="28"/>
      <c r="G96" s="26"/>
      <c r="H96" s="2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26"/>
      <c r="B97" s="26"/>
      <c r="C97" s="26"/>
      <c r="D97" s="26"/>
      <c r="E97" s="26"/>
      <c r="F97" s="28"/>
      <c r="G97" s="26"/>
      <c r="H97" s="2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26"/>
      <c r="B98" s="26"/>
      <c r="C98" s="26"/>
      <c r="D98" s="26"/>
      <c r="E98" s="26"/>
      <c r="F98" s="28"/>
      <c r="G98" s="26"/>
      <c r="H98" s="2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26"/>
      <c r="B99" s="26"/>
      <c r="C99" s="26"/>
      <c r="D99" s="26"/>
      <c r="E99" s="26"/>
      <c r="F99" s="28"/>
      <c r="G99" s="26"/>
      <c r="H99" s="2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26"/>
      <c r="B100" s="26"/>
      <c r="C100" s="26"/>
      <c r="D100" s="26"/>
      <c r="E100" s="26"/>
      <c r="F100" s="28"/>
      <c r="G100" s="26"/>
      <c r="H100" s="2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26"/>
      <c r="B101" s="26"/>
      <c r="C101" s="26"/>
      <c r="D101" s="26"/>
      <c r="E101" s="26"/>
      <c r="F101" s="28"/>
      <c r="G101" s="26"/>
      <c r="H101" s="2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26"/>
      <c r="B102" s="26"/>
      <c r="C102" s="26"/>
      <c r="D102" s="26"/>
      <c r="E102" s="26"/>
      <c r="F102" s="28"/>
      <c r="G102" s="26"/>
      <c r="H102" s="2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26"/>
      <c r="B103" s="26"/>
      <c r="C103" s="26"/>
      <c r="D103" s="26"/>
      <c r="E103" s="26"/>
      <c r="F103" s="28"/>
      <c r="G103" s="26"/>
      <c r="H103" s="2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26"/>
      <c r="B104" s="26"/>
      <c r="C104" s="26"/>
      <c r="D104" s="26"/>
      <c r="E104" s="26"/>
      <c r="F104" s="28"/>
      <c r="G104" s="26"/>
      <c r="H104" s="2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26"/>
      <c r="B105" s="26"/>
      <c r="C105" s="26"/>
      <c r="D105" s="26"/>
      <c r="E105" s="26"/>
      <c r="F105" s="28"/>
      <c r="G105" s="26"/>
      <c r="H105" s="2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26"/>
      <c r="B106" s="26"/>
      <c r="C106" s="26"/>
      <c r="D106" s="26"/>
      <c r="E106" s="26"/>
      <c r="F106" s="28"/>
      <c r="G106" s="26"/>
      <c r="H106" s="2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26"/>
      <c r="B107" s="26"/>
      <c r="C107" s="26"/>
      <c r="D107" s="26"/>
      <c r="E107" s="26"/>
      <c r="F107" s="28"/>
      <c r="G107" s="26"/>
      <c r="H107" s="2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26"/>
      <c r="B108" s="26"/>
      <c r="C108" s="26"/>
      <c r="D108" s="26"/>
      <c r="E108" s="26"/>
      <c r="F108" s="28"/>
      <c r="G108" s="26"/>
      <c r="H108" s="2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26"/>
      <c r="B109" s="26"/>
      <c r="C109" s="26"/>
      <c r="D109" s="26"/>
      <c r="E109" s="26"/>
      <c r="F109" s="28"/>
      <c r="G109" s="26"/>
      <c r="H109" s="2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26"/>
      <c r="B110" s="26"/>
      <c r="C110" s="26"/>
      <c r="D110" s="26"/>
      <c r="E110" s="26"/>
      <c r="F110" s="28"/>
      <c r="G110" s="26"/>
      <c r="H110" s="2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26"/>
      <c r="B111" s="26"/>
      <c r="C111" s="26"/>
      <c r="D111" s="26"/>
      <c r="E111" s="26"/>
      <c r="F111" s="28"/>
      <c r="G111" s="26"/>
      <c r="H111" s="2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26"/>
      <c r="B112" s="26"/>
      <c r="C112" s="26"/>
      <c r="D112" s="26"/>
      <c r="E112" s="26"/>
      <c r="F112" s="28"/>
      <c r="G112" s="26"/>
      <c r="H112" s="2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26"/>
      <c r="B113" s="26"/>
      <c r="C113" s="26"/>
      <c r="D113" s="26"/>
      <c r="E113" s="26"/>
      <c r="F113" s="28"/>
      <c r="G113" s="26"/>
      <c r="H113" s="2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26"/>
      <c r="B114" s="26"/>
      <c r="C114" s="26"/>
      <c r="D114" s="26"/>
      <c r="E114" s="26"/>
      <c r="F114" s="28"/>
      <c r="G114" s="26"/>
      <c r="H114" s="2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26"/>
      <c r="B115" s="26"/>
      <c r="C115" s="26"/>
      <c r="D115" s="26"/>
      <c r="E115" s="26"/>
      <c r="F115" s="28"/>
      <c r="G115" s="26"/>
      <c r="H115" s="2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26"/>
      <c r="B116" s="26"/>
      <c r="C116" s="26"/>
      <c r="D116" s="26"/>
      <c r="E116" s="26"/>
      <c r="F116" s="28"/>
      <c r="G116" s="26"/>
      <c r="H116" s="2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26"/>
      <c r="B117" s="26"/>
      <c r="C117" s="26"/>
      <c r="D117" s="26"/>
      <c r="E117" s="26"/>
      <c r="F117" s="28"/>
      <c r="G117" s="26"/>
      <c r="H117" s="2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26"/>
      <c r="B118" s="26"/>
      <c r="C118" s="26"/>
      <c r="D118" s="26"/>
      <c r="E118" s="26"/>
      <c r="F118" s="28"/>
      <c r="G118" s="26"/>
      <c r="H118" s="2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26"/>
      <c r="B119" s="26"/>
      <c r="C119" s="26"/>
      <c r="D119" s="26"/>
      <c r="E119" s="26"/>
      <c r="F119" s="28"/>
      <c r="G119" s="26"/>
      <c r="H119" s="2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26"/>
      <c r="B120" s="26"/>
      <c r="C120" s="26"/>
      <c r="D120" s="26"/>
      <c r="E120" s="26"/>
      <c r="F120" s="28"/>
      <c r="G120" s="26"/>
      <c r="H120" s="2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26"/>
      <c r="B121" s="26"/>
      <c r="C121" s="26"/>
      <c r="D121" s="26"/>
      <c r="E121" s="26"/>
      <c r="F121" s="28"/>
      <c r="G121" s="26"/>
      <c r="H121" s="2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26"/>
      <c r="B122" s="26"/>
      <c r="C122" s="26"/>
      <c r="D122" s="26"/>
      <c r="E122" s="26"/>
      <c r="F122" s="28"/>
      <c r="G122" s="26"/>
      <c r="H122" s="2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26"/>
      <c r="B123" s="26"/>
      <c r="C123" s="26"/>
      <c r="D123" s="26"/>
      <c r="E123" s="26"/>
      <c r="F123" s="28"/>
      <c r="G123" s="26"/>
      <c r="H123" s="2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26"/>
      <c r="B124" s="26"/>
      <c r="C124" s="26"/>
      <c r="D124" s="26"/>
      <c r="E124" s="26"/>
      <c r="F124" s="28"/>
      <c r="G124" s="26"/>
      <c r="H124" s="2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26"/>
      <c r="B125" s="26"/>
      <c r="C125" s="26"/>
      <c r="D125" s="26"/>
      <c r="E125" s="26"/>
      <c r="F125" s="28"/>
      <c r="G125" s="26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26"/>
      <c r="B126" s="26"/>
      <c r="C126" s="26"/>
      <c r="D126" s="26"/>
      <c r="E126" s="26"/>
      <c r="F126" s="28"/>
      <c r="G126" s="26"/>
      <c r="H126" s="2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26"/>
      <c r="B127" s="26"/>
      <c r="C127" s="26"/>
      <c r="D127" s="26"/>
      <c r="E127" s="26"/>
      <c r="F127" s="28"/>
      <c r="G127" s="26"/>
      <c r="H127" s="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26"/>
      <c r="B128" s="26"/>
      <c r="C128" s="26"/>
      <c r="D128" s="26"/>
      <c r="E128" s="26"/>
      <c r="F128" s="28"/>
      <c r="G128" s="26"/>
      <c r="H128" s="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26"/>
      <c r="B129" s="26"/>
      <c r="C129" s="26"/>
      <c r="D129" s="26"/>
      <c r="E129" s="26"/>
      <c r="F129" s="28"/>
      <c r="G129" s="26"/>
      <c r="H129" s="2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26"/>
      <c r="B130" s="26"/>
      <c r="C130" s="26"/>
      <c r="D130" s="26"/>
      <c r="E130" s="26"/>
      <c r="F130" s="28"/>
      <c r="G130" s="26"/>
      <c r="H130" s="2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26"/>
      <c r="B131" s="26"/>
      <c r="C131" s="26"/>
      <c r="D131" s="26"/>
      <c r="E131" s="26"/>
      <c r="F131" s="28"/>
      <c r="G131" s="26"/>
      <c r="H131" s="2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26"/>
      <c r="B132" s="26"/>
      <c r="C132" s="26"/>
      <c r="D132" s="26"/>
      <c r="E132" s="26"/>
      <c r="F132" s="28"/>
      <c r="G132" s="26"/>
      <c r="H132" s="2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26"/>
      <c r="B133" s="26"/>
      <c r="C133" s="26"/>
      <c r="D133" s="26"/>
      <c r="E133" s="26"/>
      <c r="F133" s="28"/>
      <c r="G133" s="26"/>
      <c r="H133" s="2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26"/>
      <c r="B134" s="26"/>
      <c r="C134" s="26"/>
      <c r="D134" s="26"/>
      <c r="E134" s="26"/>
      <c r="F134" s="28"/>
      <c r="G134" s="26"/>
      <c r="H134" s="2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26"/>
      <c r="B135" s="26"/>
      <c r="C135" s="26"/>
      <c r="D135" s="26"/>
      <c r="E135" s="26"/>
      <c r="F135" s="28"/>
      <c r="G135" s="26"/>
      <c r="H135" s="2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26"/>
      <c r="B136" s="26"/>
      <c r="C136" s="26"/>
      <c r="D136" s="26"/>
      <c r="E136" s="26"/>
      <c r="F136" s="28"/>
      <c r="G136" s="26"/>
      <c r="H136" s="2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26"/>
      <c r="B137" s="26"/>
      <c r="C137" s="26"/>
      <c r="D137" s="26"/>
      <c r="E137" s="26"/>
      <c r="F137" s="28"/>
      <c r="G137" s="26"/>
      <c r="H137" s="2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26"/>
      <c r="B138" s="26"/>
      <c r="C138" s="26"/>
      <c r="D138" s="26"/>
      <c r="E138" s="26"/>
      <c r="F138" s="28"/>
      <c r="G138" s="26"/>
      <c r="H138" s="2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26"/>
      <c r="B139" s="26"/>
      <c r="C139" s="26"/>
      <c r="D139" s="26"/>
      <c r="E139" s="26"/>
      <c r="F139" s="28"/>
      <c r="G139" s="26"/>
      <c r="H139" s="2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26"/>
      <c r="B140" s="26"/>
      <c r="C140" s="26"/>
      <c r="D140" s="26"/>
      <c r="E140" s="26"/>
      <c r="F140" s="28"/>
      <c r="G140" s="26"/>
      <c r="H140" s="2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26"/>
      <c r="B141" s="26"/>
      <c r="C141" s="26"/>
      <c r="D141" s="26"/>
      <c r="E141" s="26"/>
      <c r="F141" s="28"/>
      <c r="G141" s="26"/>
      <c r="H141" s="2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26"/>
      <c r="B142" s="26"/>
      <c r="C142" s="26"/>
      <c r="D142" s="26"/>
      <c r="E142" s="26"/>
      <c r="F142" s="28"/>
      <c r="G142" s="26"/>
      <c r="H142" s="2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26"/>
      <c r="B143" s="26"/>
      <c r="C143" s="26"/>
      <c r="D143" s="26"/>
      <c r="E143" s="26"/>
      <c r="F143" s="28"/>
      <c r="G143" s="26"/>
      <c r="H143" s="2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26"/>
      <c r="B144" s="26"/>
      <c r="C144" s="26"/>
      <c r="D144" s="26"/>
      <c r="E144" s="26"/>
      <c r="F144" s="28"/>
      <c r="G144" s="26"/>
      <c r="H144" s="2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26"/>
      <c r="B145" s="26"/>
      <c r="C145" s="26"/>
      <c r="D145" s="26"/>
      <c r="E145" s="26"/>
      <c r="F145" s="28"/>
      <c r="G145" s="26"/>
      <c r="H145" s="2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26"/>
      <c r="B146" s="26"/>
      <c r="C146" s="26"/>
      <c r="D146" s="26"/>
      <c r="E146" s="26"/>
      <c r="F146" s="28"/>
      <c r="G146" s="26"/>
      <c r="H146" s="2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26"/>
      <c r="B147" s="26"/>
      <c r="C147" s="26"/>
      <c r="D147" s="26"/>
      <c r="E147" s="26"/>
      <c r="F147" s="28"/>
      <c r="G147" s="26"/>
      <c r="H147" s="2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26"/>
      <c r="B148" s="26"/>
      <c r="C148" s="26"/>
      <c r="D148" s="26"/>
      <c r="E148" s="26"/>
      <c r="F148" s="28"/>
      <c r="G148" s="26"/>
      <c r="H148" s="2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26"/>
      <c r="B149" s="26"/>
      <c r="C149" s="26"/>
      <c r="D149" s="26"/>
      <c r="E149" s="26"/>
      <c r="F149" s="28"/>
      <c r="G149" s="26"/>
      <c r="H149" s="2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26"/>
      <c r="B150" s="26"/>
      <c r="C150" s="26"/>
      <c r="D150" s="26"/>
      <c r="E150" s="26"/>
      <c r="F150" s="28"/>
      <c r="G150" s="26"/>
      <c r="H150" s="2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26"/>
      <c r="B151" s="26"/>
      <c r="C151" s="26"/>
      <c r="D151" s="26"/>
      <c r="E151" s="26"/>
      <c r="F151" s="28"/>
      <c r="G151" s="26"/>
      <c r="H151" s="2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26"/>
      <c r="B152" s="26"/>
      <c r="C152" s="26"/>
      <c r="D152" s="26"/>
      <c r="E152" s="26"/>
      <c r="F152" s="28"/>
      <c r="G152" s="26"/>
      <c r="H152" s="2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26"/>
      <c r="B153" s="26"/>
      <c r="C153" s="26"/>
      <c r="D153" s="26"/>
      <c r="E153" s="26"/>
      <c r="F153" s="28"/>
      <c r="G153" s="26"/>
      <c r="H153" s="2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26"/>
      <c r="B154" s="26"/>
      <c r="C154" s="26"/>
      <c r="D154" s="26"/>
      <c r="E154" s="26"/>
      <c r="F154" s="28"/>
      <c r="G154" s="26"/>
      <c r="H154" s="2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26"/>
      <c r="B155" s="26"/>
      <c r="C155" s="26"/>
      <c r="D155" s="26"/>
      <c r="E155" s="26"/>
      <c r="F155" s="28"/>
      <c r="G155" s="26"/>
      <c r="H155" s="2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26"/>
      <c r="B156" s="26"/>
      <c r="C156" s="26"/>
      <c r="D156" s="26"/>
      <c r="E156" s="26"/>
      <c r="F156" s="28"/>
      <c r="G156" s="26"/>
      <c r="H156" s="2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26"/>
      <c r="B157" s="26"/>
      <c r="C157" s="26"/>
      <c r="D157" s="26"/>
      <c r="E157" s="26"/>
      <c r="F157" s="28"/>
      <c r="G157" s="26"/>
      <c r="H157" s="2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26"/>
      <c r="B158" s="26"/>
      <c r="C158" s="26"/>
      <c r="D158" s="26"/>
      <c r="E158" s="26"/>
      <c r="F158" s="28"/>
      <c r="G158" s="26"/>
      <c r="H158" s="2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26"/>
      <c r="B159" s="26"/>
      <c r="C159" s="26"/>
      <c r="D159" s="26"/>
      <c r="E159" s="26"/>
      <c r="F159" s="28"/>
      <c r="G159" s="26"/>
      <c r="H159" s="2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26"/>
      <c r="B160" s="26"/>
      <c r="C160" s="26"/>
      <c r="D160" s="26"/>
      <c r="E160" s="26"/>
      <c r="F160" s="28"/>
      <c r="G160" s="26"/>
      <c r="H160" s="2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26"/>
      <c r="B161" s="26"/>
      <c r="C161" s="26"/>
      <c r="D161" s="26"/>
      <c r="E161" s="26"/>
      <c r="F161" s="28"/>
      <c r="G161" s="26"/>
      <c r="H161" s="2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26"/>
      <c r="B162" s="26"/>
      <c r="C162" s="26"/>
      <c r="D162" s="26"/>
      <c r="E162" s="26"/>
      <c r="F162" s="28"/>
      <c r="G162" s="26"/>
      <c r="H162" s="2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26"/>
      <c r="B163" s="26"/>
      <c r="C163" s="26"/>
      <c r="D163" s="26"/>
      <c r="E163" s="26"/>
      <c r="F163" s="28"/>
      <c r="G163" s="26"/>
      <c r="H163" s="2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26"/>
      <c r="B164" s="26"/>
      <c r="C164" s="26"/>
      <c r="D164" s="26"/>
      <c r="E164" s="26"/>
      <c r="F164" s="28"/>
      <c r="G164" s="26"/>
      <c r="H164" s="2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26"/>
      <c r="B165" s="26"/>
      <c r="C165" s="26"/>
      <c r="D165" s="26"/>
      <c r="E165" s="26"/>
      <c r="F165" s="28"/>
      <c r="G165" s="26"/>
      <c r="H165" s="2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26"/>
      <c r="B166" s="26"/>
      <c r="C166" s="26"/>
      <c r="D166" s="26"/>
      <c r="E166" s="26"/>
      <c r="F166" s="28"/>
      <c r="G166" s="26"/>
      <c r="H166" s="2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26"/>
      <c r="B167" s="26"/>
      <c r="C167" s="26"/>
      <c r="D167" s="26"/>
      <c r="E167" s="26"/>
      <c r="F167" s="28"/>
      <c r="G167" s="26"/>
      <c r="H167" s="2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26"/>
      <c r="B168" s="26"/>
      <c r="C168" s="26"/>
      <c r="D168" s="26"/>
      <c r="E168" s="26"/>
      <c r="F168" s="28"/>
      <c r="G168" s="26"/>
      <c r="H168" s="2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26"/>
      <c r="B169" s="26"/>
      <c r="C169" s="26"/>
      <c r="D169" s="26"/>
      <c r="E169" s="26"/>
      <c r="F169" s="28"/>
      <c r="G169" s="26"/>
      <c r="H169" s="2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26"/>
      <c r="B170" s="26"/>
      <c r="C170" s="26"/>
      <c r="D170" s="26"/>
      <c r="E170" s="26"/>
      <c r="F170" s="28"/>
      <c r="G170" s="26"/>
      <c r="H170" s="2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26"/>
      <c r="B171" s="26"/>
      <c r="C171" s="26"/>
      <c r="D171" s="26"/>
      <c r="E171" s="26"/>
      <c r="F171" s="28"/>
      <c r="G171" s="26"/>
      <c r="H171" s="2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26"/>
      <c r="B172" s="26"/>
      <c r="C172" s="26"/>
      <c r="D172" s="26"/>
      <c r="E172" s="26"/>
      <c r="F172" s="28"/>
      <c r="G172" s="26"/>
      <c r="H172" s="2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26"/>
      <c r="B173" s="26"/>
      <c r="C173" s="26"/>
      <c r="D173" s="26"/>
      <c r="E173" s="26"/>
      <c r="F173" s="28"/>
      <c r="G173" s="26"/>
      <c r="H173" s="2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26"/>
      <c r="B174" s="26"/>
      <c r="C174" s="26"/>
      <c r="D174" s="26"/>
      <c r="E174" s="26"/>
      <c r="F174" s="28"/>
      <c r="G174" s="26"/>
      <c r="H174" s="2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26"/>
      <c r="B175" s="26"/>
      <c r="C175" s="26"/>
      <c r="D175" s="26"/>
      <c r="E175" s="26"/>
      <c r="F175" s="28"/>
      <c r="G175" s="26"/>
      <c r="H175" s="2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26"/>
      <c r="B176" s="26"/>
      <c r="C176" s="26"/>
      <c r="D176" s="26"/>
      <c r="E176" s="26"/>
      <c r="F176" s="28"/>
      <c r="G176" s="26"/>
      <c r="H176" s="2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26"/>
      <c r="B177" s="26"/>
      <c r="C177" s="26"/>
      <c r="D177" s="26"/>
      <c r="E177" s="26"/>
      <c r="F177" s="28"/>
      <c r="G177" s="26"/>
      <c r="H177" s="2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26"/>
      <c r="B178" s="26"/>
      <c r="C178" s="26"/>
      <c r="D178" s="26"/>
      <c r="E178" s="26"/>
      <c r="F178" s="28"/>
      <c r="G178" s="26"/>
      <c r="H178" s="2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26"/>
      <c r="B179" s="26"/>
      <c r="C179" s="26"/>
      <c r="D179" s="26"/>
      <c r="E179" s="26"/>
      <c r="F179" s="28"/>
      <c r="G179" s="26"/>
      <c r="H179" s="2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26"/>
      <c r="B180" s="26"/>
      <c r="C180" s="26"/>
      <c r="D180" s="26"/>
      <c r="E180" s="26"/>
      <c r="F180" s="28"/>
      <c r="G180" s="26"/>
      <c r="H180" s="2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26"/>
      <c r="B181" s="26"/>
      <c r="C181" s="26"/>
      <c r="D181" s="26"/>
      <c r="E181" s="26"/>
      <c r="F181" s="28"/>
      <c r="G181" s="26"/>
      <c r="H181" s="2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26"/>
      <c r="B182" s="26"/>
      <c r="C182" s="26"/>
      <c r="D182" s="26"/>
      <c r="E182" s="26"/>
      <c r="F182" s="28"/>
      <c r="G182" s="26"/>
      <c r="H182" s="2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26"/>
      <c r="B183" s="26"/>
      <c r="C183" s="26"/>
      <c r="D183" s="26"/>
      <c r="E183" s="26"/>
      <c r="F183" s="28"/>
      <c r="G183" s="26"/>
      <c r="H183" s="2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26"/>
      <c r="B184" s="26"/>
      <c r="C184" s="26"/>
      <c r="D184" s="26"/>
      <c r="E184" s="26"/>
      <c r="F184" s="28"/>
      <c r="G184" s="26"/>
      <c r="H184" s="2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26"/>
      <c r="B185" s="26"/>
      <c r="C185" s="26"/>
      <c r="D185" s="26"/>
      <c r="E185" s="26"/>
      <c r="F185" s="28"/>
      <c r="G185" s="26"/>
      <c r="H185" s="2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26"/>
      <c r="B186" s="26"/>
      <c r="C186" s="26"/>
      <c r="D186" s="26"/>
      <c r="E186" s="26"/>
      <c r="F186" s="28"/>
      <c r="G186" s="26"/>
      <c r="H186" s="2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26"/>
      <c r="B187" s="26"/>
      <c r="C187" s="26"/>
      <c r="D187" s="26"/>
      <c r="E187" s="26"/>
      <c r="F187" s="28"/>
      <c r="G187" s="26"/>
      <c r="H187" s="2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26"/>
      <c r="B188" s="26"/>
      <c r="C188" s="26"/>
      <c r="D188" s="26"/>
      <c r="E188" s="26"/>
      <c r="F188" s="28"/>
      <c r="G188" s="26"/>
      <c r="H188" s="2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26"/>
      <c r="B189" s="26"/>
      <c r="C189" s="26"/>
      <c r="D189" s="26"/>
      <c r="E189" s="26"/>
      <c r="F189" s="28"/>
      <c r="G189" s="26"/>
      <c r="H189" s="2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26"/>
      <c r="B190" s="26"/>
      <c r="C190" s="26"/>
      <c r="D190" s="26"/>
      <c r="E190" s="26"/>
      <c r="F190" s="28"/>
      <c r="G190" s="26"/>
      <c r="H190" s="2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26"/>
      <c r="B191" s="26"/>
      <c r="C191" s="26"/>
      <c r="D191" s="26"/>
      <c r="E191" s="26"/>
      <c r="F191" s="28"/>
      <c r="G191" s="26"/>
      <c r="H191" s="2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26"/>
      <c r="B192" s="26"/>
      <c r="C192" s="26"/>
      <c r="D192" s="26"/>
      <c r="E192" s="26"/>
      <c r="F192" s="28"/>
      <c r="G192" s="26"/>
      <c r="H192" s="2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26"/>
      <c r="B193" s="26"/>
      <c r="C193" s="26"/>
      <c r="D193" s="26"/>
      <c r="E193" s="26"/>
      <c r="F193" s="28"/>
      <c r="G193" s="26"/>
      <c r="H193" s="2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26"/>
      <c r="B194" s="26"/>
      <c r="C194" s="26"/>
      <c r="D194" s="26"/>
      <c r="E194" s="26"/>
      <c r="F194" s="28"/>
      <c r="G194" s="26"/>
      <c r="H194" s="2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26"/>
      <c r="B195" s="26"/>
      <c r="C195" s="26"/>
      <c r="D195" s="26"/>
      <c r="E195" s="26"/>
      <c r="F195" s="28"/>
      <c r="G195" s="26"/>
      <c r="H195" s="2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26"/>
      <c r="B196" s="26"/>
      <c r="C196" s="26"/>
      <c r="D196" s="26"/>
      <c r="E196" s="26"/>
      <c r="F196" s="28"/>
      <c r="G196" s="26"/>
      <c r="H196" s="2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26"/>
      <c r="B197" s="26"/>
      <c r="C197" s="26"/>
      <c r="D197" s="26"/>
      <c r="E197" s="26"/>
      <c r="F197" s="28"/>
      <c r="G197" s="26"/>
      <c r="H197" s="2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26"/>
      <c r="B198" s="26"/>
      <c r="C198" s="26"/>
      <c r="D198" s="26"/>
      <c r="E198" s="26"/>
      <c r="F198" s="28"/>
      <c r="G198" s="26"/>
      <c r="H198" s="2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26"/>
      <c r="B199" s="26"/>
      <c r="C199" s="26"/>
      <c r="D199" s="26"/>
      <c r="E199" s="26"/>
      <c r="F199" s="28"/>
      <c r="G199" s="26"/>
      <c r="H199" s="2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26"/>
      <c r="B200" s="26"/>
      <c r="C200" s="26"/>
      <c r="D200" s="26"/>
      <c r="E200" s="26"/>
      <c r="F200" s="28"/>
      <c r="G200" s="26"/>
      <c r="H200" s="2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26"/>
      <c r="B201" s="26"/>
      <c r="C201" s="26"/>
      <c r="D201" s="26"/>
      <c r="E201" s="26"/>
      <c r="F201" s="28"/>
      <c r="G201" s="26"/>
      <c r="H201" s="2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26"/>
      <c r="B202" s="26"/>
      <c r="C202" s="26"/>
      <c r="D202" s="26"/>
      <c r="E202" s="26"/>
      <c r="F202" s="28"/>
      <c r="G202" s="26"/>
      <c r="H202" s="2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26"/>
      <c r="B203" s="26"/>
      <c r="C203" s="26"/>
      <c r="D203" s="26"/>
      <c r="E203" s="26"/>
      <c r="F203" s="28"/>
      <c r="G203" s="26"/>
      <c r="H203" s="2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26"/>
      <c r="B204" s="26"/>
      <c r="C204" s="26"/>
      <c r="D204" s="26"/>
      <c r="E204" s="26"/>
      <c r="F204" s="28"/>
      <c r="G204" s="26"/>
      <c r="H204" s="2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26"/>
      <c r="B205" s="26"/>
      <c r="C205" s="26"/>
      <c r="D205" s="26"/>
      <c r="E205" s="26"/>
      <c r="F205" s="28"/>
      <c r="G205" s="26"/>
      <c r="H205" s="2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26"/>
      <c r="B206" s="26"/>
      <c r="C206" s="26"/>
      <c r="D206" s="26"/>
      <c r="E206" s="26"/>
      <c r="F206" s="28"/>
      <c r="G206" s="26"/>
      <c r="H206" s="2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26"/>
      <c r="B207" s="26"/>
      <c r="C207" s="26"/>
      <c r="D207" s="26"/>
      <c r="E207" s="26"/>
      <c r="F207" s="28"/>
      <c r="G207" s="26"/>
      <c r="H207" s="2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26"/>
      <c r="B208" s="26"/>
      <c r="C208" s="26"/>
      <c r="D208" s="26"/>
      <c r="E208" s="26"/>
      <c r="F208" s="28"/>
      <c r="G208" s="26"/>
      <c r="H208" s="2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26"/>
      <c r="B209" s="26"/>
      <c r="C209" s="26"/>
      <c r="D209" s="26"/>
      <c r="E209" s="26"/>
      <c r="F209" s="28"/>
      <c r="G209" s="26"/>
      <c r="H209" s="2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26"/>
      <c r="B210" s="26"/>
      <c r="C210" s="26"/>
      <c r="D210" s="26"/>
      <c r="E210" s="26"/>
      <c r="F210" s="28"/>
      <c r="G210" s="26"/>
      <c r="H210" s="2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26"/>
      <c r="B211" s="26"/>
      <c r="C211" s="26"/>
      <c r="D211" s="26"/>
      <c r="E211" s="26"/>
      <c r="F211" s="28"/>
      <c r="G211" s="26"/>
      <c r="H211" s="2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26"/>
      <c r="B212" s="26"/>
      <c r="C212" s="26"/>
      <c r="D212" s="26"/>
      <c r="E212" s="26"/>
      <c r="F212" s="28"/>
      <c r="G212" s="26"/>
      <c r="H212" s="2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26"/>
      <c r="B213" s="26"/>
      <c r="C213" s="26"/>
      <c r="D213" s="26"/>
      <c r="E213" s="26"/>
      <c r="F213" s="28"/>
      <c r="G213" s="26"/>
      <c r="H213" s="2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26"/>
      <c r="B214" s="26"/>
      <c r="C214" s="26"/>
      <c r="D214" s="26"/>
      <c r="E214" s="26"/>
      <c r="F214" s="28"/>
      <c r="G214" s="26"/>
      <c r="H214" s="2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26"/>
      <c r="B215" s="26"/>
      <c r="C215" s="26"/>
      <c r="D215" s="26"/>
      <c r="E215" s="26"/>
      <c r="F215" s="28"/>
      <c r="G215" s="26"/>
      <c r="H215" s="2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26"/>
      <c r="B216" s="26"/>
      <c r="C216" s="26"/>
      <c r="D216" s="26"/>
      <c r="E216" s="26"/>
      <c r="F216" s="28"/>
      <c r="G216" s="26"/>
      <c r="H216" s="2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26"/>
      <c r="B217" s="26"/>
      <c r="C217" s="26"/>
      <c r="D217" s="26"/>
      <c r="E217" s="26"/>
      <c r="F217" s="28"/>
      <c r="G217" s="26"/>
      <c r="H217" s="2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26"/>
      <c r="B218" s="26"/>
      <c r="C218" s="26"/>
      <c r="D218" s="26"/>
      <c r="E218" s="26"/>
      <c r="F218" s="28"/>
      <c r="G218" s="26"/>
      <c r="H218" s="2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26"/>
      <c r="B219" s="26"/>
      <c r="C219" s="26"/>
      <c r="D219" s="26"/>
      <c r="E219" s="26"/>
      <c r="F219" s="28"/>
      <c r="G219" s="26"/>
      <c r="H219" s="2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26"/>
      <c r="B220" s="26"/>
      <c r="C220" s="26"/>
      <c r="D220" s="26"/>
      <c r="E220" s="26"/>
      <c r="F220" s="28"/>
      <c r="G220" s="26"/>
      <c r="H220" s="2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26"/>
      <c r="B221" s="26"/>
      <c r="C221" s="26"/>
      <c r="D221" s="26"/>
      <c r="E221" s="26"/>
      <c r="F221" s="28"/>
      <c r="G221" s="26"/>
      <c r="H221" s="2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26"/>
      <c r="B222" s="26"/>
      <c r="C222" s="26"/>
      <c r="D222" s="26"/>
      <c r="E222" s="26"/>
      <c r="F222" s="28"/>
      <c r="G222" s="26"/>
      <c r="H222" s="2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26"/>
      <c r="B223" s="26"/>
      <c r="C223" s="26"/>
      <c r="D223" s="26"/>
      <c r="E223" s="26"/>
      <c r="F223" s="28"/>
      <c r="G223" s="26"/>
      <c r="H223" s="2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26"/>
      <c r="B224" s="26"/>
      <c r="C224" s="26"/>
      <c r="D224" s="26"/>
      <c r="E224" s="26"/>
      <c r="F224" s="28"/>
      <c r="G224" s="26"/>
      <c r="H224" s="2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26"/>
      <c r="B225" s="26"/>
      <c r="C225" s="26"/>
      <c r="D225" s="26"/>
      <c r="E225" s="26"/>
      <c r="F225" s="28"/>
      <c r="G225" s="26"/>
      <c r="H225" s="2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26"/>
      <c r="B226" s="26"/>
      <c r="C226" s="26"/>
      <c r="D226" s="26"/>
      <c r="E226" s="26"/>
      <c r="F226" s="28"/>
      <c r="G226" s="26"/>
      <c r="H226" s="2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26"/>
      <c r="B227" s="26"/>
      <c r="C227" s="26"/>
      <c r="D227" s="26"/>
      <c r="E227" s="26"/>
      <c r="F227" s="28"/>
      <c r="G227" s="26"/>
      <c r="H227" s="2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26"/>
      <c r="B228" s="26"/>
      <c r="C228" s="26"/>
      <c r="D228" s="26"/>
      <c r="E228" s="26"/>
      <c r="F228" s="28"/>
      <c r="G228" s="26"/>
      <c r="H228" s="2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26"/>
      <c r="B229" s="26"/>
      <c r="C229" s="26"/>
      <c r="D229" s="26"/>
      <c r="E229" s="26"/>
      <c r="F229" s="28"/>
      <c r="G229" s="26"/>
      <c r="H229" s="2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26"/>
      <c r="B230" s="26"/>
      <c r="C230" s="26"/>
      <c r="D230" s="26"/>
      <c r="E230" s="26"/>
      <c r="F230" s="28"/>
      <c r="G230" s="26"/>
      <c r="H230" s="2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26"/>
      <c r="B231" s="26"/>
      <c r="C231" s="26"/>
      <c r="D231" s="26"/>
      <c r="E231" s="26"/>
      <c r="F231" s="28"/>
      <c r="G231" s="26"/>
      <c r="H231" s="2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26"/>
      <c r="B232" s="26"/>
      <c r="C232" s="26"/>
      <c r="D232" s="26"/>
      <c r="E232" s="26"/>
      <c r="F232" s="28"/>
      <c r="G232" s="26"/>
      <c r="H232" s="2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26"/>
      <c r="B233" s="26"/>
      <c r="C233" s="26"/>
      <c r="D233" s="26"/>
      <c r="E233" s="26"/>
      <c r="F233" s="28"/>
      <c r="G233" s="26"/>
      <c r="H233" s="2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26"/>
      <c r="B234" s="26"/>
      <c r="C234" s="26"/>
      <c r="D234" s="26"/>
      <c r="E234" s="26"/>
      <c r="F234" s="28"/>
      <c r="G234" s="26"/>
      <c r="H234" s="2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26"/>
      <c r="B235" s="26"/>
      <c r="C235" s="26"/>
      <c r="D235" s="26"/>
      <c r="E235" s="26"/>
      <c r="F235" s="28"/>
      <c r="G235" s="26"/>
      <c r="H235" s="2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26"/>
      <c r="B236" s="26"/>
      <c r="C236" s="26"/>
      <c r="D236" s="26"/>
      <c r="E236" s="26"/>
      <c r="F236" s="28"/>
      <c r="G236" s="26"/>
      <c r="H236" s="2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26"/>
      <c r="B237" s="26"/>
      <c r="C237" s="26"/>
      <c r="D237" s="26"/>
      <c r="E237" s="26"/>
      <c r="F237" s="28"/>
      <c r="G237" s="26"/>
      <c r="H237" s="2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26"/>
      <c r="B238" s="26"/>
      <c r="C238" s="26"/>
      <c r="D238" s="26"/>
      <c r="E238" s="26"/>
      <c r="F238" s="28"/>
      <c r="G238" s="26"/>
      <c r="H238" s="2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26"/>
      <c r="B239" s="26"/>
      <c r="C239" s="26"/>
      <c r="D239" s="26"/>
      <c r="E239" s="26"/>
      <c r="F239" s="28"/>
      <c r="G239" s="26"/>
      <c r="H239" s="2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26"/>
      <c r="B240" s="26"/>
      <c r="C240" s="26"/>
      <c r="D240" s="26"/>
      <c r="E240" s="26"/>
      <c r="F240" s="28"/>
      <c r="G240" s="26"/>
      <c r="H240" s="2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26"/>
      <c r="B241" s="26"/>
      <c r="C241" s="26"/>
      <c r="D241" s="26"/>
      <c r="E241" s="26"/>
      <c r="F241" s="28"/>
      <c r="G241" s="26"/>
      <c r="H241" s="2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26"/>
      <c r="B242" s="26"/>
      <c r="C242" s="26"/>
      <c r="D242" s="26"/>
      <c r="E242" s="26"/>
      <c r="F242" s="28"/>
      <c r="G242" s="26"/>
      <c r="H242" s="2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26"/>
      <c r="B243" s="26"/>
      <c r="C243" s="26"/>
      <c r="D243" s="26"/>
      <c r="E243" s="26"/>
      <c r="F243" s="28"/>
      <c r="G243" s="26"/>
      <c r="H243" s="2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26"/>
      <c r="B244" s="26"/>
      <c r="C244" s="26"/>
      <c r="D244" s="26"/>
      <c r="E244" s="26"/>
      <c r="F244" s="28"/>
      <c r="G244" s="26"/>
      <c r="H244" s="2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26"/>
      <c r="B245" s="26"/>
      <c r="C245" s="26"/>
      <c r="D245" s="26"/>
      <c r="E245" s="26"/>
      <c r="F245" s="28"/>
      <c r="G245" s="26"/>
      <c r="H245" s="2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26"/>
      <c r="B246" s="26"/>
      <c r="C246" s="26"/>
      <c r="D246" s="26"/>
      <c r="E246" s="26"/>
      <c r="F246" s="28"/>
      <c r="G246" s="26"/>
      <c r="H246" s="2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26"/>
      <c r="B247" s="26"/>
      <c r="C247" s="26"/>
      <c r="D247" s="26"/>
      <c r="E247" s="26"/>
      <c r="F247" s="28"/>
      <c r="G247" s="26"/>
      <c r="H247" s="2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26"/>
      <c r="B248" s="26"/>
      <c r="C248" s="26"/>
      <c r="D248" s="26"/>
      <c r="E248" s="26"/>
      <c r="F248" s="28"/>
      <c r="G248" s="26"/>
      <c r="H248" s="2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26"/>
      <c r="B249" s="26"/>
      <c r="C249" s="26"/>
      <c r="D249" s="26"/>
      <c r="E249" s="26"/>
      <c r="F249" s="28"/>
      <c r="G249" s="26"/>
      <c r="H249" s="2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26"/>
      <c r="B250" s="26"/>
      <c r="C250" s="26"/>
      <c r="D250" s="26"/>
      <c r="E250" s="26"/>
      <c r="F250" s="28"/>
      <c r="G250" s="26"/>
      <c r="H250" s="2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26"/>
      <c r="B251" s="26"/>
      <c r="C251" s="26"/>
      <c r="D251" s="26"/>
      <c r="E251" s="26"/>
      <c r="F251" s="28"/>
      <c r="G251" s="26"/>
      <c r="H251" s="2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26"/>
      <c r="B252" s="26"/>
      <c r="C252" s="26"/>
      <c r="D252" s="26"/>
      <c r="E252" s="26"/>
      <c r="F252" s="28"/>
      <c r="G252" s="26"/>
      <c r="H252" s="2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26"/>
      <c r="B253" s="26"/>
      <c r="C253" s="26"/>
      <c r="D253" s="26"/>
      <c r="E253" s="26"/>
      <c r="F253" s="28"/>
      <c r="G253" s="26"/>
      <c r="H253" s="2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C48:E48"/>
    <mergeCell ref="G48:H48"/>
    <mergeCell ref="A52:H52"/>
    <mergeCell ref="A53:H53"/>
    <mergeCell ref="A6:H6"/>
    <mergeCell ref="G47:H47"/>
    <mergeCell ref="C47:E47"/>
    <mergeCell ref="A1:H1"/>
    <mergeCell ref="A2:H2"/>
    <mergeCell ref="A3:H3"/>
    <mergeCell ref="A4:H4"/>
    <mergeCell ref="A5:H5"/>
  </mergeCells>
  <printOptions horizontalCentered="1" verticalCentered="1"/>
  <pageMargins left="0.98425196850393704" right="0.98425196850393704" top="0.86614173228346458" bottom="0.86614173228346458" header="0" footer="0"/>
  <pageSetup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Z999"/>
  <sheetViews>
    <sheetView showGridLines="0" view="pageBreakPreview" zoomScale="115" zoomScaleNormal="100" zoomScaleSheetLayoutView="115" workbookViewId="0">
      <selection activeCell="L11" sqref="L11"/>
    </sheetView>
  </sheetViews>
  <sheetFormatPr baseColWidth="10" defaultColWidth="14.42578125" defaultRowHeight="15" customHeight="1" x14ac:dyDescent="0.25"/>
  <cols>
    <col min="1" max="2" width="5.5703125" customWidth="1"/>
    <col min="3" max="4" width="11.42578125" customWidth="1"/>
    <col min="5" max="5" width="23.140625" customWidth="1"/>
    <col min="6" max="6" width="2.7109375" customWidth="1"/>
    <col min="7" max="7" width="5.28515625" hidden="1" customWidth="1"/>
    <col min="8" max="8" width="7.140625" hidden="1" customWidth="1"/>
    <col min="9" max="9" width="16.5703125" customWidth="1"/>
    <col min="10" max="10" width="6.5703125" customWidth="1"/>
    <col min="11" max="11" width="11.85546875" customWidth="1"/>
    <col min="12" max="12" width="17.42578125" customWidth="1"/>
    <col min="13" max="13" width="11.42578125" customWidth="1"/>
    <col min="14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57" t="s">
        <v>39</v>
      </c>
      <c r="B2" s="58"/>
      <c r="C2" s="58"/>
      <c r="D2" s="58"/>
      <c r="E2" s="58"/>
      <c r="F2" s="58"/>
      <c r="G2" s="58"/>
      <c r="H2" s="58"/>
      <c r="I2" s="58"/>
      <c r="J2" s="1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9" t="s">
        <v>1</v>
      </c>
      <c r="B3" s="58"/>
      <c r="C3" s="58"/>
      <c r="D3" s="58"/>
      <c r="E3" s="58"/>
      <c r="F3" s="58"/>
      <c r="G3" s="58"/>
      <c r="H3" s="58"/>
      <c r="I3" s="58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57" t="s">
        <v>209</v>
      </c>
      <c r="B4" s="58"/>
      <c r="C4" s="58"/>
      <c r="D4" s="58"/>
      <c r="E4" s="58"/>
      <c r="F4" s="58"/>
      <c r="G4" s="58"/>
      <c r="H4" s="58"/>
      <c r="I4" s="58"/>
      <c r="J4" s="1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25">
      <c r="A5" s="59" t="s">
        <v>2</v>
      </c>
      <c r="B5" s="58"/>
      <c r="C5" s="58"/>
      <c r="D5" s="58"/>
      <c r="E5" s="58"/>
      <c r="F5" s="58"/>
      <c r="G5" s="58"/>
      <c r="H5" s="58"/>
      <c r="I5" s="58"/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7" t="s">
        <v>212</v>
      </c>
      <c r="B6" s="58"/>
      <c r="C6" s="58"/>
      <c r="D6" s="58"/>
      <c r="E6" s="58"/>
      <c r="F6" s="58"/>
      <c r="G6" s="58"/>
      <c r="H6" s="58"/>
      <c r="I6" s="58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59" t="s">
        <v>3</v>
      </c>
      <c r="B7" s="58"/>
      <c r="C7" s="58"/>
      <c r="D7" s="58"/>
      <c r="E7" s="58"/>
      <c r="F7" s="58"/>
      <c r="G7" s="58"/>
      <c r="H7" s="58"/>
      <c r="I7" s="58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40</v>
      </c>
      <c r="B9" s="2"/>
      <c r="C9" s="2"/>
      <c r="D9" s="2"/>
      <c r="E9" s="2"/>
      <c r="F9" s="2"/>
      <c r="G9" s="2"/>
      <c r="H9" s="2"/>
      <c r="I9" s="21">
        <f>+I10+I11+I12</f>
        <v>110010.76</v>
      </c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41</v>
      </c>
      <c r="C10" s="2"/>
      <c r="D10" s="2"/>
      <c r="E10" s="2"/>
      <c r="F10" s="2"/>
      <c r="G10" s="5"/>
      <c r="H10" s="2"/>
      <c r="I10" s="22">
        <v>97500</v>
      </c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42</v>
      </c>
      <c r="C11" s="2"/>
      <c r="D11" s="2"/>
      <c r="E11" s="2"/>
      <c r="F11" s="2"/>
      <c r="G11" s="5">
        <v>13</v>
      </c>
      <c r="H11" s="2"/>
      <c r="I11" s="22">
        <v>12510.76</v>
      </c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43</v>
      </c>
      <c r="C12" s="2"/>
      <c r="D12" s="2"/>
      <c r="E12" s="2"/>
      <c r="F12" s="2"/>
      <c r="G12" s="5"/>
      <c r="H12" s="2"/>
      <c r="I12" s="21">
        <v>0</v>
      </c>
      <c r="J12" s="7"/>
      <c r="K12" s="2"/>
      <c r="L12" s="2" t="s">
        <v>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5"/>
      <c r="H13" s="2"/>
      <c r="I13" s="22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 t="s">
        <v>44</v>
      </c>
      <c r="B14" s="2"/>
      <c r="C14" s="2"/>
      <c r="D14" s="2"/>
      <c r="E14" s="2"/>
      <c r="F14" s="2"/>
      <c r="G14" s="5"/>
      <c r="H14" s="2"/>
      <c r="I14" s="21">
        <f>+I15+I17</f>
        <v>56042.559999999998</v>
      </c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 t="s">
        <v>45</v>
      </c>
      <c r="C15" s="2"/>
      <c r="D15" s="2"/>
      <c r="E15" s="2"/>
      <c r="F15" s="2"/>
      <c r="G15" s="5"/>
      <c r="H15" s="2"/>
      <c r="I15" s="22">
        <v>2121.6799999999998</v>
      </c>
      <c r="J15" s="7"/>
      <c r="K15" s="2"/>
      <c r="L15" s="2"/>
      <c r="M15" s="2" t="s">
        <v>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46</v>
      </c>
      <c r="C16" s="2"/>
      <c r="D16" s="2"/>
      <c r="E16" s="2"/>
      <c r="F16" s="2"/>
      <c r="G16" s="5"/>
      <c r="H16" s="2"/>
      <c r="I16" s="22"/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47</v>
      </c>
      <c r="C17" s="2"/>
      <c r="D17" s="2"/>
      <c r="E17" s="2"/>
      <c r="F17" s="2"/>
      <c r="G17" s="5" t="s">
        <v>48</v>
      </c>
      <c r="H17" s="2"/>
      <c r="I17" s="23">
        <v>53920.88</v>
      </c>
      <c r="J17" s="7"/>
      <c r="K17" s="15"/>
      <c r="L17" s="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5"/>
      <c r="H18" s="2"/>
      <c r="I18" s="22"/>
      <c r="J18" s="7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 t="s">
        <v>49</v>
      </c>
      <c r="B19" s="2"/>
      <c r="C19" s="2"/>
      <c r="D19" s="2"/>
      <c r="E19" s="2"/>
      <c r="F19" s="2"/>
      <c r="G19" s="5"/>
      <c r="H19" s="2"/>
      <c r="I19" s="22">
        <f>+I9-I14</f>
        <v>53968.2</v>
      </c>
      <c r="J19" s="7"/>
      <c r="K19" s="15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 t="s">
        <v>50</v>
      </c>
      <c r="B20" s="2"/>
      <c r="C20" s="2"/>
      <c r="D20" s="2"/>
      <c r="E20" s="2"/>
      <c r="F20" s="2"/>
      <c r="G20" s="5"/>
      <c r="H20" s="2"/>
      <c r="I20" s="22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5"/>
      <c r="H21" s="2"/>
      <c r="I21" s="22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 t="s">
        <v>51</v>
      </c>
      <c r="B22" s="2"/>
      <c r="C22" s="2"/>
      <c r="D22" s="2"/>
      <c r="E22" s="2"/>
      <c r="F22" s="2"/>
      <c r="G22" s="5"/>
      <c r="H22" s="2"/>
      <c r="I22" s="21">
        <v>84.4</v>
      </c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 t="s">
        <v>52</v>
      </c>
      <c r="C23" s="2"/>
      <c r="D23" s="2"/>
      <c r="E23" s="2"/>
      <c r="F23" s="2"/>
      <c r="G23" s="5"/>
      <c r="H23" s="2"/>
      <c r="I23" s="21">
        <v>68.11</v>
      </c>
      <c r="J23" s="7"/>
      <c r="K23" s="7" t="s">
        <v>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5"/>
      <c r="H24" s="2"/>
      <c r="I24" s="22"/>
      <c r="J24" s="7"/>
      <c r="K24" s="2"/>
      <c r="L24" s="9" t="s">
        <v>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 t="s">
        <v>53</v>
      </c>
      <c r="B25" s="2"/>
      <c r="C25" s="2"/>
      <c r="D25" s="2"/>
      <c r="E25" s="2"/>
      <c r="F25" s="2"/>
      <c r="G25" s="5"/>
      <c r="H25" s="2"/>
      <c r="I25" s="21">
        <f>+I19+I22</f>
        <v>54052.6</v>
      </c>
      <c r="J25" s="7"/>
      <c r="K25" s="2"/>
      <c r="L25" s="2"/>
      <c r="M25" s="1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5"/>
      <c r="H26" s="2"/>
      <c r="I26" s="22"/>
      <c r="J26" s="7"/>
      <c r="K26" s="2"/>
      <c r="L26" s="7" t="s">
        <v>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 t="s">
        <v>54</v>
      </c>
      <c r="B27" s="2"/>
      <c r="C27" s="2"/>
      <c r="D27" s="2"/>
      <c r="E27" s="2"/>
      <c r="F27" s="2"/>
      <c r="G27" s="5"/>
      <c r="H27" s="2"/>
      <c r="I27" s="21">
        <f>+I28</f>
        <v>0</v>
      </c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 t="s">
        <v>55</v>
      </c>
      <c r="C28" s="2"/>
      <c r="D28" s="2"/>
      <c r="E28" s="2"/>
      <c r="F28" s="2"/>
      <c r="G28" s="5">
        <v>6</v>
      </c>
      <c r="H28" s="2"/>
      <c r="I28" s="21">
        <v>0</v>
      </c>
      <c r="J28" s="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5"/>
      <c r="H29" s="2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5"/>
      <c r="H30" s="2"/>
      <c r="I30" s="7"/>
      <c r="J30" s="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1" t="s">
        <v>56</v>
      </c>
      <c r="B31" s="2"/>
      <c r="C31" s="2"/>
      <c r="D31" s="2"/>
      <c r="E31" s="2"/>
      <c r="F31" s="2"/>
      <c r="G31" s="5"/>
      <c r="H31" s="2"/>
      <c r="I31" s="20">
        <f>+I25-I27</f>
        <v>54052.6</v>
      </c>
      <c r="J31" s="7"/>
      <c r="K31" s="2"/>
      <c r="L31" s="17" t="s">
        <v>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 t="s">
        <v>57</v>
      </c>
      <c r="C32" s="2"/>
      <c r="D32" s="2"/>
      <c r="E32" s="2"/>
      <c r="F32" s="2"/>
      <c r="G32" s="5"/>
      <c r="H32" s="2"/>
      <c r="I32" s="7"/>
      <c r="J32" s="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 t="s">
        <v>58</v>
      </c>
      <c r="C33" s="2"/>
      <c r="D33" s="2"/>
      <c r="E33" s="2"/>
      <c r="F33" s="2"/>
      <c r="G33" s="5">
        <v>12</v>
      </c>
      <c r="H33" s="2"/>
      <c r="I33" s="7">
        <v>0</v>
      </c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59</v>
      </c>
      <c r="C34" s="2"/>
      <c r="D34" s="2"/>
      <c r="E34" s="2"/>
      <c r="F34" s="2"/>
      <c r="G34" s="5"/>
      <c r="H34" s="2"/>
      <c r="I34" s="6">
        <v>0</v>
      </c>
      <c r="J34" s="7"/>
      <c r="K34" s="2"/>
      <c r="L34" s="7" t="s">
        <v>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5"/>
      <c r="H35" s="2"/>
      <c r="I35" s="7"/>
      <c r="J35" s="7"/>
      <c r="K35" s="2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5"/>
      <c r="H36" s="2"/>
      <c r="I36" s="7"/>
      <c r="J36" s="7"/>
      <c r="K36" s="2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" t="s">
        <v>60</v>
      </c>
      <c r="B37" s="2"/>
      <c r="C37" s="2"/>
      <c r="D37" s="2"/>
      <c r="E37" s="2"/>
      <c r="F37" s="2"/>
      <c r="G37" s="5"/>
      <c r="H37" s="2"/>
      <c r="I37" s="19">
        <f>+I31-I33-I34</f>
        <v>54052.6</v>
      </c>
      <c r="J37" s="7"/>
      <c r="K37" s="2"/>
      <c r="L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5"/>
      <c r="H38" s="2"/>
      <c r="I38" s="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18"/>
      <c r="I39" s="18"/>
      <c r="J39" s="2"/>
      <c r="K39" s="2"/>
      <c r="L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18"/>
      <c r="I40" s="18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18"/>
      <c r="I41" s="18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61" t="s">
        <v>219</v>
      </c>
      <c r="B42" s="58"/>
      <c r="C42" s="58"/>
      <c r="D42" s="58"/>
      <c r="E42" s="61" t="s">
        <v>62</v>
      </c>
      <c r="F42" s="58"/>
      <c r="G42" s="58"/>
      <c r="H42" s="58"/>
      <c r="I42" s="58"/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60" t="s">
        <v>220</v>
      </c>
      <c r="B43" s="58"/>
      <c r="C43" s="58"/>
      <c r="D43" s="58"/>
      <c r="E43" s="60" t="s">
        <v>36</v>
      </c>
      <c r="F43" s="58"/>
      <c r="G43" s="58"/>
      <c r="H43" s="58"/>
      <c r="I43" s="58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7"/>
      <c r="H44" s="7"/>
      <c r="I44" s="18"/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61" t="s">
        <v>37</v>
      </c>
      <c r="B46" s="58"/>
      <c r="C46" s="58"/>
      <c r="D46" s="58"/>
      <c r="E46" s="58"/>
      <c r="F46" s="58"/>
      <c r="G46" s="58"/>
      <c r="H46" s="58"/>
      <c r="I46" s="58"/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62" t="s">
        <v>38</v>
      </c>
      <c r="B47" s="58"/>
      <c r="C47" s="58"/>
      <c r="D47" s="58"/>
      <c r="E47" s="58"/>
      <c r="F47" s="58"/>
      <c r="G47" s="58"/>
      <c r="H47" s="58"/>
      <c r="I47" s="58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 t="s">
        <v>7</v>
      </c>
      <c r="C48" s="1" t="s">
        <v>7</v>
      </c>
      <c r="D48" s="2"/>
      <c r="E48" s="2"/>
      <c r="F48" s="5"/>
      <c r="G48" s="2"/>
      <c r="H48" s="7"/>
      <c r="I48" s="18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5" t="s">
        <v>7</v>
      </c>
      <c r="E49" s="2"/>
      <c r="F49" s="5"/>
      <c r="G49" s="2"/>
      <c r="H49" s="7"/>
      <c r="I49" s="2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1" t="s">
        <v>61</v>
      </c>
      <c r="D50" s="2" t="s">
        <v>7</v>
      </c>
      <c r="E50" s="5" t="s">
        <v>7</v>
      </c>
      <c r="F50" s="5"/>
      <c r="G50" s="2"/>
      <c r="H50" s="7"/>
      <c r="I50" s="2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1" t="s">
        <v>61</v>
      </c>
      <c r="D51" s="2" t="s">
        <v>7</v>
      </c>
      <c r="E51" s="2" t="s">
        <v>7</v>
      </c>
      <c r="F51" s="5"/>
      <c r="G51" s="2"/>
      <c r="H51" s="7"/>
      <c r="I51" s="2"/>
      <c r="J51" s="18"/>
      <c r="K51" s="2"/>
      <c r="L51" s="2" t="s">
        <v>7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5" t="s">
        <v>7</v>
      </c>
      <c r="D52" s="2"/>
      <c r="E52" s="2"/>
      <c r="F52" s="2"/>
      <c r="G52" s="2"/>
      <c r="H52" s="2"/>
      <c r="I52" s="2"/>
      <c r="J52" s="1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1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43:D43"/>
    <mergeCell ref="E43:I43"/>
    <mergeCell ref="A46:I46"/>
    <mergeCell ref="A47:I47"/>
    <mergeCell ref="A7:I7"/>
    <mergeCell ref="E42:I42"/>
    <mergeCell ref="A42:D42"/>
    <mergeCell ref="A2:I2"/>
    <mergeCell ref="A3:I3"/>
    <mergeCell ref="A4:I4"/>
    <mergeCell ref="A5:I5"/>
    <mergeCell ref="A6:I6"/>
  </mergeCells>
  <printOptions horizontalCentered="1" verticalCentered="1"/>
  <pageMargins left="0.78740157480314965" right="0.78740157480314965" top="0.9055118110236221" bottom="0.9055118110236221" header="0" footer="0"/>
  <pageSetup scale="91" orientation="portrait" horizontalDpi="300" verticalDpi="300" r:id="rId1"/>
  <rowBreaks count="1" manualBreakCount="1">
    <brk id="4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0B2D-D7F8-41E2-9F8E-64F28B61CA23}">
  <dimension ref="A1:H198"/>
  <sheetViews>
    <sheetView topLeftCell="A85" workbookViewId="0">
      <selection activeCell="E96" sqref="E96"/>
    </sheetView>
  </sheetViews>
  <sheetFormatPr baseColWidth="10" defaultRowHeight="15" x14ac:dyDescent="0.25"/>
  <cols>
    <col min="1" max="1" width="13.42578125" style="42" bestFit="1" customWidth="1"/>
    <col min="2" max="2" width="90.7109375" style="42" bestFit="1" customWidth="1"/>
    <col min="3" max="6" width="17.5703125" style="43" customWidth="1"/>
    <col min="7" max="7" width="12.5703125" bestFit="1" customWidth="1"/>
    <col min="8" max="8" width="17.85546875" bestFit="1" customWidth="1"/>
  </cols>
  <sheetData>
    <row r="1" spans="1:8" x14ac:dyDescent="0.25">
      <c r="A1" s="69" t="s">
        <v>0</v>
      </c>
      <c r="B1" s="69"/>
      <c r="C1" s="69"/>
      <c r="D1" s="69"/>
      <c r="E1" s="69"/>
      <c r="F1" s="69"/>
    </row>
    <row r="2" spans="1:8" x14ac:dyDescent="0.25">
      <c r="A2" s="69" t="s">
        <v>213</v>
      </c>
      <c r="B2" s="69"/>
      <c r="C2" s="69"/>
      <c r="D2" s="69"/>
      <c r="E2" s="69"/>
      <c r="F2" s="69"/>
    </row>
    <row r="3" spans="1:8" x14ac:dyDescent="0.25">
      <c r="A3" s="70" t="s">
        <v>63</v>
      </c>
      <c r="B3" s="70"/>
      <c r="C3" s="70"/>
      <c r="D3" s="70"/>
      <c r="E3" s="70"/>
      <c r="F3" s="70"/>
    </row>
    <row r="4" spans="1:8" x14ac:dyDescent="0.25">
      <c r="A4" s="70" t="s">
        <v>64</v>
      </c>
      <c r="B4" s="70"/>
      <c r="C4" s="70"/>
      <c r="D4" s="70"/>
      <c r="E4" s="70"/>
      <c r="F4" s="70"/>
    </row>
    <row r="5" spans="1:8" x14ac:dyDescent="0.25">
      <c r="A5" s="70" t="s">
        <v>65</v>
      </c>
      <c r="B5" s="70"/>
      <c r="C5" s="70"/>
      <c r="D5" s="70"/>
      <c r="E5" s="70"/>
      <c r="F5" s="70"/>
    </row>
    <row r="7" spans="1:8" x14ac:dyDescent="0.25">
      <c r="A7" s="44" t="s">
        <v>66</v>
      </c>
      <c r="B7" s="44" t="s">
        <v>67</v>
      </c>
      <c r="C7" s="45" t="s">
        <v>68</v>
      </c>
      <c r="D7" s="45" t="s">
        <v>69</v>
      </c>
      <c r="E7" s="45" t="s">
        <v>70</v>
      </c>
      <c r="F7" s="45" t="s">
        <v>71</v>
      </c>
    </row>
    <row r="8" spans="1:8" s="25" customFormat="1" x14ac:dyDescent="0.25">
      <c r="A8" s="46">
        <v>1</v>
      </c>
      <c r="B8" s="47" t="s">
        <v>72</v>
      </c>
      <c r="C8" s="48">
        <v>513696.93</v>
      </c>
      <c r="D8" s="48">
        <v>37120.07</v>
      </c>
      <c r="E8" s="48">
        <v>46956.09</v>
      </c>
      <c r="F8" s="48">
        <v>503860.91</v>
      </c>
    </row>
    <row r="9" spans="1:8" s="25" customFormat="1" x14ac:dyDescent="0.25">
      <c r="A9" s="46">
        <v>11</v>
      </c>
      <c r="B9" s="47" t="s">
        <v>73</v>
      </c>
      <c r="C9" s="48">
        <v>258334.41</v>
      </c>
      <c r="D9" s="48">
        <v>28797.58</v>
      </c>
      <c r="E9" s="48">
        <v>46944.19</v>
      </c>
      <c r="F9" s="48">
        <v>240187.8</v>
      </c>
    </row>
    <row r="10" spans="1:8" s="25" customFormat="1" x14ac:dyDescent="0.25">
      <c r="A10" s="46">
        <v>111</v>
      </c>
      <c r="B10" s="47" t="s">
        <v>74</v>
      </c>
      <c r="C10" s="48">
        <v>39121.24</v>
      </c>
      <c r="D10" s="48">
        <v>8974.66</v>
      </c>
      <c r="E10" s="48">
        <v>35041.379999999997</v>
      </c>
      <c r="F10" s="48">
        <v>13054.52</v>
      </c>
      <c r="H10" s="71"/>
    </row>
    <row r="11" spans="1:8" s="56" customFormat="1" x14ac:dyDescent="0.25">
      <c r="A11" s="49">
        <v>1110</v>
      </c>
      <c r="B11" s="50" t="s">
        <v>75</v>
      </c>
      <c r="C11" s="51">
        <v>39121.24</v>
      </c>
      <c r="D11" s="51">
        <v>8974.66</v>
      </c>
      <c r="E11" s="51">
        <v>35041.379999999997</v>
      </c>
      <c r="F11" s="51">
        <v>13054.52</v>
      </c>
    </row>
    <row r="12" spans="1:8" s="25" customFormat="1" x14ac:dyDescent="0.25">
      <c r="A12" s="46">
        <v>1110000</v>
      </c>
      <c r="B12" s="47" t="s">
        <v>76</v>
      </c>
      <c r="C12" s="48">
        <v>26333.79</v>
      </c>
      <c r="D12" s="48">
        <v>8960</v>
      </c>
      <c r="E12" s="48">
        <v>35041.379999999997</v>
      </c>
      <c r="F12" s="48">
        <v>252.41</v>
      </c>
    </row>
    <row r="13" spans="1:8" s="25" customFormat="1" x14ac:dyDescent="0.25">
      <c r="A13" s="46">
        <v>1110000001</v>
      </c>
      <c r="B13" s="47" t="s">
        <v>77</v>
      </c>
      <c r="C13" s="48">
        <v>26333.79</v>
      </c>
      <c r="D13" s="48">
        <v>8960</v>
      </c>
      <c r="E13" s="48">
        <v>35041.379999999997</v>
      </c>
      <c r="F13" s="48">
        <v>252.41</v>
      </c>
    </row>
    <row r="14" spans="1:8" s="25" customFormat="1" x14ac:dyDescent="0.25">
      <c r="A14" s="46">
        <v>1110010</v>
      </c>
      <c r="B14" s="47" t="s">
        <v>78</v>
      </c>
      <c r="C14" s="48">
        <v>12787.45</v>
      </c>
      <c r="D14" s="48">
        <v>14.66</v>
      </c>
      <c r="E14" s="48">
        <v>0</v>
      </c>
      <c r="F14" s="48">
        <v>12802.11</v>
      </c>
    </row>
    <row r="15" spans="1:8" s="25" customFormat="1" x14ac:dyDescent="0.25">
      <c r="A15" s="46">
        <v>1110010001</v>
      </c>
      <c r="B15" s="47" t="s">
        <v>79</v>
      </c>
      <c r="C15" s="48">
        <v>12787.45</v>
      </c>
      <c r="D15" s="48">
        <v>14.66</v>
      </c>
      <c r="E15" s="48">
        <v>0</v>
      </c>
      <c r="F15" s="48">
        <v>12802.11</v>
      </c>
    </row>
    <row r="16" spans="1:8" s="56" customFormat="1" x14ac:dyDescent="0.25">
      <c r="A16" s="49">
        <v>114</v>
      </c>
      <c r="B16" s="50" t="s">
        <v>80</v>
      </c>
      <c r="C16" s="51">
        <v>24960</v>
      </c>
      <c r="D16" s="51">
        <v>16.29</v>
      </c>
      <c r="E16" s="51">
        <v>8976.2900000000009</v>
      </c>
      <c r="F16" s="51">
        <v>16000</v>
      </c>
    </row>
    <row r="17" spans="1:6" s="25" customFormat="1" x14ac:dyDescent="0.25">
      <c r="A17" s="46">
        <v>1142</v>
      </c>
      <c r="B17" s="47" t="s">
        <v>81</v>
      </c>
      <c r="C17" s="48">
        <v>24960</v>
      </c>
      <c r="D17" s="48">
        <v>16.29</v>
      </c>
      <c r="E17" s="48">
        <v>8976.2900000000009</v>
      </c>
      <c r="F17" s="48">
        <v>16000</v>
      </c>
    </row>
    <row r="18" spans="1:6" s="25" customFormat="1" x14ac:dyDescent="0.25">
      <c r="A18" s="46">
        <v>1142010</v>
      </c>
      <c r="B18" s="47" t="s">
        <v>82</v>
      </c>
      <c r="C18" s="48">
        <v>0</v>
      </c>
      <c r="D18" s="48">
        <v>16.29</v>
      </c>
      <c r="E18" s="48">
        <v>16.29</v>
      </c>
      <c r="F18" s="48">
        <v>0</v>
      </c>
    </row>
    <row r="19" spans="1:6" s="25" customFormat="1" x14ac:dyDescent="0.25">
      <c r="A19" s="46">
        <v>1142010999</v>
      </c>
      <c r="B19" s="47" t="s">
        <v>83</v>
      </c>
      <c r="C19" s="48">
        <v>0</v>
      </c>
      <c r="D19" s="48">
        <v>16.29</v>
      </c>
      <c r="E19" s="48">
        <v>16.29</v>
      </c>
      <c r="F19" s="48">
        <v>0</v>
      </c>
    </row>
    <row r="20" spans="1:6" s="25" customFormat="1" x14ac:dyDescent="0.25">
      <c r="A20" s="46">
        <v>1142020</v>
      </c>
      <c r="B20" s="47" t="s">
        <v>84</v>
      </c>
      <c r="C20" s="48">
        <v>24960</v>
      </c>
      <c r="D20" s="48">
        <v>0</v>
      </c>
      <c r="E20" s="48">
        <v>8960</v>
      </c>
      <c r="F20" s="48">
        <v>16000</v>
      </c>
    </row>
    <row r="21" spans="1:6" s="25" customFormat="1" x14ac:dyDescent="0.25">
      <c r="A21" s="46">
        <v>1142020016</v>
      </c>
      <c r="B21" s="47" t="s">
        <v>85</v>
      </c>
      <c r="C21" s="48">
        <v>16000</v>
      </c>
      <c r="D21" s="48">
        <v>0</v>
      </c>
      <c r="E21" s="48">
        <v>0</v>
      </c>
      <c r="F21" s="48">
        <v>16000</v>
      </c>
    </row>
    <row r="22" spans="1:6" s="25" customFormat="1" x14ac:dyDescent="0.25">
      <c r="A22" s="46">
        <v>1142020020</v>
      </c>
      <c r="B22" s="47" t="s">
        <v>87</v>
      </c>
      <c r="C22" s="48">
        <v>8960</v>
      </c>
      <c r="D22" s="48">
        <v>0</v>
      </c>
      <c r="E22" s="48">
        <v>8960</v>
      </c>
      <c r="F22" s="48">
        <v>0</v>
      </c>
    </row>
    <row r="23" spans="1:6" s="56" customFormat="1" x14ac:dyDescent="0.25">
      <c r="A23" s="49">
        <v>115</v>
      </c>
      <c r="B23" s="50" t="s">
        <v>89</v>
      </c>
      <c r="C23" s="51">
        <v>186206.1</v>
      </c>
      <c r="D23" s="51">
        <v>19000</v>
      </c>
      <c r="E23" s="51">
        <v>2926.52</v>
      </c>
      <c r="F23" s="51">
        <v>202279.58</v>
      </c>
    </row>
    <row r="24" spans="1:6" s="56" customFormat="1" x14ac:dyDescent="0.25">
      <c r="A24" s="49">
        <v>1152</v>
      </c>
      <c r="B24" s="50" t="s">
        <v>90</v>
      </c>
      <c r="C24" s="51">
        <v>186206.1</v>
      </c>
      <c r="D24" s="51">
        <v>19000</v>
      </c>
      <c r="E24" s="51">
        <v>2926.52</v>
      </c>
      <c r="F24" s="51">
        <v>202279.58</v>
      </c>
    </row>
    <row r="25" spans="1:6" s="25" customFormat="1" x14ac:dyDescent="0.25">
      <c r="A25" s="46">
        <v>1152000</v>
      </c>
      <c r="B25" s="47" t="s">
        <v>91</v>
      </c>
      <c r="C25" s="48">
        <v>186206.1</v>
      </c>
      <c r="D25" s="48">
        <v>19000</v>
      </c>
      <c r="E25" s="48">
        <v>2926.52</v>
      </c>
      <c r="F25" s="48">
        <v>202279.58</v>
      </c>
    </row>
    <row r="26" spans="1:6" s="25" customFormat="1" x14ac:dyDescent="0.25">
      <c r="A26" s="46">
        <v>1152000001</v>
      </c>
      <c r="B26" s="47" t="s">
        <v>92</v>
      </c>
      <c r="C26" s="48">
        <v>7083.4</v>
      </c>
      <c r="D26" s="48">
        <v>0</v>
      </c>
      <c r="E26" s="48">
        <v>0</v>
      </c>
      <c r="F26" s="48">
        <v>7083.4</v>
      </c>
    </row>
    <row r="27" spans="1:6" s="25" customFormat="1" x14ac:dyDescent="0.25">
      <c r="A27" s="46">
        <v>1152000003</v>
      </c>
      <c r="B27" s="47" t="s">
        <v>93</v>
      </c>
      <c r="C27" s="48">
        <v>179122.7</v>
      </c>
      <c r="D27" s="48">
        <v>19000</v>
      </c>
      <c r="E27" s="48">
        <v>2926.52</v>
      </c>
      <c r="F27" s="48">
        <v>195196.18</v>
      </c>
    </row>
    <row r="28" spans="1:6" s="56" customFormat="1" x14ac:dyDescent="0.25">
      <c r="A28" s="49">
        <v>117</v>
      </c>
      <c r="B28" s="50" t="s">
        <v>94</v>
      </c>
      <c r="C28" s="51">
        <v>4147.07</v>
      </c>
      <c r="D28" s="51">
        <v>806.63</v>
      </c>
      <c r="E28" s="51">
        <v>0</v>
      </c>
      <c r="F28" s="51">
        <v>4953.7</v>
      </c>
    </row>
    <row r="29" spans="1:6" s="25" customFormat="1" x14ac:dyDescent="0.25">
      <c r="A29" s="46">
        <v>1171</v>
      </c>
      <c r="B29" s="47" t="s">
        <v>95</v>
      </c>
      <c r="C29" s="48">
        <v>4067.07</v>
      </c>
      <c r="D29" s="48">
        <v>806.63</v>
      </c>
      <c r="E29" s="48">
        <v>0</v>
      </c>
      <c r="F29" s="48">
        <v>4873.7</v>
      </c>
    </row>
    <row r="30" spans="1:6" s="25" customFormat="1" x14ac:dyDescent="0.25">
      <c r="A30" s="46">
        <v>1171000</v>
      </c>
      <c r="B30" s="47" t="s">
        <v>96</v>
      </c>
      <c r="C30" s="48">
        <v>3158</v>
      </c>
      <c r="D30" s="48">
        <v>805</v>
      </c>
      <c r="E30" s="48">
        <v>0</v>
      </c>
      <c r="F30" s="48">
        <v>3963</v>
      </c>
    </row>
    <row r="31" spans="1:6" s="25" customFormat="1" x14ac:dyDescent="0.25">
      <c r="A31" s="46">
        <v>1171000001</v>
      </c>
      <c r="B31" s="47" t="s">
        <v>96</v>
      </c>
      <c r="C31" s="48">
        <v>3158</v>
      </c>
      <c r="D31" s="48">
        <v>805</v>
      </c>
      <c r="E31" s="48">
        <v>0</v>
      </c>
      <c r="F31" s="48">
        <v>3963</v>
      </c>
    </row>
    <row r="32" spans="1:6" s="25" customFormat="1" x14ac:dyDescent="0.25">
      <c r="A32" s="46">
        <v>1171010</v>
      </c>
      <c r="B32" s="47" t="s">
        <v>97</v>
      </c>
      <c r="C32" s="48">
        <v>17.989999999999998</v>
      </c>
      <c r="D32" s="48">
        <v>1.63</v>
      </c>
      <c r="E32" s="48">
        <v>0</v>
      </c>
      <c r="F32" s="48">
        <v>19.62</v>
      </c>
    </row>
    <row r="33" spans="1:6" s="25" customFormat="1" x14ac:dyDescent="0.25">
      <c r="A33" s="46">
        <v>1171010001</v>
      </c>
      <c r="B33" s="47" t="s">
        <v>97</v>
      </c>
      <c r="C33" s="48">
        <v>17.989999999999998</v>
      </c>
      <c r="D33" s="48">
        <v>1.63</v>
      </c>
      <c r="E33" s="48">
        <v>0</v>
      </c>
      <c r="F33" s="48">
        <v>19.62</v>
      </c>
    </row>
    <row r="34" spans="1:6" s="25" customFormat="1" x14ac:dyDescent="0.25">
      <c r="A34" s="46">
        <v>1171020</v>
      </c>
      <c r="B34" s="47" t="s">
        <v>98</v>
      </c>
      <c r="C34" s="48">
        <v>891.08</v>
      </c>
      <c r="D34" s="48">
        <v>0</v>
      </c>
      <c r="E34" s="48">
        <v>0</v>
      </c>
      <c r="F34" s="48">
        <v>891.08</v>
      </c>
    </row>
    <row r="35" spans="1:6" s="25" customFormat="1" x14ac:dyDescent="0.25">
      <c r="A35" s="46">
        <v>1171020001</v>
      </c>
      <c r="B35" s="47" t="s">
        <v>98</v>
      </c>
      <c r="C35" s="48">
        <v>891.08</v>
      </c>
      <c r="D35" s="48">
        <v>0</v>
      </c>
      <c r="E35" s="48">
        <v>0</v>
      </c>
      <c r="F35" s="48">
        <v>891.08</v>
      </c>
    </row>
    <row r="36" spans="1:6" s="25" customFormat="1" x14ac:dyDescent="0.25">
      <c r="A36" s="46">
        <v>1170</v>
      </c>
      <c r="B36" s="47" t="s">
        <v>99</v>
      </c>
      <c r="C36" s="48">
        <v>80</v>
      </c>
      <c r="D36" s="48">
        <v>0</v>
      </c>
      <c r="E36" s="48">
        <v>0</v>
      </c>
      <c r="F36" s="48">
        <v>80</v>
      </c>
    </row>
    <row r="37" spans="1:6" s="25" customFormat="1" x14ac:dyDescent="0.25">
      <c r="A37" s="46">
        <v>1170020</v>
      </c>
      <c r="B37" s="47" t="s">
        <v>100</v>
      </c>
      <c r="C37" s="48">
        <v>80</v>
      </c>
      <c r="D37" s="48">
        <v>0</v>
      </c>
      <c r="E37" s="48">
        <v>0</v>
      </c>
      <c r="F37" s="48">
        <v>80</v>
      </c>
    </row>
    <row r="38" spans="1:6" s="56" customFormat="1" x14ac:dyDescent="0.25">
      <c r="A38" s="49">
        <v>118</v>
      </c>
      <c r="B38" s="50" t="s">
        <v>101</v>
      </c>
      <c r="C38" s="51">
        <v>3900</v>
      </c>
      <c r="D38" s="51">
        <v>0</v>
      </c>
      <c r="E38" s="51">
        <v>0</v>
      </c>
      <c r="F38" s="51">
        <v>3900</v>
      </c>
    </row>
    <row r="39" spans="1:6" s="25" customFormat="1" x14ac:dyDescent="0.25">
      <c r="A39" s="46">
        <v>1180</v>
      </c>
      <c r="B39" s="47" t="s">
        <v>102</v>
      </c>
      <c r="C39" s="48">
        <v>3900</v>
      </c>
      <c r="D39" s="48">
        <v>0</v>
      </c>
      <c r="E39" s="48">
        <v>0</v>
      </c>
      <c r="F39" s="48">
        <v>3900</v>
      </c>
    </row>
    <row r="40" spans="1:6" s="25" customFormat="1" x14ac:dyDescent="0.25">
      <c r="A40" s="46">
        <v>1180080</v>
      </c>
      <c r="B40" s="47" t="s">
        <v>103</v>
      </c>
      <c r="C40" s="48">
        <v>3900</v>
      </c>
      <c r="D40" s="48">
        <v>0</v>
      </c>
      <c r="E40" s="48">
        <v>0</v>
      </c>
      <c r="F40" s="48">
        <v>3900</v>
      </c>
    </row>
    <row r="41" spans="1:6" s="25" customFormat="1" x14ac:dyDescent="0.25">
      <c r="A41" s="46">
        <v>1180080003</v>
      </c>
      <c r="B41" s="47" t="s">
        <v>104</v>
      </c>
      <c r="C41" s="48">
        <v>3900</v>
      </c>
      <c r="D41" s="48">
        <v>0</v>
      </c>
      <c r="E41" s="48">
        <v>0</v>
      </c>
      <c r="F41" s="48">
        <v>3900</v>
      </c>
    </row>
    <row r="42" spans="1:6" s="25" customFormat="1" x14ac:dyDescent="0.25">
      <c r="A42" s="46">
        <v>12</v>
      </c>
      <c r="B42" s="47" t="s">
        <v>105</v>
      </c>
      <c r="C42" s="48">
        <v>255362.52</v>
      </c>
      <c r="D42" s="48">
        <v>8322.49</v>
      </c>
      <c r="E42" s="48">
        <v>11.9</v>
      </c>
      <c r="F42" s="48">
        <v>263673.11</v>
      </c>
    </row>
    <row r="43" spans="1:6" s="56" customFormat="1" x14ac:dyDescent="0.25">
      <c r="A43" s="49">
        <v>123</v>
      </c>
      <c r="B43" s="50" t="s">
        <v>106</v>
      </c>
      <c r="C43" s="51">
        <v>102000.41</v>
      </c>
      <c r="D43" s="51">
        <v>0</v>
      </c>
      <c r="E43" s="51">
        <v>0</v>
      </c>
      <c r="F43" s="51">
        <v>102000.41</v>
      </c>
    </row>
    <row r="44" spans="1:6" s="25" customFormat="1" x14ac:dyDescent="0.25">
      <c r="A44" s="46">
        <v>1232</v>
      </c>
      <c r="B44" s="47" t="s">
        <v>107</v>
      </c>
      <c r="C44" s="48">
        <v>102000.41</v>
      </c>
      <c r="D44" s="48">
        <v>0</v>
      </c>
      <c r="E44" s="48">
        <v>0</v>
      </c>
      <c r="F44" s="48">
        <v>102000.41</v>
      </c>
    </row>
    <row r="45" spans="1:6" s="25" customFormat="1" x14ac:dyDescent="0.25">
      <c r="A45" s="46">
        <v>1232110</v>
      </c>
      <c r="B45" s="47" t="s">
        <v>108</v>
      </c>
      <c r="C45" s="48">
        <v>102000.41</v>
      </c>
      <c r="D45" s="48">
        <v>0</v>
      </c>
      <c r="E45" s="48">
        <v>0</v>
      </c>
      <c r="F45" s="48">
        <v>102000.41</v>
      </c>
    </row>
    <row r="46" spans="1:6" s="25" customFormat="1" x14ac:dyDescent="0.25">
      <c r="A46" s="46">
        <v>1232110001</v>
      </c>
      <c r="B46" s="47" t="s">
        <v>109</v>
      </c>
      <c r="C46" s="48">
        <v>21558</v>
      </c>
      <c r="D46" s="48">
        <v>0</v>
      </c>
      <c r="E46" s="48">
        <v>0</v>
      </c>
      <c r="F46" s="48">
        <v>21558</v>
      </c>
    </row>
    <row r="47" spans="1:6" s="25" customFormat="1" x14ac:dyDescent="0.25">
      <c r="A47" s="46">
        <v>1232110002</v>
      </c>
      <c r="B47" s="47" t="s">
        <v>110</v>
      </c>
      <c r="C47" s="48">
        <v>16000</v>
      </c>
      <c r="D47" s="48">
        <v>0</v>
      </c>
      <c r="E47" s="48">
        <v>0</v>
      </c>
      <c r="F47" s="48">
        <v>16000</v>
      </c>
    </row>
    <row r="48" spans="1:6" s="25" customFormat="1" x14ac:dyDescent="0.25">
      <c r="A48" s="46">
        <v>1232110003</v>
      </c>
      <c r="B48" s="47" t="s">
        <v>111</v>
      </c>
      <c r="C48" s="48">
        <v>64442.41</v>
      </c>
      <c r="D48" s="48">
        <v>0</v>
      </c>
      <c r="E48" s="48">
        <v>0</v>
      </c>
      <c r="F48" s="48">
        <v>64442.41</v>
      </c>
    </row>
    <row r="49" spans="1:7" s="56" customFormat="1" x14ac:dyDescent="0.25">
      <c r="A49" s="49">
        <v>125</v>
      </c>
      <c r="B49" s="50" t="s">
        <v>112</v>
      </c>
      <c r="C49" s="51">
        <v>152122.19</v>
      </c>
      <c r="D49" s="51">
        <v>8322.49</v>
      </c>
      <c r="E49" s="51">
        <v>0</v>
      </c>
      <c r="F49" s="51">
        <v>160444.68</v>
      </c>
    </row>
    <row r="50" spans="1:7" s="25" customFormat="1" x14ac:dyDescent="0.25">
      <c r="A50" s="46">
        <v>1252</v>
      </c>
      <c r="B50" s="47" t="s">
        <v>90</v>
      </c>
      <c r="C50" s="48">
        <v>152072.19</v>
      </c>
      <c r="D50" s="48">
        <v>8322.49</v>
      </c>
      <c r="E50" s="48">
        <v>0</v>
      </c>
      <c r="F50" s="48">
        <v>160394.68</v>
      </c>
    </row>
    <row r="51" spans="1:7" s="25" customFormat="1" x14ac:dyDescent="0.25">
      <c r="A51" s="46">
        <v>1252000</v>
      </c>
      <c r="B51" s="47" t="s">
        <v>91</v>
      </c>
      <c r="C51" s="48">
        <v>132351.87</v>
      </c>
      <c r="D51" s="48">
        <v>8322.49</v>
      </c>
      <c r="E51" s="48">
        <v>0</v>
      </c>
      <c r="F51" s="48">
        <v>140674.35999999999</v>
      </c>
    </row>
    <row r="52" spans="1:7" s="25" customFormat="1" x14ac:dyDescent="0.25">
      <c r="A52" s="46">
        <v>1252000004</v>
      </c>
      <c r="B52" s="47" t="s">
        <v>113</v>
      </c>
      <c r="C52" s="48">
        <v>11991.86</v>
      </c>
      <c r="D52" s="48">
        <v>0</v>
      </c>
      <c r="E52" s="48">
        <v>0</v>
      </c>
      <c r="F52" s="48">
        <v>11991.86</v>
      </c>
    </row>
    <row r="53" spans="1:7" s="25" customFormat="1" x14ac:dyDescent="0.25">
      <c r="A53" s="46">
        <v>1252000005</v>
      </c>
      <c r="B53" s="47" t="s">
        <v>114</v>
      </c>
      <c r="C53" s="48">
        <v>120360.01</v>
      </c>
      <c r="D53" s="48">
        <v>8322.49</v>
      </c>
      <c r="E53" s="48">
        <v>0</v>
      </c>
      <c r="F53" s="48">
        <v>128682.5</v>
      </c>
    </row>
    <row r="54" spans="1:7" s="25" customFormat="1" x14ac:dyDescent="0.25">
      <c r="A54" s="46">
        <v>1252010</v>
      </c>
      <c r="B54" s="47" t="s">
        <v>115</v>
      </c>
      <c r="C54" s="48">
        <v>19720.32</v>
      </c>
      <c r="D54" s="48">
        <v>0</v>
      </c>
      <c r="E54" s="48">
        <v>0</v>
      </c>
      <c r="F54" s="48">
        <v>19720.32</v>
      </c>
    </row>
    <row r="55" spans="1:7" s="25" customFormat="1" x14ac:dyDescent="0.25">
      <c r="A55" s="46">
        <v>1250</v>
      </c>
      <c r="B55" s="47" t="s">
        <v>116</v>
      </c>
      <c r="C55" s="48">
        <v>50</v>
      </c>
      <c r="D55" s="48">
        <v>0</v>
      </c>
      <c r="E55" s="48">
        <v>0</v>
      </c>
      <c r="F55" s="48">
        <v>50</v>
      </c>
    </row>
    <row r="56" spans="1:7" s="25" customFormat="1" x14ac:dyDescent="0.25">
      <c r="A56" s="46">
        <v>1250000</v>
      </c>
      <c r="B56" s="47" t="s">
        <v>91</v>
      </c>
      <c r="C56" s="48">
        <v>50</v>
      </c>
      <c r="D56" s="48">
        <v>0</v>
      </c>
      <c r="E56" s="48">
        <v>0</v>
      </c>
      <c r="F56" s="48">
        <v>50</v>
      </c>
    </row>
    <row r="57" spans="1:7" s="25" customFormat="1" x14ac:dyDescent="0.25">
      <c r="A57" s="46">
        <v>1250000002</v>
      </c>
      <c r="B57" s="47" t="s">
        <v>117</v>
      </c>
      <c r="C57" s="48">
        <v>50</v>
      </c>
      <c r="D57" s="48">
        <v>0</v>
      </c>
      <c r="E57" s="48">
        <v>0</v>
      </c>
      <c r="F57" s="48">
        <v>50</v>
      </c>
    </row>
    <row r="58" spans="1:7" s="56" customFormat="1" x14ac:dyDescent="0.25">
      <c r="A58" s="49">
        <v>126</v>
      </c>
      <c r="B58" s="50" t="s">
        <v>118</v>
      </c>
      <c r="C58" s="51">
        <v>1239.92</v>
      </c>
      <c r="D58" s="51">
        <v>0</v>
      </c>
      <c r="E58" s="51">
        <v>11.9</v>
      </c>
      <c r="F58" s="51">
        <v>1228.02</v>
      </c>
    </row>
    <row r="59" spans="1:7" s="25" customFormat="1" x14ac:dyDescent="0.25">
      <c r="A59" s="46">
        <v>1260</v>
      </c>
      <c r="B59" s="47" t="s">
        <v>119</v>
      </c>
      <c r="C59" s="48">
        <v>1239.92</v>
      </c>
      <c r="D59" s="48">
        <v>0</v>
      </c>
      <c r="E59" s="48">
        <v>11.9</v>
      </c>
      <c r="F59" s="48">
        <v>1228.02</v>
      </c>
    </row>
    <row r="60" spans="1:7" s="25" customFormat="1" x14ac:dyDescent="0.25">
      <c r="A60" s="46">
        <v>1260000</v>
      </c>
      <c r="B60" s="47" t="s">
        <v>119</v>
      </c>
      <c r="C60" s="48">
        <v>5714.29</v>
      </c>
      <c r="D60" s="48">
        <v>0</v>
      </c>
      <c r="E60" s="48">
        <v>0</v>
      </c>
      <c r="F60" s="48">
        <v>5714.29</v>
      </c>
    </row>
    <row r="61" spans="1:7" s="25" customFormat="1" x14ac:dyDescent="0.25">
      <c r="A61" s="46">
        <v>1260000001</v>
      </c>
      <c r="B61" s="47" t="s">
        <v>119</v>
      </c>
      <c r="C61" s="48">
        <v>5714.29</v>
      </c>
      <c r="D61" s="48">
        <v>0</v>
      </c>
      <c r="E61" s="48">
        <v>0</v>
      </c>
      <c r="F61" s="48">
        <v>5714.29</v>
      </c>
    </row>
    <row r="62" spans="1:7" s="25" customFormat="1" x14ac:dyDescent="0.25">
      <c r="A62" s="46">
        <v>1260010</v>
      </c>
      <c r="B62" s="47" t="s">
        <v>120</v>
      </c>
      <c r="C62" s="48">
        <v>-4474.37</v>
      </c>
      <c r="D62" s="48">
        <v>0</v>
      </c>
      <c r="E62" s="48">
        <v>11.9</v>
      </c>
      <c r="F62" s="48">
        <v>-4486.2700000000004</v>
      </c>
      <c r="G62" s="72"/>
    </row>
    <row r="63" spans="1:7" s="25" customFormat="1" x14ac:dyDescent="0.25">
      <c r="A63" s="46">
        <v>1260010001</v>
      </c>
      <c r="B63" s="47" t="s">
        <v>120</v>
      </c>
      <c r="C63" s="48">
        <v>-4474.37</v>
      </c>
      <c r="D63" s="48">
        <v>0</v>
      </c>
      <c r="E63" s="48">
        <v>11.9</v>
      </c>
      <c r="F63" s="48">
        <v>-4486.2700000000004</v>
      </c>
    </row>
    <row r="64" spans="1:7" s="25" customFormat="1" x14ac:dyDescent="0.25">
      <c r="A64" s="46">
        <v>2</v>
      </c>
      <c r="B64" s="47" t="s">
        <v>121</v>
      </c>
      <c r="C64" s="48">
        <v>17571.82</v>
      </c>
      <c r="D64" s="48">
        <v>36182.68</v>
      </c>
      <c r="E64" s="48">
        <v>36182.699999999997</v>
      </c>
      <c r="F64" s="48">
        <v>17571.84</v>
      </c>
    </row>
    <row r="65" spans="1:6" s="25" customFormat="1" x14ac:dyDescent="0.25">
      <c r="A65" s="46">
        <v>21</v>
      </c>
      <c r="B65" s="47" t="s">
        <v>122</v>
      </c>
      <c r="C65" s="48">
        <v>17571.82</v>
      </c>
      <c r="D65" s="48">
        <v>36182.68</v>
      </c>
      <c r="E65" s="48">
        <v>36182.699999999997</v>
      </c>
      <c r="F65" s="48">
        <v>17571.84</v>
      </c>
    </row>
    <row r="66" spans="1:6" s="25" customFormat="1" x14ac:dyDescent="0.25">
      <c r="A66" s="46">
        <v>212</v>
      </c>
      <c r="B66" s="47" t="s">
        <v>123</v>
      </c>
      <c r="C66" s="48">
        <v>0</v>
      </c>
      <c r="D66" s="48">
        <v>27322.49</v>
      </c>
      <c r="E66" s="48">
        <v>27322.49</v>
      </c>
      <c r="F66" s="48">
        <v>0</v>
      </c>
    </row>
    <row r="67" spans="1:6" s="25" customFormat="1" x14ac:dyDescent="0.25">
      <c r="A67" s="46">
        <v>2123</v>
      </c>
      <c r="B67" s="47" t="s">
        <v>124</v>
      </c>
      <c r="C67" s="48">
        <v>0</v>
      </c>
      <c r="D67" s="48">
        <v>27322.49</v>
      </c>
      <c r="E67" s="48">
        <v>27322.49</v>
      </c>
      <c r="F67" s="48">
        <v>0</v>
      </c>
    </row>
    <row r="68" spans="1:6" s="25" customFormat="1" x14ac:dyDescent="0.25">
      <c r="A68" s="46">
        <v>2123020</v>
      </c>
      <c r="B68" s="47" t="s">
        <v>84</v>
      </c>
      <c r="C68" s="48">
        <v>0</v>
      </c>
      <c r="D68" s="48">
        <v>27322.49</v>
      </c>
      <c r="E68" s="48">
        <v>27322.49</v>
      </c>
      <c r="F68" s="48">
        <v>0</v>
      </c>
    </row>
    <row r="69" spans="1:6" s="56" customFormat="1" x14ac:dyDescent="0.25">
      <c r="A69" s="49">
        <v>213</v>
      </c>
      <c r="B69" s="50" t="s">
        <v>125</v>
      </c>
      <c r="C69" s="51">
        <v>5081.16</v>
      </c>
      <c r="D69" s="51">
        <v>8055.19</v>
      </c>
      <c r="E69" s="51">
        <v>8055.21</v>
      </c>
      <c r="F69" s="51">
        <v>5081.18</v>
      </c>
    </row>
    <row r="70" spans="1:6" s="25" customFormat="1" x14ac:dyDescent="0.25">
      <c r="A70" s="46">
        <v>2131</v>
      </c>
      <c r="B70" s="47" t="s">
        <v>126</v>
      </c>
      <c r="C70" s="48">
        <v>1647.74</v>
      </c>
      <c r="D70" s="48">
        <v>624.5</v>
      </c>
      <c r="E70" s="48">
        <v>624.5</v>
      </c>
      <c r="F70" s="48">
        <v>1647.74</v>
      </c>
    </row>
    <row r="71" spans="1:6" s="25" customFormat="1" x14ac:dyDescent="0.25">
      <c r="A71" s="46">
        <v>2131000</v>
      </c>
      <c r="B71" s="47" t="s">
        <v>127</v>
      </c>
      <c r="C71" s="48">
        <v>98.4</v>
      </c>
      <c r="D71" s="48">
        <v>30</v>
      </c>
      <c r="E71" s="48">
        <v>30</v>
      </c>
      <c r="F71" s="48">
        <v>98.4</v>
      </c>
    </row>
    <row r="72" spans="1:6" s="25" customFormat="1" x14ac:dyDescent="0.25">
      <c r="A72" s="46">
        <v>2131000001</v>
      </c>
      <c r="B72" s="47" t="s">
        <v>128</v>
      </c>
      <c r="C72" s="48">
        <v>98.4</v>
      </c>
      <c r="D72" s="48">
        <v>30</v>
      </c>
      <c r="E72" s="48">
        <v>30</v>
      </c>
      <c r="F72" s="48">
        <v>98.4</v>
      </c>
    </row>
    <row r="73" spans="1:6" s="25" customFormat="1" x14ac:dyDescent="0.25">
      <c r="A73" s="46">
        <v>2131010</v>
      </c>
      <c r="B73" s="47" t="s">
        <v>129</v>
      </c>
      <c r="C73" s="48">
        <v>1549.34</v>
      </c>
      <c r="D73" s="48">
        <v>594.5</v>
      </c>
      <c r="E73" s="48">
        <v>594.5</v>
      </c>
      <c r="F73" s="48">
        <v>1549.34</v>
      </c>
    </row>
    <row r="74" spans="1:6" s="25" customFormat="1" x14ac:dyDescent="0.25">
      <c r="A74" s="46">
        <v>2131010001</v>
      </c>
      <c r="B74" s="47" t="s">
        <v>130</v>
      </c>
      <c r="C74" s="48">
        <v>1549.34</v>
      </c>
      <c r="D74" s="48">
        <v>594.5</v>
      </c>
      <c r="E74" s="48">
        <v>594.5</v>
      </c>
      <c r="F74" s="48">
        <v>1549.34</v>
      </c>
    </row>
    <row r="75" spans="1:6" s="25" customFormat="1" x14ac:dyDescent="0.25">
      <c r="A75" s="46">
        <v>2132</v>
      </c>
      <c r="B75" s="47" t="s">
        <v>131</v>
      </c>
      <c r="C75" s="48">
        <v>2943.93</v>
      </c>
      <c r="D75" s="48">
        <v>1722.44</v>
      </c>
      <c r="E75" s="48">
        <v>1722.45</v>
      </c>
      <c r="F75" s="48">
        <v>2943.94</v>
      </c>
    </row>
    <row r="76" spans="1:6" s="25" customFormat="1" x14ac:dyDescent="0.25">
      <c r="A76" s="46">
        <v>2132000</v>
      </c>
      <c r="B76" s="47" t="s">
        <v>132</v>
      </c>
      <c r="C76" s="48">
        <v>2943.93</v>
      </c>
      <c r="D76" s="48">
        <v>1722.44</v>
      </c>
      <c r="E76" s="48">
        <v>1722.45</v>
      </c>
      <c r="F76" s="48">
        <v>2943.94</v>
      </c>
    </row>
    <row r="77" spans="1:6" s="25" customFormat="1" x14ac:dyDescent="0.25">
      <c r="A77" s="46">
        <v>2132000001</v>
      </c>
      <c r="B77" s="47" t="s">
        <v>133</v>
      </c>
      <c r="C77" s="48">
        <v>2943.93</v>
      </c>
      <c r="D77" s="48">
        <v>1722.44</v>
      </c>
      <c r="E77" s="48">
        <v>1722.45</v>
      </c>
      <c r="F77" s="48">
        <v>2943.94</v>
      </c>
    </row>
    <row r="78" spans="1:6" s="25" customFormat="1" x14ac:dyDescent="0.25">
      <c r="A78" s="46">
        <v>2133</v>
      </c>
      <c r="B78" s="47" t="s">
        <v>214</v>
      </c>
      <c r="C78" s="48">
        <v>0</v>
      </c>
      <c r="D78" s="48">
        <v>27.85</v>
      </c>
      <c r="E78" s="48">
        <v>27.85</v>
      </c>
      <c r="F78" s="48">
        <v>0</v>
      </c>
    </row>
    <row r="79" spans="1:6" s="25" customFormat="1" x14ac:dyDescent="0.25">
      <c r="A79" s="46">
        <v>2133020</v>
      </c>
      <c r="B79" s="47" t="s">
        <v>215</v>
      </c>
      <c r="C79" s="48">
        <v>0</v>
      </c>
      <c r="D79" s="48">
        <v>27.85</v>
      </c>
      <c r="E79" s="48">
        <v>27.85</v>
      </c>
      <c r="F79" s="48">
        <v>0</v>
      </c>
    </row>
    <row r="80" spans="1:6" s="25" customFormat="1" x14ac:dyDescent="0.25">
      <c r="A80" s="46">
        <v>2133020004</v>
      </c>
      <c r="B80" s="47" t="s">
        <v>216</v>
      </c>
      <c r="C80" s="48">
        <v>0</v>
      </c>
      <c r="D80" s="48">
        <v>27.85</v>
      </c>
      <c r="E80" s="48">
        <v>27.85</v>
      </c>
      <c r="F80" s="48">
        <v>0</v>
      </c>
    </row>
    <row r="81" spans="1:6" s="25" customFormat="1" x14ac:dyDescent="0.25">
      <c r="A81" s="46">
        <v>2135</v>
      </c>
      <c r="B81" s="47" t="s">
        <v>134</v>
      </c>
      <c r="C81" s="48">
        <v>489.49</v>
      </c>
      <c r="D81" s="48">
        <v>5187.68</v>
      </c>
      <c r="E81" s="48">
        <v>5187.6899999999996</v>
      </c>
      <c r="F81" s="48">
        <v>489.5</v>
      </c>
    </row>
    <row r="82" spans="1:6" s="25" customFormat="1" x14ac:dyDescent="0.25">
      <c r="A82" s="46">
        <v>2135000</v>
      </c>
      <c r="B82" s="47" t="s">
        <v>134</v>
      </c>
      <c r="C82" s="48">
        <v>489.49</v>
      </c>
      <c r="D82" s="48">
        <v>5187.68</v>
      </c>
      <c r="E82" s="48">
        <v>5187.6899999999996</v>
      </c>
      <c r="F82" s="48">
        <v>489.5</v>
      </c>
    </row>
    <row r="83" spans="1:6" s="25" customFormat="1" x14ac:dyDescent="0.25">
      <c r="A83" s="46">
        <v>2135000004</v>
      </c>
      <c r="B83" s="47" t="s">
        <v>110</v>
      </c>
      <c r="C83" s="48">
        <v>406.8</v>
      </c>
      <c r="D83" s="48">
        <v>0</v>
      </c>
      <c r="E83" s="48">
        <v>0</v>
      </c>
      <c r="F83" s="48">
        <v>406.8</v>
      </c>
    </row>
    <row r="84" spans="1:6" s="25" customFormat="1" x14ac:dyDescent="0.25">
      <c r="A84" s="46">
        <v>2135000009</v>
      </c>
      <c r="B84" s="47" t="s">
        <v>135</v>
      </c>
      <c r="C84" s="48">
        <v>0</v>
      </c>
      <c r="D84" s="48">
        <v>68.7</v>
      </c>
      <c r="E84" s="48">
        <v>68.7</v>
      </c>
      <c r="F84" s="48">
        <v>0</v>
      </c>
    </row>
    <row r="85" spans="1:6" s="25" customFormat="1" x14ac:dyDescent="0.25">
      <c r="A85" s="46">
        <v>2135000012</v>
      </c>
      <c r="B85" s="47" t="s">
        <v>136</v>
      </c>
      <c r="C85" s="48">
        <v>0</v>
      </c>
      <c r="D85" s="48">
        <v>226</v>
      </c>
      <c r="E85" s="48">
        <v>226</v>
      </c>
      <c r="F85" s="48">
        <v>0</v>
      </c>
    </row>
    <row r="86" spans="1:6" s="25" customFormat="1" x14ac:dyDescent="0.25">
      <c r="A86" s="46">
        <v>2135000021</v>
      </c>
      <c r="B86" s="47" t="s">
        <v>137</v>
      </c>
      <c r="C86" s="48">
        <v>0.01</v>
      </c>
      <c r="D86" s="48">
        <v>4867.6000000000004</v>
      </c>
      <c r="E86" s="48">
        <v>4867.6099999999997</v>
      </c>
      <c r="F86" s="48">
        <v>0.02</v>
      </c>
    </row>
    <row r="87" spans="1:6" s="25" customFormat="1" x14ac:dyDescent="0.25">
      <c r="A87" s="46">
        <v>2135000022</v>
      </c>
      <c r="B87" s="47" t="s">
        <v>138</v>
      </c>
      <c r="C87" s="48">
        <v>82.68</v>
      </c>
      <c r="D87" s="48">
        <v>25.38</v>
      </c>
      <c r="E87" s="48">
        <v>25.38</v>
      </c>
      <c r="F87" s="48">
        <v>82.68</v>
      </c>
    </row>
    <row r="88" spans="1:6" s="25" customFormat="1" x14ac:dyDescent="0.25">
      <c r="A88" s="46">
        <v>2130</v>
      </c>
      <c r="B88" s="47" t="s">
        <v>139</v>
      </c>
      <c r="C88" s="48">
        <v>0</v>
      </c>
      <c r="D88" s="48">
        <v>492.72</v>
      </c>
      <c r="E88" s="48">
        <v>492.72</v>
      </c>
      <c r="F88" s="48">
        <v>0</v>
      </c>
    </row>
    <row r="89" spans="1:6" s="25" customFormat="1" x14ac:dyDescent="0.25">
      <c r="A89" s="46">
        <v>2130000</v>
      </c>
      <c r="B89" s="47" t="s">
        <v>140</v>
      </c>
      <c r="C89" s="48">
        <v>0</v>
      </c>
      <c r="D89" s="48">
        <v>492.72</v>
      </c>
      <c r="E89" s="48">
        <v>492.72</v>
      </c>
      <c r="F89" s="48">
        <v>0</v>
      </c>
    </row>
    <row r="90" spans="1:6" s="56" customFormat="1" x14ac:dyDescent="0.25">
      <c r="A90" s="49">
        <v>214</v>
      </c>
      <c r="B90" s="50" t="s">
        <v>141</v>
      </c>
      <c r="C90" s="51">
        <v>11877.34</v>
      </c>
      <c r="D90" s="51">
        <v>0</v>
      </c>
      <c r="E90" s="51">
        <v>0</v>
      </c>
      <c r="F90" s="51">
        <v>11877.34</v>
      </c>
    </row>
    <row r="91" spans="1:6" s="25" customFormat="1" x14ac:dyDescent="0.25">
      <c r="A91" s="46">
        <v>2142</v>
      </c>
      <c r="B91" s="47" t="s">
        <v>142</v>
      </c>
      <c r="C91" s="48">
        <v>11877.34</v>
      </c>
      <c r="D91" s="48">
        <v>0</v>
      </c>
      <c r="E91" s="48">
        <v>0</v>
      </c>
      <c r="F91" s="48">
        <v>11877.34</v>
      </c>
    </row>
    <row r="92" spans="1:6" s="25" customFormat="1" x14ac:dyDescent="0.25">
      <c r="A92" s="46">
        <v>2142010</v>
      </c>
      <c r="B92" s="47" t="s">
        <v>143</v>
      </c>
      <c r="C92" s="48">
        <v>11877.34</v>
      </c>
      <c r="D92" s="48">
        <v>0</v>
      </c>
      <c r="E92" s="48">
        <v>0</v>
      </c>
      <c r="F92" s="48">
        <v>11877.34</v>
      </c>
    </row>
    <row r="93" spans="1:6" s="25" customFormat="1" x14ac:dyDescent="0.25">
      <c r="A93" s="46">
        <v>2142010003</v>
      </c>
      <c r="B93" s="47" t="s">
        <v>144</v>
      </c>
      <c r="C93" s="48">
        <v>11877.34</v>
      </c>
      <c r="D93" s="48">
        <v>0</v>
      </c>
      <c r="E93" s="48">
        <v>0</v>
      </c>
      <c r="F93" s="48">
        <v>11877.34</v>
      </c>
    </row>
    <row r="94" spans="1:6" s="56" customFormat="1" x14ac:dyDescent="0.25">
      <c r="A94" s="49">
        <v>215</v>
      </c>
      <c r="B94" s="50" t="s">
        <v>145</v>
      </c>
      <c r="C94" s="51">
        <v>613.32000000000005</v>
      </c>
      <c r="D94" s="51">
        <v>805</v>
      </c>
      <c r="E94" s="51">
        <v>805</v>
      </c>
      <c r="F94" s="51">
        <v>613.32000000000005</v>
      </c>
    </row>
    <row r="95" spans="1:6" s="25" customFormat="1" x14ac:dyDescent="0.25">
      <c r="A95" s="46">
        <v>2151</v>
      </c>
      <c r="B95" s="47" t="s">
        <v>146</v>
      </c>
      <c r="C95" s="48">
        <v>613.32000000000005</v>
      </c>
      <c r="D95" s="48">
        <v>0</v>
      </c>
      <c r="E95" s="48">
        <v>0</v>
      </c>
      <c r="F95" s="48">
        <v>613.32000000000005</v>
      </c>
    </row>
    <row r="96" spans="1:6" s="25" customFormat="1" x14ac:dyDescent="0.25">
      <c r="A96" s="46">
        <v>2151000</v>
      </c>
      <c r="B96" s="47" t="s">
        <v>146</v>
      </c>
      <c r="C96" s="48">
        <v>613.32000000000005</v>
      </c>
      <c r="D96" s="48">
        <v>0</v>
      </c>
      <c r="E96" s="48">
        <v>0</v>
      </c>
      <c r="F96" s="48">
        <v>613.32000000000005</v>
      </c>
    </row>
    <row r="97" spans="1:6" s="25" customFormat="1" x14ac:dyDescent="0.25">
      <c r="A97" s="46">
        <v>2151000001</v>
      </c>
      <c r="B97" s="47" t="s">
        <v>146</v>
      </c>
      <c r="C97" s="48">
        <v>613.32000000000005</v>
      </c>
      <c r="D97" s="48">
        <v>0</v>
      </c>
      <c r="E97" s="48">
        <v>0</v>
      </c>
      <c r="F97" s="48">
        <v>613.32000000000005</v>
      </c>
    </row>
    <row r="98" spans="1:6" s="25" customFormat="1" x14ac:dyDescent="0.25">
      <c r="A98" s="46">
        <v>2153</v>
      </c>
      <c r="B98" s="47" t="s">
        <v>217</v>
      </c>
      <c r="C98" s="48">
        <v>0</v>
      </c>
      <c r="D98" s="48">
        <v>805</v>
      </c>
      <c r="E98" s="48">
        <v>805</v>
      </c>
      <c r="F98" s="48">
        <v>0</v>
      </c>
    </row>
    <row r="99" spans="1:6" s="25" customFormat="1" x14ac:dyDescent="0.25">
      <c r="A99" s="46">
        <v>2153000</v>
      </c>
      <c r="B99" s="47" t="s">
        <v>217</v>
      </c>
      <c r="C99" s="48">
        <v>0</v>
      </c>
      <c r="D99" s="48">
        <v>805</v>
      </c>
      <c r="E99" s="48">
        <v>805</v>
      </c>
      <c r="F99" s="48">
        <v>0</v>
      </c>
    </row>
    <row r="100" spans="1:6" s="25" customFormat="1" x14ac:dyDescent="0.25">
      <c r="A100" s="46">
        <v>2153000001</v>
      </c>
      <c r="B100" s="47" t="s">
        <v>218</v>
      </c>
      <c r="C100" s="48">
        <v>0</v>
      </c>
      <c r="D100" s="48">
        <v>805</v>
      </c>
      <c r="E100" s="48">
        <v>805</v>
      </c>
      <c r="F100" s="48">
        <v>0</v>
      </c>
    </row>
    <row r="101" spans="1:6" s="25" customFormat="1" x14ac:dyDescent="0.25">
      <c r="A101" s="46">
        <v>3</v>
      </c>
      <c r="B101" s="47" t="s">
        <v>147</v>
      </c>
      <c r="C101" s="48">
        <v>432236.47</v>
      </c>
      <c r="D101" s="48">
        <v>0</v>
      </c>
      <c r="E101" s="48">
        <v>0</v>
      </c>
      <c r="F101" s="48">
        <v>432236.47</v>
      </c>
    </row>
    <row r="102" spans="1:6" s="25" customFormat="1" x14ac:dyDescent="0.25">
      <c r="A102" s="46">
        <v>31</v>
      </c>
      <c r="B102" s="47" t="s">
        <v>148</v>
      </c>
      <c r="C102" s="48">
        <v>325176</v>
      </c>
      <c r="D102" s="48">
        <v>0</v>
      </c>
      <c r="E102" s="48">
        <v>0</v>
      </c>
      <c r="F102" s="48">
        <v>325176</v>
      </c>
    </row>
    <row r="103" spans="1:6" s="25" customFormat="1" x14ac:dyDescent="0.25">
      <c r="A103" s="46">
        <v>310</v>
      </c>
      <c r="B103" s="47" t="s">
        <v>149</v>
      </c>
      <c r="C103" s="48">
        <v>325176</v>
      </c>
      <c r="D103" s="48">
        <v>0</v>
      </c>
      <c r="E103" s="48">
        <v>0</v>
      </c>
      <c r="F103" s="48">
        <v>325176</v>
      </c>
    </row>
    <row r="104" spans="1:6" s="25" customFormat="1" x14ac:dyDescent="0.25">
      <c r="A104" s="46">
        <v>3101</v>
      </c>
      <c r="B104" s="47" t="s">
        <v>150</v>
      </c>
      <c r="C104" s="48">
        <v>176</v>
      </c>
      <c r="D104" s="48">
        <v>0</v>
      </c>
      <c r="E104" s="48">
        <v>0</v>
      </c>
      <c r="F104" s="48">
        <v>176</v>
      </c>
    </row>
    <row r="105" spans="1:6" s="25" customFormat="1" x14ac:dyDescent="0.25">
      <c r="A105" s="46">
        <v>3101000</v>
      </c>
      <c r="B105" s="47" t="s">
        <v>151</v>
      </c>
      <c r="C105" s="48">
        <v>176</v>
      </c>
      <c r="D105" s="48">
        <v>0</v>
      </c>
      <c r="E105" s="48">
        <v>0</v>
      </c>
      <c r="F105" s="48">
        <v>176</v>
      </c>
    </row>
    <row r="106" spans="1:6" s="25" customFormat="1" x14ac:dyDescent="0.25">
      <c r="A106" s="46">
        <v>3101000001</v>
      </c>
      <c r="B106" s="47" t="s">
        <v>151</v>
      </c>
      <c r="C106" s="48">
        <v>176</v>
      </c>
      <c r="D106" s="48">
        <v>0</v>
      </c>
      <c r="E106" s="48">
        <v>0</v>
      </c>
      <c r="F106" s="48">
        <v>176</v>
      </c>
    </row>
    <row r="107" spans="1:6" s="25" customFormat="1" x14ac:dyDescent="0.25">
      <c r="A107" s="46">
        <v>3100</v>
      </c>
      <c r="B107" s="47" t="s">
        <v>152</v>
      </c>
      <c r="C107" s="48">
        <v>325000</v>
      </c>
      <c r="D107" s="48">
        <v>0</v>
      </c>
      <c r="E107" s="48">
        <v>0</v>
      </c>
      <c r="F107" s="48">
        <v>325000</v>
      </c>
    </row>
    <row r="108" spans="1:6" s="25" customFormat="1" x14ac:dyDescent="0.25">
      <c r="A108" s="46">
        <v>3100000</v>
      </c>
      <c r="B108" s="47" t="s">
        <v>153</v>
      </c>
      <c r="C108" s="48">
        <v>325000</v>
      </c>
      <c r="D108" s="48">
        <v>0</v>
      </c>
      <c r="E108" s="48">
        <v>0</v>
      </c>
      <c r="F108" s="48">
        <v>325000</v>
      </c>
    </row>
    <row r="109" spans="1:6" s="25" customFormat="1" x14ac:dyDescent="0.25">
      <c r="A109" s="46">
        <v>3100000001</v>
      </c>
      <c r="B109" s="47" t="s">
        <v>153</v>
      </c>
      <c r="C109" s="48">
        <v>325000</v>
      </c>
      <c r="D109" s="48">
        <v>0</v>
      </c>
      <c r="E109" s="48">
        <v>0</v>
      </c>
      <c r="F109" s="48">
        <v>325000</v>
      </c>
    </row>
    <row r="110" spans="1:6" s="25" customFormat="1" x14ac:dyDescent="0.25">
      <c r="A110" s="46">
        <v>32</v>
      </c>
      <c r="B110" s="47" t="s">
        <v>154</v>
      </c>
      <c r="C110" s="48">
        <v>17437.560000000001</v>
      </c>
      <c r="D110" s="48">
        <v>0</v>
      </c>
      <c r="E110" s="48">
        <v>0</v>
      </c>
      <c r="F110" s="48">
        <v>17437.560000000001</v>
      </c>
    </row>
    <row r="111" spans="1:6" s="25" customFormat="1" x14ac:dyDescent="0.25">
      <c r="A111" s="46">
        <v>320</v>
      </c>
      <c r="B111" s="47" t="s">
        <v>154</v>
      </c>
      <c r="C111" s="48">
        <v>17437.560000000001</v>
      </c>
      <c r="D111" s="48">
        <v>0</v>
      </c>
      <c r="E111" s="48">
        <v>0</v>
      </c>
      <c r="F111" s="48">
        <v>17437.560000000001</v>
      </c>
    </row>
    <row r="112" spans="1:6" s="25" customFormat="1" x14ac:dyDescent="0.25">
      <c r="A112" s="46">
        <v>3200</v>
      </c>
      <c r="B112" s="47" t="s">
        <v>155</v>
      </c>
      <c r="C112" s="48">
        <v>17437.560000000001</v>
      </c>
      <c r="D112" s="48">
        <v>0</v>
      </c>
      <c r="E112" s="48">
        <v>0</v>
      </c>
      <c r="F112" s="48">
        <v>17437.560000000001</v>
      </c>
    </row>
    <row r="113" spans="1:8" s="25" customFormat="1" x14ac:dyDescent="0.25">
      <c r="A113" s="46">
        <v>3200000</v>
      </c>
      <c r="B113" s="47" t="s">
        <v>155</v>
      </c>
      <c r="C113" s="48">
        <v>17437.560000000001</v>
      </c>
      <c r="D113" s="48">
        <v>0</v>
      </c>
      <c r="E113" s="48">
        <v>0</v>
      </c>
      <c r="F113" s="48">
        <v>17437.560000000001</v>
      </c>
    </row>
    <row r="114" spans="1:8" s="25" customFormat="1" x14ac:dyDescent="0.25">
      <c r="A114" s="46">
        <v>3200000001</v>
      </c>
      <c r="B114" s="47" t="s">
        <v>155</v>
      </c>
      <c r="C114" s="48">
        <v>17437.560000000001</v>
      </c>
      <c r="D114" s="48">
        <v>0</v>
      </c>
      <c r="E114" s="48">
        <v>0</v>
      </c>
      <c r="F114" s="48">
        <v>17437.560000000001</v>
      </c>
    </row>
    <row r="115" spans="1:8" s="25" customFormat="1" x14ac:dyDescent="0.25">
      <c r="A115" s="46">
        <v>34</v>
      </c>
      <c r="B115" s="47" t="s">
        <v>156</v>
      </c>
      <c r="C115" s="48">
        <v>89622.91</v>
      </c>
      <c r="D115" s="48">
        <v>0</v>
      </c>
      <c r="E115" s="48">
        <v>0</v>
      </c>
      <c r="F115" s="48">
        <v>89622.91</v>
      </c>
    </row>
    <row r="116" spans="1:8" s="25" customFormat="1" x14ac:dyDescent="0.25">
      <c r="A116" s="46">
        <v>340</v>
      </c>
      <c r="B116" s="47" t="s">
        <v>157</v>
      </c>
      <c r="C116" s="48">
        <v>89622.91</v>
      </c>
      <c r="D116" s="48">
        <v>0</v>
      </c>
      <c r="E116" s="48">
        <v>0</v>
      </c>
      <c r="F116" s="48">
        <v>89622.91</v>
      </c>
    </row>
    <row r="117" spans="1:8" s="25" customFormat="1" x14ac:dyDescent="0.25">
      <c r="A117" s="46">
        <v>3401</v>
      </c>
      <c r="B117" s="47" t="s">
        <v>158</v>
      </c>
      <c r="C117" s="48">
        <v>-133414.18</v>
      </c>
      <c r="D117" s="48">
        <v>0</v>
      </c>
      <c r="E117" s="48">
        <v>0</v>
      </c>
      <c r="F117" s="48">
        <v>-133414.18</v>
      </c>
    </row>
    <row r="118" spans="1:8" s="25" customFormat="1" x14ac:dyDescent="0.25">
      <c r="A118" s="46">
        <v>3401000</v>
      </c>
      <c r="B118" s="47" t="s">
        <v>158</v>
      </c>
      <c r="C118" s="48">
        <v>-133414.18</v>
      </c>
      <c r="D118" s="48">
        <v>0</v>
      </c>
      <c r="E118" s="48">
        <v>0</v>
      </c>
      <c r="F118" s="48">
        <v>-133414.18</v>
      </c>
    </row>
    <row r="119" spans="1:8" s="25" customFormat="1" x14ac:dyDescent="0.25">
      <c r="A119" s="46">
        <v>3401000001</v>
      </c>
      <c r="B119" s="47" t="s">
        <v>158</v>
      </c>
      <c r="C119" s="48">
        <v>-133414.18</v>
      </c>
      <c r="D119" s="48">
        <v>0</v>
      </c>
      <c r="E119" s="48">
        <v>0</v>
      </c>
      <c r="F119" s="48">
        <v>-133414.18</v>
      </c>
    </row>
    <row r="120" spans="1:8" s="25" customFormat="1" x14ac:dyDescent="0.25">
      <c r="A120" s="46">
        <v>3400</v>
      </c>
      <c r="B120" s="47" t="s">
        <v>159</v>
      </c>
      <c r="C120" s="48">
        <v>223037.09</v>
      </c>
      <c r="D120" s="48">
        <v>0</v>
      </c>
      <c r="E120" s="48">
        <v>0</v>
      </c>
      <c r="F120" s="48">
        <v>223037.09</v>
      </c>
    </row>
    <row r="121" spans="1:8" s="25" customFormat="1" x14ac:dyDescent="0.25">
      <c r="A121" s="46">
        <v>3400000</v>
      </c>
      <c r="B121" s="47" t="s">
        <v>160</v>
      </c>
      <c r="C121" s="48">
        <v>223037.09</v>
      </c>
      <c r="D121" s="48">
        <v>0</v>
      </c>
      <c r="E121" s="48">
        <v>0</v>
      </c>
      <c r="F121" s="48">
        <v>223037.09</v>
      </c>
    </row>
    <row r="122" spans="1:8" s="25" customFormat="1" x14ac:dyDescent="0.25">
      <c r="A122" s="46">
        <v>3400000001</v>
      </c>
      <c r="B122" s="47" t="s">
        <v>160</v>
      </c>
      <c r="C122" s="48">
        <v>223037.09</v>
      </c>
      <c r="D122" s="48">
        <v>0</v>
      </c>
      <c r="E122" s="48">
        <v>0</v>
      </c>
      <c r="F122" s="48">
        <v>223037.09</v>
      </c>
    </row>
    <row r="123" spans="1:8" s="25" customFormat="1" x14ac:dyDescent="0.25">
      <c r="A123" s="46">
        <v>4</v>
      </c>
      <c r="B123" s="47" t="s">
        <v>161</v>
      </c>
      <c r="C123" s="48">
        <v>46190.23</v>
      </c>
      <c r="D123" s="48">
        <v>10345.049999999999</v>
      </c>
      <c r="E123" s="48">
        <v>492.72</v>
      </c>
      <c r="F123" s="48">
        <v>56042.559999999998</v>
      </c>
    </row>
    <row r="124" spans="1:8" s="25" customFormat="1" x14ac:dyDescent="0.25">
      <c r="A124" s="46">
        <v>41</v>
      </c>
      <c r="B124" s="47" t="s">
        <v>162</v>
      </c>
      <c r="C124" s="48">
        <v>46190.23</v>
      </c>
      <c r="D124" s="48">
        <v>10345.049999999999</v>
      </c>
      <c r="E124" s="48">
        <v>492.72</v>
      </c>
      <c r="F124" s="48">
        <v>56042.559999999998</v>
      </c>
      <c r="H124" s="72"/>
    </row>
    <row r="125" spans="1:8" s="56" customFormat="1" x14ac:dyDescent="0.25">
      <c r="A125" s="49">
        <v>411</v>
      </c>
      <c r="B125" s="50" t="s">
        <v>163</v>
      </c>
      <c r="C125" s="51">
        <v>2121.6799999999998</v>
      </c>
      <c r="D125" s="51">
        <v>0</v>
      </c>
      <c r="E125" s="51">
        <v>0</v>
      </c>
      <c r="F125" s="51">
        <v>2121.6799999999998</v>
      </c>
    </row>
    <row r="126" spans="1:8" s="25" customFormat="1" x14ac:dyDescent="0.25">
      <c r="A126" s="46">
        <v>4112</v>
      </c>
      <c r="B126" s="47" t="s">
        <v>164</v>
      </c>
      <c r="C126" s="48">
        <v>379.52</v>
      </c>
      <c r="D126" s="48">
        <v>0</v>
      </c>
      <c r="E126" s="48">
        <v>0</v>
      </c>
      <c r="F126" s="48">
        <v>379.52</v>
      </c>
    </row>
    <row r="127" spans="1:8" s="25" customFormat="1" x14ac:dyDescent="0.25">
      <c r="A127" s="46">
        <v>4112020</v>
      </c>
      <c r="B127" s="47" t="s">
        <v>165</v>
      </c>
      <c r="C127" s="48">
        <v>379.52</v>
      </c>
      <c r="D127" s="48">
        <v>0</v>
      </c>
      <c r="E127" s="48">
        <v>0</v>
      </c>
      <c r="F127" s="48">
        <v>379.52</v>
      </c>
    </row>
    <row r="128" spans="1:8" s="25" customFormat="1" x14ac:dyDescent="0.25">
      <c r="A128" s="46">
        <v>4110</v>
      </c>
      <c r="B128" s="47" t="s">
        <v>166</v>
      </c>
      <c r="C128" s="48">
        <v>1742.16</v>
      </c>
      <c r="D128" s="48">
        <v>0</v>
      </c>
      <c r="E128" s="48">
        <v>0</v>
      </c>
      <c r="F128" s="48">
        <v>1742.16</v>
      </c>
    </row>
    <row r="129" spans="1:6" s="25" customFormat="1" x14ac:dyDescent="0.25">
      <c r="A129" s="46">
        <v>4110050</v>
      </c>
      <c r="B129" s="47" t="s">
        <v>167</v>
      </c>
      <c r="C129" s="48">
        <v>1723.25</v>
      </c>
      <c r="D129" s="48">
        <v>0</v>
      </c>
      <c r="E129" s="48">
        <v>0</v>
      </c>
      <c r="F129" s="48">
        <v>1723.25</v>
      </c>
    </row>
    <row r="130" spans="1:6" s="25" customFormat="1" x14ac:dyDescent="0.25">
      <c r="A130" s="46">
        <v>4110150</v>
      </c>
      <c r="B130" s="47" t="s">
        <v>168</v>
      </c>
      <c r="C130" s="48">
        <v>18.91</v>
      </c>
      <c r="D130" s="48">
        <v>0</v>
      </c>
      <c r="E130" s="48">
        <v>0</v>
      </c>
      <c r="F130" s="48">
        <v>18.91</v>
      </c>
    </row>
    <row r="131" spans="1:6" s="56" customFormat="1" x14ac:dyDescent="0.25">
      <c r="A131" s="49">
        <v>412</v>
      </c>
      <c r="B131" s="50" t="s">
        <v>169</v>
      </c>
      <c r="C131" s="51">
        <v>44020.95</v>
      </c>
      <c r="D131" s="51">
        <v>10333.15</v>
      </c>
      <c r="E131" s="51">
        <v>492.72</v>
      </c>
      <c r="F131" s="51">
        <v>53861.38</v>
      </c>
    </row>
    <row r="132" spans="1:6" s="25" customFormat="1" x14ac:dyDescent="0.25">
      <c r="A132" s="46">
        <v>4121</v>
      </c>
      <c r="B132" s="47" t="s">
        <v>170</v>
      </c>
      <c r="C132" s="48">
        <v>319.52999999999997</v>
      </c>
      <c r="D132" s="48">
        <v>0</v>
      </c>
      <c r="E132" s="48">
        <v>0</v>
      </c>
      <c r="F132" s="48">
        <v>319.52999999999997</v>
      </c>
    </row>
    <row r="133" spans="1:6" s="25" customFormat="1" x14ac:dyDescent="0.25">
      <c r="A133" s="46">
        <v>4121020</v>
      </c>
      <c r="B133" s="47" t="s">
        <v>165</v>
      </c>
      <c r="C133" s="48">
        <v>319.52999999999997</v>
      </c>
      <c r="D133" s="48">
        <v>0</v>
      </c>
      <c r="E133" s="48">
        <v>0</v>
      </c>
      <c r="F133" s="48">
        <v>319.52999999999997</v>
      </c>
    </row>
    <row r="134" spans="1:6" s="25" customFormat="1" x14ac:dyDescent="0.25">
      <c r="A134" s="46">
        <v>4122</v>
      </c>
      <c r="B134" s="47" t="s">
        <v>171</v>
      </c>
      <c r="C134" s="48">
        <v>6173.41</v>
      </c>
      <c r="D134" s="48">
        <v>121.93</v>
      </c>
      <c r="E134" s="48">
        <v>0</v>
      </c>
      <c r="F134" s="48">
        <v>6295.34</v>
      </c>
    </row>
    <row r="135" spans="1:6" s="25" customFormat="1" x14ac:dyDescent="0.25">
      <c r="A135" s="46">
        <v>4122040</v>
      </c>
      <c r="B135" s="47" t="s">
        <v>172</v>
      </c>
      <c r="C135" s="48">
        <v>565</v>
      </c>
      <c r="D135" s="48">
        <v>0</v>
      </c>
      <c r="E135" s="48">
        <v>0</v>
      </c>
      <c r="F135" s="48">
        <v>565</v>
      </c>
    </row>
    <row r="136" spans="1:6" s="25" customFormat="1" x14ac:dyDescent="0.25">
      <c r="A136" s="46">
        <v>4122040002</v>
      </c>
      <c r="B136" s="47" t="s">
        <v>173</v>
      </c>
      <c r="C136" s="48">
        <v>565</v>
      </c>
      <c r="D136" s="48">
        <v>0</v>
      </c>
      <c r="E136" s="48">
        <v>0</v>
      </c>
      <c r="F136" s="48">
        <v>565</v>
      </c>
    </row>
    <row r="137" spans="1:6" s="25" customFormat="1" x14ac:dyDescent="0.25">
      <c r="A137" s="46">
        <v>4122090</v>
      </c>
      <c r="B137" s="47" t="s">
        <v>174</v>
      </c>
      <c r="C137" s="48">
        <v>2250.6799999999998</v>
      </c>
      <c r="D137" s="48">
        <v>94.08</v>
      </c>
      <c r="E137" s="48">
        <v>0</v>
      </c>
      <c r="F137" s="48">
        <v>2344.7600000000002</v>
      </c>
    </row>
    <row r="138" spans="1:6" s="25" customFormat="1" x14ac:dyDescent="0.25">
      <c r="A138" s="46">
        <v>4122090001</v>
      </c>
      <c r="B138" s="47" t="s">
        <v>175</v>
      </c>
      <c r="C138" s="48">
        <v>664.16</v>
      </c>
      <c r="D138" s="48">
        <v>94.08</v>
      </c>
      <c r="E138" s="48">
        <v>0</v>
      </c>
      <c r="F138" s="48">
        <v>758.24</v>
      </c>
    </row>
    <row r="139" spans="1:6" s="25" customFormat="1" x14ac:dyDescent="0.25">
      <c r="A139" s="46">
        <v>4122090002</v>
      </c>
      <c r="B139" s="47" t="s">
        <v>176</v>
      </c>
      <c r="C139" s="48">
        <v>1586.52</v>
      </c>
      <c r="D139" s="48">
        <v>0</v>
      </c>
      <c r="E139" s="48">
        <v>0</v>
      </c>
      <c r="F139" s="48">
        <v>1586.52</v>
      </c>
    </row>
    <row r="140" spans="1:6" s="25" customFormat="1" x14ac:dyDescent="0.25">
      <c r="A140" s="46">
        <v>4122180</v>
      </c>
      <c r="B140" s="47" t="s">
        <v>177</v>
      </c>
      <c r="C140" s="48">
        <v>3357.73</v>
      </c>
      <c r="D140" s="48">
        <v>27.85</v>
      </c>
      <c r="E140" s="48">
        <v>0</v>
      </c>
      <c r="F140" s="48">
        <v>3385.58</v>
      </c>
    </row>
    <row r="141" spans="1:6" s="25" customFormat="1" x14ac:dyDescent="0.25">
      <c r="A141" s="46">
        <v>4122180001</v>
      </c>
      <c r="B141" s="47" t="s">
        <v>178</v>
      </c>
      <c r="C141" s="48">
        <v>452</v>
      </c>
      <c r="D141" s="48">
        <v>27.85</v>
      </c>
      <c r="E141" s="48">
        <v>0</v>
      </c>
      <c r="F141" s="48">
        <v>479.85</v>
      </c>
    </row>
    <row r="142" spans="1:6" s="25" customFormat="1" x14ac:dyDescent="0.25">
      <c r="A142" s="46">
        <v>4122180003</v>
      </c>
      <c r="B142" s="47" t="s">
        <v>179</v>
      </c>
      <c r="C142" s="48">
        <v>2905.73</v>
      </c>
      <c r="D142" s="48">
        <v>0</v>
      </c>
      <c r="E142" s="48">
        <v>0</v>
      </c>
      <c r="F142" s="48">
        <v>2905.73</v>
      </c>
    </row>
    <row r="143" spans="1:6" s="25" customFormat="1" x14ac:dyDescent="0.25">
      <c r="A143" s="46">
        <v>4124</v>
      </c>
      <c r="B143" s="47" t="s">
        <v>180</v>
      </c>
      <c r="C143" s="48">
        <v>906.86</v>
      </c>
      <c r="D143" s="48">
        <v>226</v>
      </c>
      <c r="E143" s="48">
        <v>0</v>
      </c>
      <c r="F143" s="48">
        <v>1132.8599999999999</v>
      </c>
    </row>
    <row r="144" spans="1:6" s="25" customFormat="1" x14ac:dyDescent="0.25">
      <c r="A144" s="46">
        <v>4124000</v>
      </c>
      <c r="B144" s="47" t="s">
        <v>210</v>
      </c>
      <c r="C144" s="48">
        <v>2.86</v>
      </c>
      <c r="D144" s="48">
        <v>0</v>
      </c>
      <c r="E144" s="48">
        <v>0</v>
      </c>
      <c r="F144" s="48">
        <v>2.86</v>
      </c>
    </row>
    <row r="145" spans="1:8" s="25" customFormat="1" x14ac:dyDescent="0.25">
      <c r="A145" s="46">
        <v>4124000001</v>
      </c>
      <c r="B145" s="47" t="s">
        <v>210</v>
      </c>
      <c r="C145" s="48">
        <v>2.86</v>
      </c>
      <c r="D145" s="48">
        <v>0</v>
      </c>
      <c r="E145" s="48">
        <v>0</v>
      </c>
      <c r="F145" s="48">
        <v>2.86</v>
      </c>
    </row>
    <row r="146" spans="1:8" s="25" customFormat="1" x14ac:dyDescent="0.25">
      <c r="A146" s="46">
        <v>4124040</v>
      </c>
      <c r="B146" s="47" t="s">
        <v>181</v>
      </c>
      <c r="C146" s="48">
        <v>904</v>
      </c>
      <c r="D146" s="48">
        <v>226</v>
      </c>
      <c r="E146" s="48">
        <v>0</v>
      </c>
      <c r="F146" s="48">
        <v>1130</v>
      </c>
    </row>
    <row r="147" spans="1:8" s="25" customFormat="1" x14ac:dyDescent="0.25">
      <c r="A147" s="46">
        <v>4124040001</v>
      </c>
      <c r="B147" s="47" t="s">
        <v>181</v>
      </c>
      <c r="C147" s="48">
        <v>904</v>
      </c>
      <c r="D147" s="48">
        <v>226</v>
      </c>
      <c r="E147" s="48">
        <v>0</v>
      </c>
      <c r="F147" s="48">
        <v>1130</v>
      </c>
    </row>
    <row r="148" spans="1:8" s="25" customFormat="1" x14ac:dyDescent="0.25">
      <c r="A148" s="46">
        <v>4125</v>
      </c>
      <c r="B148" s="47" t="s">
        <v>182</v>
      </c>
      <c r="C148" s="48">
        <v>1443.67</v>
      </c>
      <c r="D148" s="48">
        <v>500</v>
      </c>
      <c r="E148" s="48">
        <v>0</v>
      </c>
      <c r="F148" s="48">
        <v>1943.67</v>
      </c>
    </row>
    <row r="149" spans="1:8" s="25" customFormat="1" x14ac:dyDescent="0.25">
      <c r="A149" s="46">
        <v>4125050</v>
      </c>
      <c r="B149" s="47" t="s">
        <v>183</v>
      </c>
      <c r="C149" s="48">
        <v>1443.67</v>
      </c>
      <c r="D149" s="48">
        <v>500</v>
      </c>
      <c r="E149" s="48">
        <v>0</v>
      </c>
      <c r="F149" s="48">
        <v>1943.67</v>
      </c>
    </row>
    <row r="150" spans="1:8" s="25" customFormat="1" x14ac:dyDescent="0.25">
      <c r="A150" s="46">
        <v>4125050004</v>
      </c>
      <c r="B150" s="47" t="s">
        <v>184</v>
      </c>
      <c r="C150" s="48">
        <v>1443.67</v>
      </c>
      <c r="D150" s="48">
        <v>500</v>
      </c>
      <c r="E150" s="48">
        <v>0</v>
      </c>
      <c r="F150" s="48">
        <v>1943.67</v>
      </c>
    </row>
    <row r="151" spans="1:8" s="25" customFormat="1" x14ac:dyDescent="0.25">
      <c r="A151" s="46">
        <v>4120</v>
      </c>
      <c r="B151" s="47" t="s">
        <v>185</v>
      </c>
      <c r="C151" s="48">
        <v>35177.480000000003</v>
      </c>
      <c r="D151" s="48">
        <v>9485.2199999999993</v>
      </c>
      <c r="E151" s="48">
        <v>492.72</v>
      </c>
      <c r="F151" s="48">
        <v>44169.98</v>
      </c>
    </row>
    <row r="152" spans="1:8" s="25" customFormat="1" x14ac:dyDescent="0.25">
      <c r="A152" s="46">
        <v>4120000</v>
      </c>
      <c r="B152" s="47" t="s">
        <v>186</v>
      </c>
      <c r="C152" s="48">
        <v>32799.980000000003</v>
      </c>
      <c r="D152" s="48">
        <v>8692.7199999999993</v>
      </c>
      <c r="E152" s="48">
        <v>492.72</v>
      </c>
      <c r="F152" s="48">
        <v>40999.980000000003</v>
      </c>
    </row>
    <row r="153" spans="1:8" s="25" customFormat="1" x14ac:dyDescent="0.25">
      <c r="A153" s="46">
        <v>4120000001</v>
      </c>
      <c r="B153" s="47" t="s">
        <v>186</v>
      </c>
      <c r="C153" s="48">
        <v>32799.980000000003</v>
      </c>
      <c r="D153" s="48">
        <v>8692.7199999999993</v>
      </c>
      <c r="E153" s="48">
        <v>492.72</v>
      </c>
      <c r="F153" s="48">
        <v>40999.980000000003</v>
      </c>
    </row>
    <row r="154" spans="1:8" s="25" customFormat="1" x14ac:dyDescent="0.25">
      <c r="A154" s="46">
        <v>4120110</v>
      </c>
      <c r="B154" s="47" t="s">
        <v>187</v>
      </c>
      <c r="C154" s="48">
        <v>2377.5</v>
      </c>
      <c r="D154" s="48">
        <v>792.5</v>
      </c>
      <c r="E154" s="48">
        <v>0</v>
      </c>
      <c r="F154" s="48">
        <v>3170</v>
      </c>
      <c r="H154" s="72">
        <f>+F131+F157</f>
        <v>53920.88</v>
      </c>
    </row>
    <row r="155" spans="1:8" s="25" customFormat="1" x14ac:dyDescent="0.25">
      <c r="A155" s="46">
        <v>4120110001</v>
      </c>
      <c r="B155" s="47" t="s">
        <v>188</v>
      </c>
      <c r="C155" s="48">
        <v>150</v>
      </c>
      <c r="D155" s="48">
        <v>75</v>
      </c>
      <c r="E155" s="48">
        <v>0</v>
      </c>
      <c r="F155" s="48">
        <v>225</v>
      </c>
    </row>
    <row r="156" spans="1:8" s="25" customFormat="1" x14ac:dyDescent="0.25">
      <c r="A156" s="46">
        <v>4120110002</v>
      </c>
      <c r="B156" s="47" t="s">
        <v>189</v>
      </c>
      <c r="C156" s="48">
        <v>2227.5</v>
      </c>
      <c r="D156" s="48">
        <v>717.5</v>
      </c>
      <c r="E156" s="48">
        <v>0</v>
      </c>
      <c r="F156" s="48">
        <v>2945</v>
      </c>
    </row>
    <row r="157" spans="1:8" s="56" customFormat="1" x14ac:dyDescent="0.25">
      <c r="A157" s="49">
        <v>413</v>
      </c>
      <c r="B157" s="50" t="s">
        <v>190</v>
      </c>
      <c r="C157" s="51">
        <v>47.6</v>
      </c>
      <c r="D157" s="51">
        <v>11.9</v>
      </c>
      <c r="E157" s="51">
        <v>0</v>
      </c>
      <c r="F157" s="51">
        <v>59.5</v>
      </c>
    </row>
    <row r="158" spans="1:8" s="25" customFormat="1" x14ac:dyDescent="0.25">
      <c r="A158" s="46">
        <v>4132</v>
      </c>
      <c r="B158" s="47" t="s">
        <v>191</v>
      </c>
      <c r="C158" s="48">
        <v>47.6</v>
      </c>
      <c r="D158" s="48">
        <v>11.9</v>
      </c>
      <c r="E158" s="48">
        <v>0</v>
      </c>
      <c r="F158" s="48">
        <v>59.5</v>
      </c>
    </row>
    <row r="159" spans="1:8" s="25" customFormat="1" x14ac:dyDescent="0.25">
      <c r="A159" s="46">
        <v>4132000</v>
      </c>
      <c r="B159" s="47" t="s">
        <v>192</v>
      </c>
      <c r="C159" s="48">
        <v>47.6</v>
      </c>
      <c r="D159" s="48">
        <v>11.9</v>
      </c>
      <c r="E159" s="48">
        <v>0</v>
      </c>
      <c r="F159" s="48">
        <v>59.5</v>
      </c>
    </row>
    <row r="160" spans="1:8" s="25" customFormat="1" x14ac:dyDescent="0.25">
      <c r="A160" s="46">
        <v>4132000001</v>
      </c>
      <c r="B160" s="47" t="s">
        <v>193</v>
      </c>
      <c r="C160" s="48">
        <v>47.6</v>
      </c>
      <c r="D160" s="48">
        <v>11.9</v>
      </c>
      <c r="E160" s="48">
        <v>0</v>
      </c>
      <c r="F160" s="48">
        <v>59.5</v>
      </c>
    </row>
    <row r="161" spans="1:8" s="25" customFormat="1" x14ac:dyDescent="0.25">
      <c r="A161" s="46">
        <v>5</v>
      </c>
      <c r="B161" s="47" t="s">
        <v>194</v>
      </c>
      <c r="C161" s="48">
        <v>110078.87</v>
      </c>
      <c r="D161" s="48">
        <v>0</v>
      </c>
      <c r="E161" s="48">
        <v>16.29</v>
      </c>
      <c r="F161" s="48">
        <v>110095.16</v>
      </c>
      <c r="H161" s="72"/>
    </row>
    <row r="162" spans="1:8" s="56" customFormat="1" x14ac:dyDescent="0.25">
      <c r="A162" s="49">
        <v>51</v>
      </c>
      <c r="B162" s="50" t="s">
        <v>195</v>
      </c>
      <c r="C162" s="51">
        <v>97500</v>
      </c>
      <c r="D162" s="51">
        <v>0</v>
      </c>
      <c r="E162" s="51">
        <v>0</v>
      </c>
      <c r="F162" s="51">
        <v>97500</v>
      </c>
    </row>
    <row r="163" spans="1:8" s="25" customFormat="1" x14ac:dyDescent="0.25">
      <c r="A163" s="46">
        <v>512</v>
      </c>
      <c r="B163" s="47" t="s">
        <v>196</v>
      </c>
      <c r="C163" s="48">
        <v>97500</v>
      </c>
      <c r="D163" s="48">
        <v>0</v>
      </c>
      <c r="E163" s="48">
        <v>0</v>
      </c>
      <c r="F163" s="48">
        <v>97500</v>
      </c>
    </row>
    <row r="164" spans="1:8" s="25" customFormat="1" x14ac:dyDescent="0.25">
      <c r="A164" s="46">
        <v>5121</v>
      </c>
      <c r="B164" s="47" t="s">
        <v>197</v>
      </c>
      <c r="C164" s="48">
        <v>97500</v>
      </c>
      <c r="D164" s="48">
        <v>0</v>
      </c>
      <c r="E164" s="48">
        <v>0</v>
      </c>
      <c r="F164" s="48">
        <v>97500</v>
      </c>
    </row>
    <row r="165" spans="1:8" s="25" customFormat="1" x14ac:dyDescent="0.25">
      <c r="A165" s="46">
        <v>5121020</v>
      </c>
      <c r="B165" s="47" t="s">
        <v>198</v>
      </c>
      <c r="C165" s="48">
        <v>89500</v>
      </c>
      <c r="D165" s="48">
        <v>0</v>
      </c>
      <c r="E165" s="48">
        <v>0</v>
      </c>
      <c r="F165" s="48">
        <v>89500</v>
      </c>
    </row>
    <row r="166" spans="1:8" s="25" customFormat="1" x14ac:dyDescent="0.25">
      <c r="A166" s="46">
        <v>5121020016</v>
      </c>
      <c r="B166" s="47" t="s">
        <v>199</v>
      </c>
      <c r="C166" s="48">
        <v>56500</v>
      </c>
      <c r="D166" s="48">
        <v>0</v>
      </c>
      <c r="E166" s="48">
        <v>0</v>
      </c>
      <c r="F166" s="48">
        <v>56500</v>
      </c>
    </row>
    <row r="167" spans="1:8" s="25" customFormat="1" x14ac:dyDescent="0.25">
      <c r="A167" s="46">
        <v>5121020018</v>
      </c>
      <c r="B167" s="47" t="s">
        <v>86</v>
      </c>
      <c r="C167" s="48">
        <v>11500</v>
      </c>
      <c r="D167" s="48">
        <v>0</v>
      </c>
      <c r="E167" s="48">
        <v>0</v>
      </c>
      <c r="F167" s="48">
        <v>11500</v>
      </c>
    </row>
    <row r="168" spans="1:8" s="25" customFormat="1" x14ac:dyDescent="0.25">
      <c r="A168" s="46">
        <v>5121020019</v>
      </c>
      <c r="B168" s="47" t="s">
        <v>200</v>
      </c>
      <c r="C168" s="48">
        <v>11000</v>
      </c>
      <c r="D168" s="48">
        <v>0</v>
      </c>
      <c r="E168" s="48">
        <v>0</v>
      </c>
      <c r="F168" s="48">
        <v>11000</v>
      </c>
    </row>
    <row r="169" spans="1:8" s="25" customFormat="1" x14ac:dyDescent="0.25">
      <c r="A169" s="46">
        <v>5121020024</v>
      </c>
      <c r="B169" s="47" t="s">
        <v>88</v>
      </c>
      <c r="C169" s="48">
        <v>10500</v>
      </c>
      <c r="D169" s="48">
        <v>0</v>
      </c>
      <c r="E169" s="48">
        <v>0</v>
      </c>
      <c r="F169" s="48">
        <v>10500</v>
      </c>
    </row>
    <row r="170" spans="1:8" s="25" customFormat="1" x14ac:dyDescent="0.25">
      <c r="A170" s="46">
        <v>5121030</v>
      </c>
      <c r="B170" s="47" t="s">
        <v>201</v>
      </c>
      <c r="C170" s="48">
        <v>8000</v>
      </c>
      <c r="D170" s="48">
        <v>0</v>
      </c>
      <c r="E170" s="48">
        <v>0</v>
      </c>
      <c r="F170" s="48">
        <v>8000</v>
      </c>
    </row>
    <row r="171" spans="1:8" s="25" customFormat="1" x14ac:dyDescent="0.25">
      <c r="A171" s="46">
        <v>5121030001</v>
      </c>
      <c r="B171" s="47" t="s">
        <v>87</v>
      </c>
      <c r="C171" s="48">
        <v>8000</v>
      </c>
      <c r="D171" s="48">
        <v>0</v>
      </c>
      <c r="E171" s="48">
        <v>0</v>
      </c>
      <c r="F171" s="48">
        <v>8000</v>
      </c>
    </row>
    <row r="172" spans="1:8" s="25" customFormat="1" x14ac:dyDescent="0.25">
      <c r="A172" s="46">
        <v>52</v>
      </c>
      <c r="B172" s="47" t="s">
        <v>202</v>
      </c>
      <c r="C172" s="48">
        <v>12578.87</v>
      </c>
      <c r="D172" s="48">
        <v>0</v>
      </c>
      <c r="E172" s="48">
        <v>16.29</v>
      </c>
      <c r="F172" s="48">
        <v>12595.16</v>
      </c>
    </row>
    <row r="173" spans="1:8" s="25" customFormat="1" x14ac:dyDescent="0.25">
      <c r="A173" s="46">
        <v>521</v>
      </c>
      <c r="B173" s="47" t="s">
        <v>203</v>
      </c>
      <c r="C173" s="48">
        <v>12578.87</v>
      </c>
      <c r="D173" s="48">
        <v>0</v>
      </c>
      <c r="E173" s="48">
        <v>16.29</v>
      </c>
      <c r="F173" s="48">
        <v>12595.16</v>
      </c>
    </row>
    <row r="174" spans="1:8" s="56" customFormat="1" x14ac:dyDescent="0.25">
      <c r="A174" s="53">
        <v>5210</v>
      </c>
      <c r="B174" s="54" t="s">
        <v>204</v>
      </c>
      <c r="C174" s="55">
        <v>12578.87</v>
      </c>
      <c r="D174" s="55">
        <v>0</v>
      </c>
      <c r="E174" s="55">
        <v>16.29</v>
      </c>
      <c r="F174" s="55">
        <v>12595.16</v>
      </c>
    </row>
    <row r="175" spans="1:8" s="56" customFormat="1" x14ac:dyDescent="0.25">
      <c r="A175" s="53">
        <v>5210010</v>
      </c>
      <c r="B175" s="54" t="s">
        <v>205</v>
      </c>
      <c r="C175" s="55">
        <v>12510.76</v>
      </c>
      <c r="D175" s="55">
        <v>0</v>
      </c>
      <c r="E175" s="55">
        <v>0</v>
      </c>
      <c r="F175" s="55">
        <v>12510.76</v>
      </c>
    </row>
    <row r="176" spans="1:8" s="25" customFormat="1" x14ac:dyDescent="0.25">
      <c r="A176" s="52">
        <v>5210010002</v>
      </c>
      <c r="B176" s="42" t="s">
        <v>206</v>
      </c>
      <c r="C176" s="43">
        <v>4830.01</v>
      </c>
      <c r="D176" s="43">
        <v>0</v>
      </c>
      <c r="E176" s="43">
        <v>0</v>
      </c>
      <c r="F176" s="43">
        <v>4830.01</v>
      </c>
    </row>
    <row r="177" spans="1:6" s="25" customFormat="1" x14ac:dyDescent="0.25">
      <c r="A177" s="52">
        <v>5210010003</v>
      </c>
      <c r="B177" s="42" t="s">
        <v>207</v>
      </c>
      <c r="C177" s="43">
        <v>7680.75</v>
      </c>
      <c r="D177" s="43">
        <v>0</v>
      </c>
      <c r="E177" s="43">
        <v>0</v>
      </c>
      <c r="F177" s="43">
        <v>7680.75</v>
      </c>
    </row>
    <row r="178" spans="1:6" s="56" customFormat="1" x14ac:dyDescent="0.25">
      <c r="A178" s="53">
        <v>5210040</v>
      </c>
      <c r="B178" s="54" t="s">
        <v>84</v>
      </c>
      <c r="C178" s="55">
        <v>68.11</v>
      </c>
      <c r="D178" s="55">
        <v>0</v>
      </c>
      <c r="E178" s="55">
        <v>16.29</v>
      </c>
      <c r="F178" s="55">
        <v>84.4</v>
      </c>
    </row>
    <row r="179" spans="1:6" s="25" customFormat="1" x14ac:dyDescent="0.25">
      <c r="A179" s="52">
        <v>5210040001</v>
      </c>
      <c r="B179" s="42" t="s">
        <v>208</v>
      </c>
      <c r="C179" s="43">
        <v>68.11</v>
      </c>
      <c r="D179" s="43">
        <v>0</v>
      </c>
      <c r="E179" s="43">
        <v>16.29</v>
      </c>
      <c r="F179" s="43">
        <v>84.4</v>
      </c>
    </row>
    <row r="180" spans="1:6" s="25" customFormat="1" x14ac:dyDescent="0.25">
      <c r="A180" s="52"/>
      <c r="B180" s="42"/>
      <c r="C180" s="43"/>
      <c r="D180" s="43"/>
      <c r="E180" s="43"/>
      <c r="F180" s="43"/>
    </row>
    <row r="181" spans="1:6" s="25" customFormat="1" x14ac:dyDescent="0.25">
      <c r="A181" s="52"/>
      <c r="B181" s="42"/>
      <c r="C181" s="43"/>
      <c r="D181" s="43"/>
      <c r="E181" s="43"/>
      <c r="F181" s="43"/>
    </row>
    <row r="182" spans="1:6" s="25" customFormat="1" x14ac:dyDescent="0.25">
      <c r="A182" s="52"/>
      <c r="B182" s="42"/>
      <c r="C182" s="43"/>
      <c r="D182" s="43"/>
      <c r="E182" s="43"/>
      <c r="F182" s="43"/>
    </row>
    <row r="183" spans="1:6" s="25" customFormat="1" x14ac:dyDescent="0.25">
      <c r="A183" s="52"/>
      <c r="B183" s="42"/>
      <c r="C183" s="43"/>
      <c r="D183" s="43"/>
      <c r="E183" s="43"/>
      <c r="F183" s="43"/>
    </row>
    <row r="184" spans="1:6" s="25" customFormat="1" x14ac:dyDescent="0.25">
      <c r="A184" s="52"/>
      <c r="B184" s="42"/>
      <c r="C184" s="43"/>
      <c r="D184" s="43"/>
      <c r="E184" s="43"/>
      <c r="F184" s="43"/>
    </row>
    <row r="185" spans="1:6" s="25" customFormat="1" x14ac:dyDescent="0.25">
      <c r="A185" s="52"/>
      <c r="B185" s="42"/>
      <c r="C185" s="43"/>
      <c r="D185" s="43"/>
      <c r="E185" s="43"/>
      <c r="F185" s="43"/>
    </row>
    <row r="186" spans="1:6" s="25" customFormat="1" x14ac:dyDescent="0.25">
      <c r="A186" s="52"/>
      <c r="B186" s="42"/>
      <c r="C186" s="43"/>
      <c r="D186" s="43"/>
      <c r="E186" s="43"/>
      <c r="F186" s="43"/>
    </row>
    <row r="187" spans="1:6" s="25" customFormat="1" x14ac:dyDescent="0.25">
      <c r="A187" s="52"/>
      <c r="B187" s="42"/>
      <c r="C187" s="43"/>
      <c r="D187" s="43"/>
      <c r="E187" s="43"/>
      <c r="F187" s="43"/>
    </row>
    <row r="188" spans="1:6" s="25" customFormat="1" x14ac:dyDescent="0.25">
      <c r="A188" s="52"/>
      <c r="B188" s="42"/>
      <c r="C188" s="43"/>
      <c r="D188" s="43"/>
      <c r="E188" s="43"/>
      <c r="F188" s="43"/>
    </row>
    <row r="189" spans="1:6" s="25" customFormat="1" x14ac:dyDescent="0.25">
      <c r="A189" s="52"/>
      <c r="B189" s="42"/>
      <c r="C189" s="43"/>
      <c r="D189" s="43"/>
      <c r="E189" s="43"/>
      <c r="F189" s="43"/>
    </row>
    <row r="190" spans="1:6" s="25" customFormat="1" x14ac:dyDescent="0.25">
      <c r="A190" s="52"/>
      <c r="B190" s="42"/>
      <c r="C190" s="43"/>
      <c r="D190" s="43"/>
      <c r="E190" s="43"/>
      <c r="F190" s="43"/>
    </row>
    <row r="191" spans="1:6" s="25" customFormat="1" x14ac:dyDescent="0.25">
      <c r="A191" s="52"/>
      <c r="B191" s="42"/>
      <c r="C191" s="43"/>
      <c r="D191" s="43"/>
      <c r="E191" s="43"/>
      <c r="F191" s="43"/>
    </row>
    <row r="192" spans="1:6" s="25" customFormat="1" x14ac:dyDescent="0.25">
      <c r="A192" s="52"/>
      <c r="B192" s="42"/>
      <c r="C192" s="43"/>
      <c r="D192" s="43"/>
      <c r="E192" s="43"/>
      <c r="F192" s="43"/>
    </row>
    <row r="193" spans="1:6" s="25" customFormat="1" x14ac:dyDescent="0.25">
      <c r="A193" s="52"/>
      <c r="B193" s="42"/>
      <c r="C193" s="43"/>
      <c r="D193" s="43"/>
      <c r="E193" s="43"/>
      <c r="F193" s="43"/>
    </row>
    <row r="194" spans="1:6" s="25" customFormat="1" x14ac:dyDescent="0.25">
      <c r="A194" s="52"/>
      <c r="B194" s="42"/>
      <c r="C194" s="43"/>
      <c r="D194" s="43"/>
      <c r="E194" s="43"/>
      <c r="F194" s="43"/>
    </row>
    <row r="195" spans="1:6" s="25" customFormat="1" x14ac:dyDescent="0.25">
      <c r="A195" s="52"/>
      <c r="B195" s="42"/>
      <c r="C195" s="43"/>
      <c r="D195" s="43"/>
      <c r="E195" s="43"/>
      <c r="F195" s="43"/>
    </row>
    <row r="196" spans="1:6" s="25" customFormat="1" x14ac:dyDescent="0.25">
      <c r="A196" s="52"/>
      <c r="B196" s="42"/>
      <c r="C196" s="43"/>
      <c r="D196" s="43"/>
      <c r="E196" s="43"/>
      <c r="F196" s="43"/>
    </row>
    <row r="197" spans="1:6" s="25" customFormat="1" x14ac:dyDescent="0.25">
      <c r="A197" s="52"/>
      <c r="B197" s="42"/>
      <c r="C197" s="43"/>
      <c r="D197" s="43"/>
      <c r="E197" s="43"/>
      <c r="F197" s="43"/>
    </row>
    <row r="198" spans="1:6" s="25" customFormat="1" x14ac:dyDescent="0.25">
      <c r="A198" s="52"/>
      <c r="B198" s="42"/>
      <c r="C198" s="43"/>
      <c r="D198" s="43"/>
      <c r="E198" s="43"/>
      <c r="F198" s="43"/>
    </row>
  </sheetData>
  <autoFilter ref="A7:F186" xr:uid="{9E9B0B2D-D7F8-41E2-9F8E-64F28B61CA23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</vt:lpstr>
      <vt:lpstr>Edo de Resultados</vt:lpstr>
      <vt:lpstr>BC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Joaquin Aurelio Rarmirez Jorge- LAFISE Salvador</cp:lastModifiedBy>
  <cp:lastPrinted>2026-06-19T15:16:30Z</cp:lastPrinted>
  <dcterms:modified xsi:type="dcterms:W3CDTF">2026-06-19T15:16:31Z</dcterms:modified>
</cp:coreProperties>
</file>