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IFBAC\"/>
    </mc:Choice>
  </mc:AlternateContent>
  <xr:revisionPtr revIDLastSave="0" documentId="8_{8A8107C1-E3CE-4C97-B1E0-878E58691324}" xr6:coauthVersionLast="47" xr6:coauthVersionMax="47" xr10:uidLastSave="{00000000-0000-0000-0000-000000000000}"/>
  <bookViews>
    <workbookView xWindow="-120" yWindow="-120" windowWidth="20730" windowHeight="11040" xr2:uid="{D9B6FE2B-0CB7-4C31-826C-A1F9B502659F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'01-BG'!$B$1:$D$67</definedName>
    <definedName name="_xlnm.Print_Area" localSheetId="1">'01-ER'!$B$1:$D$68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7" i="1" l="1"/>
  <c r="D52" i="2"/>
  <c r="D40" i="2"/>
  <c r="D33" i="2"/>
  <c r="D15" i="2"/>
  <c r="D9" i="2"/>
  <c r="D21" i="2" s="1"/>
  <c r="D28" i="2" s="1"/>
  <c r="D38" i="2" s="1"/>
  <c r="D51" i="1"/>
  <c r="D46" i="1"/>
  <c r="D43" i="1"/>
  <c r="D16" i="1"/>
  <c r="D12" i="1"/>
  <c r="D27" i="1" l="1"/>
  <c r="D37" i="1"/>
  <c r="D46" i="2"/>
  <c r="D50" i="2" s="1"/>
  <c r="D58" i="1"/>
  <c r="D56" i="2" l="1"/>
</calcChain>
</file>

<file path=xl/sharedStrings.xml><?xml version="1.0" encoding="utf-8"?>
<sst xmlns="http://schemas.openxmlformats.org/spreadsheetml/2006/main" count="94" uniqueCount="84">
  <si>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</si>
  <si>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</si>
  <si>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</si>
  <si>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</si>
  <si>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</si>
  <si>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</si>
  <si>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</si>
  <si>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</si>
  <si>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</si>
  <si>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</si>
  <si>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</si>
  <si>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</si>
  <si>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</si>
  <si>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</si>
  <si>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</si>
  <si>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</si>
  <si>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</si>
  <si>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</si>
  <si>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</si>
  <si>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</si>
  <si>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</si>
  <si>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</si>
  <si>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</si>
  <si>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</si>
  <si>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</si>
  <si>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</si>
  <si>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</si>
  <si>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</si>
  <si>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</si>
  <si>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</si>
  <si>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</si>
  <si>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</si>
  <si>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</si>
  <si>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</si>
  <si>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</si>
  <si>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</si>
  <si>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</si>
  <si>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</si>
  <si>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</si>
  <si>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Interes minoritario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</si>
  <si>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</si>
  <si>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</si>
  <si>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</si>
  <si>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</si>
  <si>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</si>
  <si>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</si>
  <si>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</si>
  <si>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</si>
  <si>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</si>
  <si>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</si>
  <si>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</si>
  <si>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</si>
  <si>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</si>
  <si>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</si>
  <si>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</si>
  <si>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</si>
  <si>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</si>
  <si>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</si>
  <si>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</si>
  <si>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</si>
  <si>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</si>
  <si>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</si>
  <si>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</si>
  <si>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</si>
  <si>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</si>
  <si>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</si>
  <si>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</si>
  <si>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</si>
  <si>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</si>
  <si>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</si>
  <si>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</si>
  <si>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</si>
  <si>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</si>
  <si>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</si>
  <si>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</si>
  <si>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</si>
  <si>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</si>
  <si>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30 de Abril de 2026 </t>
  </si>
  <si>
    <t>(Expresado en dólares de los Estados Unidos de América US$)</t>
  </si>
  <si>
    <t>Por el período del 1 de enero al 30 de Abril de 2026</t>
  </si>
  <si>
    <t>Pérdida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</si>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</sst>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8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4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164" fontId="3" fillId="0" borderId="3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right"/>
    </xf>
    <xf numFmtId="164" fontId="3" fillId="0" borderId="3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164" fontId="13" fillId="0" borderId="7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13" fillId="0" borderId="2" xfId="3" applyNumberFormat="1" applyFont="1" applyBorder="1" applyAlignment="1">
      <alignment horizontal="right" vertical="center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13" fillId="0" borderId="5" xfId="3" applyNumberFormat="1" applyFont="1" applyBorder="1" applyAlignment="1">
      <alignment horizontal="right" vertical="center"/>
    </xf>
    <xf numFmtId="164" fontId="7" fillId="2" borderId="6" xfId="2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12" fillId="0" borderId="0" xfId="3" applyNumberFormat="1" applyFont="1" applyAlignment="1">
      <alignment vertical="center"/>
    </xf>
  </cellXfs>
  <cellStyles count="7">
    <cellStyle name="Comma [0]" xfId="5" xr:uid="{7064D01C-BFBC-4005-8F34-71B79B84D60C}"/>
    <cellStyle name="Millares 2" xfId="4" xr:uid="{FB17A682-85EA-45FA-8BF8-88E6409DB644}"/>
    <cellStyle name="Moneda" xfId="1" builtinId="4"/>
    <cellStyle name="Normal" xfId="0" builtinId="0"/>
    <cellStyle name="Normal 2" xfId="3" xr:uid="{DDDC2FF5-0152-47FF-8B82-40AB85B6749E}"/>
    <cellStyle name="Normal_Bal, Utl, Fluj y anex" xfId="2" xr:uid="{39108512-6849-419F-8725-3DF96987B37D}"/>
    <cellStyle name="Percent" xfId="6" xr:uid="{C06B1DF8-0513-4E47-9B6C-1995D8427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91BA-98D9-4B29-A4B0-0867A7F1F9E9}">
  <sheetPr>
    <tabColor rgb="FFC00000"/>
    <pageSetUpPr fitToPage="1"/>
  </sheetPr>
  <dimension ref="B1:E67"/>
  <sheetViews>
    <sheetView showGridLines="0" tabSelected="1" zoomScaleNormal="100" workbookViewId="0">
      <selection activeCell="C63" sqref="C63:D63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77</v>
      </c>
      <c r="C5" s="2"/>
      <c r="D5" s="3"/>
    </row>
    <row r="6" spans="2:4" ht="15">
      <c r="B6" s="5" t="s">
        <v>78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597998730.93999994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501058743.19</v>
      </c>
    </row>
    <row r="13" spans="2:4" ht="25.5">
      <c r="B13" s="23" t="s">
        <v>7</v>
      </c>
      <c r="C13" s="18"/>
      <c r="D13" s="24">
        <v>191444879.87</v>
      </c>
    </row>
    <row r="14" spans="2:4">
      <c r="B14" s="23" t="s">
        <v>8</v>
      </c>
      <c r="C14" s="18"/>
      <c r="D14" s="24">
        <v>309613863.31999999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2980065204.5299997</v>
      </c>
    </row>
    <row r="17" spans="2:4">
      <c r="B17" s="27" t="s">
        <v>10</v>
      </c>
      <c r="C17" s="18"/>
      <c r="D17" s="19">
        <v>730307129.49000001</v>
      </c>
    </row>
    <row r="18" spans="2:4">
      <c r="B18" s="27" t="s">
        <v>11</v>
      </c>
      <c r="C18" s="18"/>
      <c r="D18" s="19">
        <v>2261781259.04</v>
      </c>
    </row>
    <row r="19" spans="2:4">
      <c r="B19" s="27" t="s">
        <v>12</v>
      </c>
      <c r="C19" s="18"/>
      <c r="D19" s="19">
        <v>39298799.149999999</v>
      </c>
    </row>
    <row r="20" spans="2:4">
      <c r="B20" s="27" t="s">
        <v>13</v>
      </c>
      <c r="C20" s="18"/>
      <c r="D20" s="19">
        <v>-51321983.149999999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26967133.760000005</v>
      </c>
    </row>
    <row r="23" spans="2:4">
      <c r="B23" s="28" t="s">
        <v>15</v>
      </c>
      <c r="C23" s="17"/>
      <c r="D23" s="19">
        <v>81692061.210000008</v>
      </c>
    </row>
    <row r="24" spans="2:4">
      <c r="B24" s="28" t="s">
        <v>16</v>
      </c>
      <c r="C24" s="17"/>
      <c r="D24" s="19">
        <v>521934.51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5656934.2299999995</v>
      </c>
    </row>
    <row r="27" spans="2:4">
      <c r="B27" s="20" t="s">
        <v>19</v>
      </c>
      <c r="C27" s="29"/>
      <c r="D27" s="31">
        <f>+D10+D12+D16+D22+D23+D24+D25+D26</f>
        <v>4194208242.3700004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3361125655.3099999</v>
      </c>
    </row>
    <row r="31" spans="2:4">
      <c r="B31" s="17" t="s">
        <v>22</v>
      </c>
      <c r="C31" s="32"/>
      <c r="D31" s="19">
        <v>190308417.13999999</v>
      </c>
    </row>
    <row r="32" spans="2:4">
      <c r="B32" s="17" t="s">
        <v>23</v>
      </c>
      <c r="C32" s="32"/>
      <c r="D32" s="19">
        <v>105312977.2</v>
      </c>
    </row>
    <row r="33" spans="2:5">
      <c r="B33" s="28" t="s">
        <v>24</v>
      </c>
      <c r="C33" s="32"/>
      <c r="D33" s="19">
        <v>28539947.98</v>
      </c>
    </row>
    <row r="34" spans="2:5">
      <c r="B34" s="28" t="s">
        <v>25</v>
      </c>
      <c r="C34" s="32"/>
      <c r="D34" s="19">
        <v>36989896.600000001</v>
      </c>
    </row>
    <row r="35" spans="2:5">
      <c r="B35" s="28" t="s">
        <v>26</v>
      </c>
      <c r="C35" s="32"/>
      <c r="D35" s="19">
        <v>21872449.510000002</v>
      </c>
    </row>
    <row r="36" spans="2:5">
      <c r="B36" s="28" t="s">
        <v>27</v>
      </c>
      <c r="C36" s="32"/>
      <c r="D36" s="19">
        <v>16199218.300000001</v>
      </c>
    </row>
    <row r="37" spans="2:5">
      <c r="B37" s="34" t="s">
        <v>28</v>
      </c>
      <c r="C37" s="32"/>
      <c r="D37" s="31">
        <f>SUM(D30:D36)</f>
        <v>3760348562.04</v>
      </c>
    </row>
    <row r="38" spans="2:5" ht="6" customHeight="1">
      <c r="B38" s="34"/>
      <c r="C38" s="32"/>
      <c r="D38" s="35"/>
    </row>
    <row r="39" spans="2:5" ht="6" customHeight="1">
      <c r="B39" s="28"/>
      <c r="C39" s="32"/>
      <c r="D39" s="19"/>
    </row>
    <row r="40" spans="2:5">
      <c r="B40" s="14" t="s">
        <v>29</v>
      </c>
      <c r="C40" s="32"/>
      <c r="D40" s="19"/>
    </row>
    <row r="41" spans="2:5">
      <c r="B41" s="28" t="s">
        <v>30</v>
      </c>
      <c r="C41" s="32"/>
      <c r="D41" s="19">
        <v>146949600</v>
      </c>
    </row>
    <row r="42" spans="2:5" ht="9" customHeight="1">
      <c r="B42" s="28"/>
      <c r="C42" s="32"/>
      <c r="D42" s="19"/>
    </row>
    <row r="43" spans="2:5">
      <c r="B43" s="34" t="s">
        <v>31</v>
      </c>
      <c r="C43" s="36"/>
      <c r="D43" s="22">
        <f>SUM(D44)</f>
        <v>36737399.999999993</v>
      </c>
    </row>
    <row r="44" spans="2:5">
      <c r="B44" s="27" t="s">
        <v>32</v>
      </c>
      <c r="C44" s="32"/>
      <c r="D44" s="19">
        <v>36737399.999999993</v>
      </c>
    </row>
    <row r="45" spans="2:5" ht="9" customHeight="1">
      <c r="B45" s="27"/>
      <c r="C45" s="32"/>
      <c r="D45" s="26"/>
    </row>
    <row r="46" spans="2:5">
      <c r="B46" s="34" t="s">
        <v>33</v>
      </c>
      <c r="C46" s="36"/>
      <c r="D46" s="22">
        <f>SUM(D47:D48)</f>
        <v>252138686.16999999</v>
      </c>
    </row>
    <row r="47" spans="2:5">
      <c r="B47" s="27" t="s">
        <v>34</v>
      </c>
      <c r="C47" s="32"/>
      <c r="D47" s="19">
        <v>240374738.63</v>
      </c>
      <c r="E47" s="37"/>
    </row>
    <row r="48" spans="2:5">
      <c r="B48" s="27" t="s">
        <v>35</v>
      </c>
      <c r="C48" s="32"/>
      <c r="D48" s="19">
        <v>11763947.539999997</v>
      </c>
    </row>
    <row r="49" spans="2:4" ht="9" customHeight="1">
      <c r="B49" s="27"/>
      <c r="C49" s="32"/>
      <c r="D49" s="26"/>
    </row>
    <row r="50" spans="2:4" ht="9" customHeight="1">
      <c r="B50" s="27"/>
      <c r="C50" s="28"/>
      <c r="D50" s="26"/>
    </row>
    <row r="51" spans="2:4">
      <c r="B51" s="34" t="s">
        <v>36</v>
      </c>
      <c r="C51" s="34"/>
      <c r="D51" s="22">
        <f>SUM(D52:D53)</f>
        <v>-1966350.0699999998</v>
      </c>
    </row>
    <row r="52" spans="2:4">
      <c r="B52" s="27" t="s">
        <v>37</v>
      </c>
      <c r="C52" s="34"/>
      <c r="D52" s="19">
        <v>-1744020.67</v>
      </c>
    </row>
    <row r="53" spans="2:4">
      <c r="B53" s="27" t="s">
        <v>38</v>
      </c>
      <c r="C53" s="28"/>
      <c r="D53" s="19">
        <v>-222329.39999999997</v>
      </c>
    </row>
    <row r="54" spans="2:4" ht="9" customHeight="1">
      <c r="B54" s="28"/>
      <c r="C54" s="28"/>
      <c r="D54" s="26"/>
    </row>
    <row r="55" spans="2:4">
      <c r="B55" s="34" t="s">
        <v>39</v>
      </c>
      <c r="C55" s="32"/>
      <c r="D55" s="35">
        <v>344.24000000953674</v>
      </c>
    </row>
    <row r="56" spans="2:4" ht="9" customHeight="1">
      <c r="B56" s="28"/>
      <c r="C56" s="28"/>
      <c r="D56" s="19"/>
    </row>
    <row r="57" spans="2:4">
      <c r="B57" s="34" t="s">
        <v>40</v>
      </c>
      <c r="C57" s="28"/>
      <c r="D57" s="22">
        <f>+D41+D43+D46+D51+D55</f>
        <v>433859680.33999997</v>
      </c>
    </row>
    <row r="58" spans="2:4" ht="16.5" customHeight="1" thickBot="1">
      <c r="B58" s="38" t="s">
        <v>41</v>
      </c>
      <c r="C58" s="28"/>
      <c r="D58" s="39">
        <f>+D37+D57</f>
        <v>4194208242.3800001</v>
      </c>
    </row>
    <row r="59" spans="2:4" ht="15.75" thickTop="1" thickBot="1">
      <c r="B59" s="40"/>
      <c r="C59" s="40"/>
      <c r="D59" s="41"/>
    </row>
    <row r="60" spans="2:4" ht="15" thickTop="1">
      <c r="B60" s="42"/>
      <c r="C60" s="42"/>
      <c r="D60" s="43"/>
    </row>
    <row r="61" spans="2:4" ht="15">
      <c r="C61" s="44"/>
      <c r="D61" s="45"/>
    </row>
    <row r="62" spans="2:4" ht="15">
      <c r="B62" s="46" t="s">
        <v>42</v>
      </c>
      <c r="C62" s="47" t="s">
        <v>43</v>
      </c>
      <c r="D62" s="47"/>
    </row>
    <row r="63" spans="2:4" ht="15">
      <c r="B63" s="46" t="s">
        <v>44</v>
      </c>
      <c r="C63" s="47" t="s">
        <v>45</v>
      </c>
      <c r="D63" s="47"/>
    </row>
    <row r="64" spans="2:4" ht="15">
      <c r="B64" s="44"/>
      <c r="C64" s="44"/>
      <c r="D64" s="45"/>
    </row>
    <row r="65" spans="2:4" ht="15">
      <c r="B65" s="44"/>
      <c r="C65" s="44"/>
      <c r="D65" s="45"/>
    </row>
    <row r="66" spans="2:4" ht="15">
      <c r="B66" s="47"/>
      <c r="C66" s="47"/>
      <c r="D66" s="47"/>
    </row>
    <row r="67" spans="2:4" ht="15">
      <c r="B67" s="47"/>
      <c r="C67" s="47"/>
      <c r="D67" s="47"/>
    </row>
  </sheetData>
  <mergeCells count="4">
    <mergeCell ref="C62:D62"/>
    <mergeCell ref="C63:D63"/>
    <mergeCell ref="B66:D66"/>
    <mergeCell ref="B67:D67"/>
  </mergeCells>
  <printOptions horizontalCentered="1"/>
  <pageMargins left="0.70866141732283472" right="0.53" top="0.44" bottom="0.36" header="0.31496062992125984" footer="0.31496062992125984"/>
  <pageSetup paperSize="9" scale="92" orientation="portrait" r:id="rId1"/>
  <rowBreaks count="1" manualBreakCount="1">
    <brk id="67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39AA-B147-4F5D-970E-078F77416223}">
  <sheetPr>
    <tabColor rgb="FFC00000"/>
    <pageSetUpPr fitToPage="1"/>
  </sheetPr>
  <dimension ref="A1:J68"/>
  <sheetViews>
    <sheetView showGridLines="0" zoomScaleNormal="100" workbookViewId="0">
      <selection activeCell="D52" sqref="D52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79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1"/>
      <c r="E4" s="52"/>
      <c r="F4" s="53"/>
      <c r="G4" s="52"/>
      <c r="H4" s="52"/>
      <c r="I4" s="52"/>
      <c r="J4" s="52"/>
    </row>
    <row r="5" spans="1:10" ht="15">
      <c r="B5" s="54" t="s">
        <v>79</v>
      </c>
      <c r="C5" s="54"/>
      <c r="D5" s="55"/>
      <c r="E5" s="2"/>
    </row>
    <row r="6" spans="1:10" ht="15">
      <c r="B6" s="56" t="s">
        <v>78</v>
      </c>
      <c r="C6" s="56"/>
      <c r="D6" s="57"/>
      <c r="E6" s="2"/>
    </row>
    <row r="7" spans="1:10" ht="3.75" customHeight="1" thickBot="1">
      <c r="B7" s="10"/>
      <c r="C7" s="10"/>
      <c r="D7" s="58"/>
      <c r="E7" s="2"/>
    </row>
    <row r="8" spans="1:10">
      <c r="A8" s="2"/>
      <c r="B8" s="2"/>
      <c r="C8" s="2" t="s">
        <v>48</v>
      </c>
      <c r="D8" s="59"/>
      <c r="E8" s="2"/>
    </row>
    <row r="9" spans="1:10" s="60" customFormat="1" ht="15">
      <c r="B9" s="61" t="s">
        <v>49</v>
      </c>
      <c r="D9" s="62">
        <f>SUM(D10:D13)</f>
        <v>106683586.35000001</v>
      </c>
      <c r="F9" s="63"/>
    </row>
    <row r="10" spans="1:10" s="60" customFormat="1">
      <c r="B10" s="64" t="s">
        <v>50</v>
      </c>
      <c r="C10" s="64"/>
      <c r="D10" s="65">
        <v>2877052.99</v>
      </c>
      <c r="F10" s="63"/>
    </row>
    <row r="11" spans="1:10" s="60" customFormat="1">
      <c r="B11" s="64" t="s">
        <v>51</v>
      </c>
      <c r="D11" s="66">
        <v>8671825.5800000001</v>
      </c>
      <c r="F11" s="63"/>
    </row>
    <row r="12" spans="1:10" s="60" customFormat="1">
      <c r="B12" s="64" t="s">
        <v>52</v>
      </c>
      <c r="D12" s="66">
        <v>95089398.950000003</v>
      </c>
      <c r="F12" s="63"/>
    </row>
    <row r="13" spans="1:10" s="60" customFormat="1">
      <c r="B13" s="64" t="s">
        <v>53</v>
      </c>
      <c r="D13" s="66">
        <v>45308.83</v>
      </c>
      <c r="F13" s="63"/>
    </row>
    <row r="14" spans="1:10" s="60" customFormat="1" ht="9" customHeight="1">
      <c r="B14" s="64"/>
      <c r="D14" s="65"/>
      <c r="F14" s="63"/>
    </row>
    <row r="15" spans="1:10" s="60" customFormat="1" ht="15">
      <c r="B15" s="61" t="s">
        <v>54</v>
      </c>
      <c r="D15" s="62">
        <f>SUM(D16:D19)</f>
        <v>-33233318.91</v>
      </c>
      <c r="F15" s="63"/>
    </row>
    <row r="16" spans="1:10" s="60" customFormat="1">
      <c r="B16" s="64" t="s">
        <v>21</v>
      </c>
      <c r="D16" s="67">
        <v>-26102164.710000001</v>
      </c>
      <c r="F16" s="63"/>
    </row>
    <row r="17" spans="2:6" s="60" customFormat="1">
      <c r="B17" s="64" t="s">
        <v>23</v>
      </c>
      <c r="D17" s="68">
        <v>-2354990.2799999998</v>
      </c>
      <c r="F17" s="63"/>
    </row>
    <row r="18" spans="2:6" s="60" customFormat="1">
      <c r="B18" s="64" t="s">
        <v>22</v>
      </c>
      <c r="D18" s="68">
        <v>-4583467.83</v>
      </c>
      <c r="F18" s="63"/>
    </row>
    <row r="19" spans="2:6" s="60" customFormat="1">
      <c r="B19" s="64" t="s">
        <v>55</v>
      </c>
      <c r="D19" s="68">
        <v>-192696.09</v>
      </c>
      <c r="F19" s="63"/>
    </row>
    <row r="20" spans="2:6" s="60" customFormat="1" ht="9" customHeight="1">
      <c r="B20" s="64"/>
      <c r="D20" s="67"/>
      <c r="F20" s="63"/>
    </row>
    <row r="21" spans="2:6" s="60" customFormat="1" ht="15">
      <c r="B21" s="61" t="s">
        <v>56</v>
      </c>
      <c r="D21" s="62">
        <f>+D9+D15</f>
        <v>73450267.440000013</v>
      </c>
      <c r="F21" s="63"/>
    </row>
    <row r="22" spans="2:6" s="60" customFormat="1" ht="6.75" customHeight="1">
      <c r="D22" s="68"/>
      <c r="F22" s="63"/>
    </row>
    <row r="23" spans="2:6" s="60" customFormat="1" ht="28.5" customHeight="1">
      <c r="B23" s="69" t="s">
        <v>80</v>
      </c>
      <c r="C23" s="69"/>
      <c r="D23" s="68">
        <v>-1583.35</v>
      </c>
      <c r="F23" s="63"/>
    </row>
    <row r="24" spans="2:6" s="60" customFormat="1" ht="28.5" customHeight="1">
      <c r="B24" s="69" t="s">
        <v>81</v>
      </c>
      <c r="C24" s="69"/>
      <c r="D24" s="68">
        <v>-25952110.829999998</v>
      </c>
      <c r="F24" s="63"/>
    </row>
    <row r="25" spans="2:6" s="60" customFormat="1" ht="28.5" customHeight="1">
      <c r="B25" s="69" t="s">
        <v>82</v>
      </c>
      <c r="C25" s="69"/>
      <c r="D25" s="68">
        <v>53695.66</v>
      </c>
      <c r="F25" s="63"/>
    </row>
    <row r="26" spans="2:6" s="60" customFormat="1" ht="28.5" customHeight="1">
      <c r="B26" s="69" t="s">
        <v>83</v>
      </c>
      <c r="C26" s="69"/>
      <c r="D26" s="68">
        <v>-80124.37</v>
      </c>
      <c r="F26" s="63"/>
    </row>
    <row r="27" spans="2:6" s="60" customFormat="1" ht="9" customHeight="1">
      <c r="B27" s="70"/>
      <c r="D27" s="67"/>
      <c r="F27" s="63"/>
    </row>
    <row r="28" spans="2:6" s="60" customFormat="1" ht="30">
      <c r="B28" s="71" t="s">
        <v>57</v>
      </c>
      <c r="D28" s="62">
        <f>SUM(D21:D27)</f>
        <v>47470144.550000019</v>
      </c>
      <c r="F28" s="63"/>
    </row>
    <row r="29" spans="2:6" s="60" customFormat="1" ht="6.75" customHeight="1">
      <c r="D29" s="68"/>
      <c r="F29" s="63"/>
    </row>
    <row r="30" spans="2:6" s="60" customFormat="1">
      <c r="B30" s="64" t="s">
        <v>58</v>
      </c>
      <c r="D30" s="68">
        <v>38906543.399999999</v>
      </c>
      <c r="F30" s="63"/>
    </row>
    <row r="31" spans="2:6" s="60" customFormat="1">
      <c r="B31" s="64" t="s">
        <v>59</v>
      </c>
      <c r="D31" s="68">
        <v>-9794967.7300000004</v>
      </c>
      <c r="F31" s="63"/>
    </row>
    <row r="32" spans="2:6" s="60" customFormat="1" ht="6.75" customHeight="1">
      <c r="B32" s="64"/>
      <c r="D32" s="67"/>
      <c r="F32" s="63"/>
    </row>
    <row r="33" spans="2:6" s="60" customFormat="1" ht="15">
      <c r="B33" s="61" t="s">
        <v>60</v>
      </c>
      <c r="D33" s="62">
        <f>SUM(D30:D32)</f>
        <v>29111575.669999998</v>
      </c>
      <c r="F33" s="63"/>
    </row>
    <row r="34" spans="2:6" s="60" customFormat="1" ht="6.75" customHeight="1">
      <c r="D34" s="68"/>
      <c r="F34" s="63"/>
    </row>
    <row r="35" spans="2:6" s="60" customFormat="1" ht="28.5">
      <c r="B35" s="70" t="s">
        <v>61</v>
      </c>
      <c r="D35" s="68">
        <v>125937.56</v>
      </c>
      <c r="F35" s="63"/>
    </row>
    <row r="36" spans="2:6" s="60" customFormat="1">
      <c r="B36" s="70" t="s">
        <v>62</v>
      </c>
      <c r="D36" s="68">
        <v>9480866.6300000008</v>
      </c>
      <c r="F36" s="63"/>
    </row>
    <row r="37" spans="2:6" s="60" customFormat="1" ht="6.75" customHeight="1">
      <c r="D37" s="67"/>
      <c r="F37" s="63"/>
    </row>
    <row r="38" spans="2:6" s="60" customFormat="1" ht="15">
      <c r="B38" s="61" t="s">
        <v>63</v>
      </c>
      <c r="D38" s="62">
        <f>+D28+D33+D35+D36</f>
        <v>86188524.410000011</v>
      </c>
      <c r="F38" s="63"/>
    </row>
    <row r="39" spans="2:6" s="60" customFormat="1" ht="12" customHeight="1">
      <c r="D39" s="67"/>
      <c r="F39" s="63"/>
    </row>
    <row r="40" spans="2:6" s="60" customFormat="1" ht="15">
      <c r="B40" s="61" t="s">
        <v>64</v>
      </c>
      <c r="D40" s="62">
        <f>SUM(D41:D44)</f>
        <v>-71640307.090000004</v>
      </c>
      <c r="F40" s="63"/>
    </row>
    <row r="41" spans="2:6" s="60" customFormat="1">
      <c r="B41" s="64" t="s">
        <v>65</v>
      </c>
      <c r="D41" s="67">
        <v>-17692964.77</v>
      </c>
      <c r="F41" s="63"/>
    </row>
    <row r="42" spans="2:6" s="60" customFormat="1">
      <c r="B42" s="64" t="s">
        <v>66</v>
      </c>
      <c r="D42" s="68">
        <v>-39737558.18</v>
      </c>
      <c r="F42" s="63"/>
    </row>
    <row r="43" spans="2:6" s="60" customFormat="1">
      <c r="B43" s="64" t="s">
        <v>67</v>
      </c>
      <c r="D43" s="68">
        <v>-5513115.3499999996</v>
      </c>
      <c r="F43" s="63"/>
    </row>
    <row r="44" spans="2:6" s="60" customFormat="1">
      <c r="B44" s="64" t="s">
        <v>68</v>
      </c>
      <c r="D44" s="68">
        <v>-8696668.7899999991</v>
      </c>
      <c r="F44" s="63"/>
    </row>
    <row r="45" spans="2:6" s="60" customFormat="1" ht="8.25" customHeight="1">
      <c r="B45" s="64"/>
      <c r="D45" s="67"/>
      <c r="F45" s="63"/>
    </row>
    <row r="46" spans="2:6" s="60" customFormat="1" ht="15">
      <c r="B46" s="61" t="s">
        <v>69</v>
      </c>
      <c r="D46" s="62">
        <f>+D38+D40</f>
        <v>14548217.320000008</v>
      </c>
      <c r="F46" s="63"/>
    </row>
    <row r="47" spans="2:6" s="60" customFormat="1" ht="6.75" customHeight="1">
      <c r="D47" s="68"/>
      <c r="F47" s="63"/>
    </row>
    <row r="48" spans="2:6" s="60" customFormat="1">
      <c r="B48" s="64" t="s">
        <v>70</v>
      </c>
      <c r="D48" s="68">
        <v>-2784269.78</v>
      </c>
      <c r="F48" s="63"/>
    </row>
    <row r="49" spans="2:6" s="60" customFormat="1" ht="6.75" customHeight="1">
      <c r="D49" s="67"/>
      <c r="F49" s="63"/>
    </row>
    <row r="50" spans="2:6" s="60" customFormat="1" ht="15.75" thickBot="1">
      <c r="B50" s="61" t="s">
        <v>71</v>
      </c>
      <c r="D50" s="72">
        <f>SUM(D46:D49)</f>
        <v>11763947.540000008</v>
      </c>
      <c r="F50" s="63"/>
    </row>
    <row r="51" spans="2:6" s="60" customFormat="1" ht="7.5" customHeight="1" thickTop="1">
      <c r="D51" s="73"/>
      <c r="F51" s="63"/>
    </row>
    <row r="52" spans="2:6" s="60" customFormat="1" ht="15" customHeight="1">
      <c r="B52" s="61" t="s">
        <v>72</v>
      </c>
      <c r="D52" s="74">
        <f>SUM(D53:D55)</f>
        <v>-315353.02</v>
      </c>
      <c r="F52" s="63"/>
    </row>
    <row r="53" spans="2:6" s="60" customFormat="1" ht="15" customHeight="1">
      <c r="B53" s="75" t="s">
        <v>73</v>
      </c>
      <c r="D53" s="73"/>
      <c r="F53" s="63"/>
    </row>
    <row r="54" spans="2:6" s="60" customFormat="1" ht="29.25" customHeight="1">
      <c r="B54" s="76" t="s">
        <v>74</v>
      </c>
      <c r="C54" s="76"/>
      <c r="D54" s="73">
        <v>-450504.31</v>
      </c>
      <c r="F54" s="63"/>
    </row>
    <row r="55" spans="2:6" s="60" customFormat="1" ht="14.25" customHeight="1">
      <c r="B55" s="76" t="s">
        <v>75</v>
      </c>
      <c r="C55" s="76"/>
      <c r="D55" s="73">
        <v>135151.29</v>
      </c>
      <c r="F55" s="63"/>
    </row>
    <row r="56" spans="2:6" s="60" customFormat="1" ht="15" customHeight="1" thickBot="1">
      <c r="B56" s="75" t="s">
        <v>76</v>
      </c>
      <c r="D56" s="77">
        <f>+D50+D52</f>
        <v>11448594.520000009</v>
      </c>
      <c r="F56" s="63"/>
    </row>
    <row r="57" spans="2:6" s="60" customFormat="1" ht="7.5" customHeight="1" thickTop="1" thickBot="1">
      <c r="B57" s="40"/>
      <c r="C57" s="40"/>
      <c r="D57" s="78"/>
      <c r="F57" s="63"/>
    </row>
    <row r="58" spans="2:6" ht="15" thickTop="1"/>
    <row r="61" spans="2:6" ht="15">
      <c r="C61" s="44"/>
      <c r="D61" s="80"/>
    </row>
    <row r="62" spans="2:6" ht="15">
      <c r="B62" s="46" t="s">
        <v>42</v>
      </c>
      <c r="C62" s="47" t="s">
        <v>43</v>
      </c>
      <c r="D62" s="47"/>
    </row>
    <row r="63" spans="2:6" ht="15">
      <c r="B63" s="46" t="s">
        <v>44</v>
      </c>
      <c r="C63" s="47" t="s">
        <v>45</v>
      </c>
      <c r="D63" s="47"/>
    </row>
    <row r="64" spans="2:6" ht="15">
      <c r="B64" s="44"/>
      <c r="C64" s="44"/>
      <c r="D64" s="80"/>
    </row>
    <row r="65" spans="2:4" ht="15">
      <c r="B65" s="44"/>
      <c r="C65" s="44"/>
      <c r="D65" s="80"/>
    </row>
    <row r="66" spans="2:4" ht="15">
      <c r="B66" s="44"/>
      <c r="C66" s="44"/>
      <c r="D66" s="80"/>
    </row>
    <row r="67" spans="2:4" ht="15">
      <c r="B67" s="47"/>
      <c r="C67" s="47"/>
      <c r="D67" s="47"/>
    </row>
    <row r="68" spans="2:4" ht="15">
      <c r="B68" s="47"/>
      <c r="C68" s="47"/>
      <c r="D68" s="47"/>
    </row>
  </sheetData>
  <mergeCells count="10">
    <mergeCell ref="B68:D68"/>
    <mergeCell ref="B54:C54"/>
    <mergeCell ref="B55:C55"/>
    <mergeCell ref="C62:D62"/>
    <mergeCell ref="C63:D63"/>
    <mergeCell ref="B67:D67"/>
    <mergeCell ref="B23:C23"/>
    <mergeCell ref="B24:C24"/>
    <mergeCell ref="B25:C25"/>
    <mergeCell ref="B26:C26"/>
  </mergeCells>
  <printOptions horizontalCentered="1"/>
  <pageMargins left="0.70866141732283472" right="0.70866141732283472" top="0.43307086614173229" bottom="0.35433070866141736" header="0.31496062992125984" footer="0.31496062992125984"/>
  <pageSetup scale="7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Heriberto Oviedo Arevalo</dc:creator>
  <cp:lastModifiedBy>Jaime Heriberto Oviedo Arevalo</cp:lastModifiedBy>
  <dcterms:created xsi:type="dcterms:W3CDTF">2026-05-29T21:00:37Z</dcterms:created>
  <dcterms:modified xsi:type="dcterms:W3CDTF">2026-05-29T21:04:52Z</dcterms:modified>
</cp:coreProperties>
</file>