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2" documentId="8_{CDFB47D2-578F-40B1-BD5E-E1C357B529DD}" xr6:coauthVersionLast="47" xr6:coauthVersionMax="47" xr10:uidLastSave="{C6AEB9C8-4D27-4AD8-9D32-9CB427B32385}"/>
  <bookViews>
    <workbookView xWindow="-110" yWindow="-110" windowWidth="19420" windowHeight="11500" activeTab="1" xr2:uid="{0E89F68B-34B5-4CE8-AFB6-F4F8DBCD738E}"/>
  </bookViews>
  <sheets>
    <sheet name="Balance General" sheetId="1" r:id="rId1"/>
    <sheet name="Estado de Resultados" sheetId="2" r:id="rId2"/>
  </sheets>
  <definedNames>
    <definedName name="_xlnm.Print_Area" localSheetId="0">'Balance General'!$A$1:$K$59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F36" i="2"/>
  <c r="H29" i="2"/>
  <c r="F29" i="2"/>
  <c r="H24" i="2"/>
  <c r="F24" i="2"/>
  <c r="H16" i="2"/>
  <c r="F16" i="2"/>
  <c r="H10" i="2"/>
  <c r="H18" i="2" s="1"/>
  <c r="F10" i="2"/>
  <c r="F18" i="2" s="1"/>
  <c r="H42" i="1"/>
  <c r="F42" i="1"/>
  <c r="H35" i="1"/>
  <c r="H43" i="1" s="1"/>
  <c r="H34" i="1"/>
  <c r="F34" i="1"/>
  <c r="H30" i="1"/>
  <c r="F30" i="1"/>
  <c r="F35" i="1" s="1"/>
  <c r="F43" i="1" s="1"/>
  <c r="H22" i="1"/>
  <c r="F22" i="1"/>
  <c r="H15" i="1"/>
  <c r="H23" i="1" s="1"/>
  <c r="F15" i="1"/>
  <c r="F23" i="1" s="1"/>
  <c r="F38" i="2" l="1"/>
  <c r="F41" i="2" s="1"/>
  <c r="F45" i="2" s="1"/>
  <c r="F47" i="2" s="1"/>
  <c r="H38" i="2"/>
  <c r="H41" i="2" s="1"/>
  <c r="H45" i="2" s="1"/>
  <c r="H47" i="2" s="1"/>
</calcChain>
</file>

<file path=xl/sharedStrings.xml><?xml version="1.0" encoding="utf-8"?>
<sst xmlns="http://schemas.openxmlformats.org/spreadsheetml/2006/main" count="105" uniqueCount="70">
  <si>
    <t>ADMINISTRADORA DE FONDOS DE PENSIONES CRECER. S.A</t>
  </si>
  <si>
    <t>BALANCE GENERAL AL 30 DE ABRIL DE 2026 Y 31 DE DICIEMBRE DE 2025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</si>
  <si>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</si>
  <si>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</si>
  <si>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</si>
  <si>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</si>
  <si>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</si>
  <si>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REPORTOS                                                              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</si>
  <si>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</si>
  <si>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</si>
  <si>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</si>
  <si>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</si>
  <si>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</si>
  <si>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</si>
  <si>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</si>
  <si>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</si>
  <si>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</si>
  <si>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</si>
  <si>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</si>
  <si>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</si>
  <si>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</si>
  <si>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</si>
  <si>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</si>
  <si>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</si>
  <si>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</si>
  <si>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</si>
  <si>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</si>
  <si>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</si>
  <si>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</si>
  <si>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</si>
  <si>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</si>
  <si>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 xml:space="preserve">REVALUACIÓN                                                           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</si>
  <si>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</si>
  <si>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</si>
  <si>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</si>
  <si>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</si>
  <si>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</si>
  <si>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FERNANDO JOSÉ ARTEAGA HERNÁNDEZ</t>
  </si>
  <si>
    <t>LUIS GERARDO MAGAÑA ESTRADA</t>
  </si>
  <si>
    <t>GERMAN ENRIQUE BARRERA</t>
  </si>
  <si>
    <t>GERENTE GENERAL INTERINO 
Y REPRESENTANTE LEGAL</t>
  </si>
  <si>
    <t>DIRECTOR FINANCIERO</t>
  </si>
  <si>
    <t>CONTADOR GENERAL</t>
  </si>
  <si>
    <t>ESTADO DE RESULTADOS DEL 1 DE ENERO AL 30 DE ABRIL</t>
  </si>
  <si>
    <t xml:space="preserve">INGRESOS POR ADMINISTRACIÓN DE FONDOS                                 </t>
  </si>
  <si>
    <t>INGRESOS POR COMISIONES POR ADMINISTRACIÓN DE FONDOS</t>
  </si>
  <si>
    <t xml:space="preserve">GASTOS POR ADMINISTRACIÓN DE FONDOS DE PENSIONES                      </t>
  </si>
  <si>
    <t xml:space="preserve">PRIMAS DE SEGUROS                                                     </t>
  </si>
  <si>
    <t xml:space="preserve">SUELDOS, COMISIONES Y PRESTACIONES A AGENTES DE SERVICIOS PREV.       </t>
  </si>
  <si>
    <t xml:space="preserve">OTROS COSTOS DIRECTOS POR ADMINISTRACIÓN DE FONDOS                    </t>
  </si>
  <si>
    <t xml:space="preserve">UTILIDAD BRUTA                                                        </t>
  </si>
  <si>
    <t>OPERACIÓN</t>
  </si>
  <si>
    <t xml:space="preserve">GASTOS DE PERSONAL Y ADMINISTRATIVOS                                  </t>
  </si>
  <si>
    <t xml:space="preserve">DEPRECIACIÓN, AMORTIZACIÓN Y DESVALORIZACIÓN DE ACTIVOS                </t>
  </si>
  <si>
    <t xml:space="preserve">PROV. P/INCOBRABILIDAD DE CTAS. Y DOCUMENTOS POR COBRAR               </t>
  </si>
  <si>
    <t xml:space="preserve">                                                                      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</si>
  <si>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</si>
  <si>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</si>
  <si>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</si>
  <si>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</si>
  <si>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</si>
  <si>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</si>
  <si>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</si>
  <si>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</si>
  <si>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>UTILIDAD DE OPERACIÓN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</si>
  <si>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</si>
  <si>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</si>
  <si>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INGRESOS EXTRAORDINARIOS                                              </t>
  </si>
  <si>
    <t xml:space="preserve">UTILIDAD NETA DEL EJERCICIO                                           </t>
  </si>
  <si>
    <t>UTILIDAD POR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</si>
</sst>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38" fontId="3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38" fontId="2" fillId="3" borderId="0" xfId="0" applyNumberFormat="1" applyFont="1" applyFill="1"/>
    <xf numFmtId="164" fontId="3" fillId="3" borderId="0" xfId="0" applyNumberFormat="1" applyFont="1" applyFill="1"/>
    <xf numFmtId="164" fontId="3" fillId="3" borderId="0" xfId="0" applyNumberFormat="1" applyFont="1" applyFill="1" applyAlignment="1">
      <alignment horizontal="right"/>
    </xf>
    <xf numFmtId="164" fontId="3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0" xfId="0" applyNumberFormat="1" applyFont="1" applyFill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164" fontId="2" fillId="3" borderId="5" xfId="0" applyNumberFormat="1" applyFont="1" applyFill="1" applyBorder="1"/>
    <xf numFmtId="49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49" fontId="5" fillId="3" borderId="0" xfId="0" applyNumberFormat="1" applyFont="1" applyFill="1"/>
    <xf numFmtId="49" fontId="6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9" fontId="1" fillId="3" borderId="0" xfId="0" applyNumberFormat="1" applyFont="1" applyFill="1"/>
    <xf numFmtId="0" fontId="1" fillId="3" borderId="0" xfId="0" applyFont="1" applyFill="1" applyAlignment="1">
      <alignment horizontal="right"/>
    </xf>
    <xf numFmtId="38" fontId="1" fillId="3" borderId="0" xfId="0" applyNumberFormat="1" applyFont="1" applyFill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37" fontId="3" fillId="3" borderId="0" xfId="0" applyNumberFormat="1" applyFont="1" applyFill="1" applyAlignment="1">
      <alignment horizontal="right"/>
    </xf>
    <xf numFmtId="37" fontId="2" fillId="3" borderId="0" xfId="0" applyNumberFormat="1" applyFont="1" applyFill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4" fontId="1" fillId="3" borderId="0" xfId="0" applyNumberFormat="1" applyFont="1" applyFill="1"/>
    <xf numFmtId="49" fontId="2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39" fontId="3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0" fontId="7" fillId="3" borderId="0" xfId="0" applyFont="1" applyFill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47625</xdr:rowOff>
    </xdr:from>
    <xdr:to>
      <xdr:col>3</xdr:col>
      <xdr:colOff>1781175</xdr:colOff>
      <xdr:row>0</xdr:row>
      <xdr:rowOff>625818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F44F9B2-DCC4-497D-9D9C-CC902095CF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50" r="5969"/>
        <a:stretch>
          <a:fillRect/>
        </a:stretch>
      </xdr:blipFill>
      <xdr:spPr>
        <a:xfrm>
          <a:off x="3181350" y="47625"/>
          <a:ext cx="1419225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76199</xdr:rowOff>
    </xdr:from>
    <xdr:to>
      <xdr:col>3</xdr:col>
      <xdr:colOff>1619250</xdr:colOff>
      <xdr:row>0</xdr:row>
      <xdr:rowOff>619124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130EB88A-FDB4-4DAE-ABC9-63FB744636D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r="5349"/>
        <a:stretch>
          <a:fillRect/>
        </a:stretch>
      </xdr:blipFill>
      <xdr:spPr bwMode="auto">
        <a:xfrm>
          <a:off x="3133725" y="76199"/>
          <a:ext cx="14192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B6B8-828C-4429-825B-F8957B4AE2CC}">
  <sheetPr>
    <pageSetUpPr fitToPage="1"/>
  </sheetPr>
  <dimension ref="A1:K58"/>
  <sheetViews>
    <sheetView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33" customWidth="1"/>
    <col min="2" max="2" width="34.81640625" style="33" customWidth="1"/>
    <col min="3" max="3" width="3.81640625" style="33" customWidth="1"/>
    <col min="4" max="4" width="32.1796875" style="33" customWidth="1"/>
    <col min="5" max="5" width="3.26953125" style="34" customWidth="1"/>
    <col min="6" max="6" width="15.1796875" style="35" customWidth="1"/>
    <col min="7" max="7" width="3.26953125" style="34" customWidth="1"/>
    <col min="8" max="8" width="15.1796875" style="35" customWidth="1"/>
    <col min="9" max="9" width="2.1796875" style="2" customWidth="1"/>
    <col min="10" max="10" width="11.453125" style="2" hidden="1" customWidth="1"/>
    <col min="11" max="11" width="0" style="2" hidden="1" customWidth="1"/>
    <col min="12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2.75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2.5" x14ac:dyDescent="0.25">
      <c r="A5" s="5"/>
      <c r="B5" s="6"/>
      <c r="C5" s="6"/>
      <c r="D5" s="6"/>
      <c r="E5" s="6"/>
      <c r="F5" s="6"/>
      <c r="G5" s="6"/>
      <c r="H5" s="6"/>
    </row>
    <row r="6" spans="1:9" ht="13" x14ac:dyDescent="0.3">
      <c r="A6" s="5"/>
      <c r="B6" s="7"/>
      <c r="C6" s="7"/>
      <c r="D6" s="7"/>
      <c r="E6" s="8"/>
      <c r="F6" s="9">
        <v>2026</v>
      </c>
      <c r="G6" s="10"/>
      <c r="H6" s="9">
        <v>2025</v>
      </c>
    </row>
    <row r="7" spans="1:9" ht="12.5" x14ac:dyDescent="0.25">
      <c r="A7" s="5"/>
      <c r="B7" s="7"/>
      <c r="C7" s="7"/>
      <c r="D7" s="7"/>
      <c r="E7" s="8"/>
      <c r="F7" s="11"/>
      <c r="G7" s="8"/>
      <c r="H7" s="11"/>
    </row>
    <row r="8" spans="1:9" ht="13" x14ac:dyDescent="0.3">
      <c r="A8" s="5"/>
      <c r="B8" s="12" t="s">
        <v>3</v>
      </c>
      <c r="C8" s="13"/>
      <c r="D8" s="13"/>
      <c r="E8" s="8"/>
      <c r="F8" s="14"/>
      <c r="G8" s="8"/>
      <c r="H8" s="14"/>
    </row>
    <row r="9" spans="1:9" ht="13" x14ac:dyDescent="0.3">
      <c r="A9" s="5"/>
      <c r="B9" s="12" t="s">
        <v>4</v>
      </c>
      <c r="C9" s="13"/>
      <c r="D9" s="13"/>
      <c r="E9" s="8"/>
      <c r="F9" s="14"/>
      <c r="G9" s="8"/>
      <c r="H9" s="14"/>
    </row>
    <row r="10" spans="1:9" ht="12.5" x14ac:dyDescent="0.25">
      <c r="A10" s="5"/>
      <c r="B10" s="13" t="s">
        <v>5</v>
      </c>
      <c r="C10" s="13"/>
      <c r="D10" s="13"/>
      <c r="E10" s="8" t="s">
        <v>6</v>
      </c>
      <c r="F10" s="15">
        <v>16924340</v>
      </c>
      <c r="G10" s="8" t="s">
        <v>6</v>
      </c>
      <c r="H10" s="15">
        <v>692158</v>
      </c>
    </row>
    <row r="11" spans="1:9" ht="12.5" x14ac:dyDescent="0.25">
      <c r="A11" s="5"/>
      <c r="B11" s="13" t="s">
        <v>7</v>
      </c>
      <c r="C11" s="13"/>
      <c r="D11" s="13"/>
      <c r="E11" s="8"/>
      <c r="F11" s="15">
        <v>70074</v>
      </c>
      <c r="G11" s="8"/>
      <c r="H11" s="16">
        <v>0</v>
      </c>
    </row>
    <row r="12" spans="1:9" ht="12.5" x14ac:dyDescent="0.25">
      <c r="A12" s="5"/>
      <c r="B12" s="13" t="s">
        <v>8</v>
      </c>
      <c r="C12" s="13"/>
      <c r="D12" s="13"/>
      <c r="E12" s="8"/>
      <c r="F12" s="15">
        <v>2472647</v>
      </c>
      <c r="G12" s="8"/>
      <c r="H12" s="15">
        <v>17373859</v>
      </c>
    </row>
    <row r="13" spans="1:9" ht="12.5" x14ac:dyDescent="0.25">
      <c r="A13" s="5"/>
      <c r="B13" s="13" t="s">
        <v>9</v>
      </c>
      <c r="C13" s="13"/>
      <c r="D13" s="13"/>
      <c r="E13" s="8"/>
      <c r="F13" s="15">
        <v>1520710</v>
      </c>
      <c r="G13" s="8"/>
      <c r="H13" s="15">
        <v>19460269</v>
      </c>
    </row>
    <row r="14" spans="1:9" ht="12.5" x14ac:dyDescent="0.25">
      <c r="A14" s="5"/>
      <c r="B14" s="13" t="s">
        <v>10</v>
      </c>
      <c r="C14" s="13"/>
      <c r="D14" s="13"/>
      <c r="E14" s="8"/>
      <c r="F14" s="17">
        <v>290846</v>
      </c>
      <c r="G14" s="8"/>
      <c r="H14" s="17">
        <v>255497</v>
      </c>
    </row>
    <row r="15" spans="1:9" ht="13" x14ac:dyDescent="0.3">
      <c r="A15" s="5"/>
      <c r="B15" s="12" t="s">
        <v>11</v>
      </c>
      <c r="C15" s="13"/>
      <c r="D15" s="13"/>
      <c r="E15" s="8"/>
      <c r="F15" s="18">
        <f>SUM(F10:F14)</f>
        <v>21278617</v>
      </c>
      <c r="G15" s="8"/>
      <c r="H15" s="18">
        <f>SUM(H10:H14)</f>
        <v>37781783</v>
      </c>
    </row>
    <row r="16" spans="1:9" ht="12.5" x14ac:dyDescent="0.25">
      <c r="A16" s="5"/>
      <c r="B16" s="7"/>
      <c r="C16" s="7"/>
      <c r="D16" s="7"/>
      <c r="E16" s="8"/>
      <c r="F16" s="15"/>
      <c r="G16" s="8"/>
      <c r="H16" s="15"/>
    </row>
    <row r="17" spans="1:8" ht="13" x14ac:dyDescent="0.3">
      <c r="A17" s="5"/>
      <c r="B17" s="12" t="s">
        <v>12</v>
      </c>
      <c r="C17" s="13"/>
      <c r="D17" s="13"/>
      <c r="E17" s="8"/>
      <c r="F17" s="19"/>
      <c r="G17" s="8"/>
      <c r="H17" s="19"/>
    </row>
    <row r="18" spans="1:8" ht="12.5" x14ac:dyDescent="0.25">
      <c r="A18" s="5"/>
      <c r="B18" s="13" t="s">
        <v>13</v>
      </c>
      <c r="C18" s="13"/>
      <c r="D18" s="13"/>
      <c r="E18" s="8"/>
      <c r="F18" s="15">
        <v>5041</v>
      </c>
      <c r="G18" s="8"/>
      <c r="H18" s="15">
        <v>5017</v>
      </c>
    </row>
    <row r="19" spans="1:8" ht="12.5" x14ac:dyDescent="0.25">
      <c r="A19" s="5"/>
      <c r="B19" s="13" t="s">
        <v>14</v>
      </c>
      <c r="C19" s="13"/>
      <c r="D19" s="13"/>
      <c r="E19" s="8"/>
      <c r="F19" s="15">
        <v>1026170</v>
      </c>
      <c r="G19" s="8"/>
      <c r="H19" s="15">
        <v>1216180</v>
      </c>
    </row>
    <row r="20" spans="1:8" ht="12.5" x14ac:dyDescent="0.25">
      <c r="A20" s="5"/>
      <c r="B20" s="13" t="s">
        <v>15</v>
      </c>
      <c r="C20" s="13"/>
      <c r="D20" s="13"/>
      <c r="E20" s="8"/>
      <c r="F20" s="15">
        <v>4185940</v>
      </c>
      <c r="G20" s="8"/>
      <c r="H20" s="15">
        <v>4079321</v>
      </c>
    </row>
    <row r="21" spans="1:8" ht="12.5" x14ac:dyDescent="0.25">
      <c r="A21" s="5"/>
      <c r="B21" s="13" t="s">
        <v>16</v>
      </c>
      <c r="C21" s="13"/>
      <c r="D21" s="13"/>
      <c r="E21" s="8"/>
      <c r="F21" s="17">
        <v>662150</v>
      </c>
      <c r="G21" s="8"/>
      <c r="H21" s="17">
        <v>574926</v>
      </c>
    </row>
    <row r="22" spans="1:8" ht="13" x14ac:dyDescent="0.3">
      <c r="A22" s="5"/>
      <c r="B22" s="12" t="s">
        <v>17</v>
      </c>
      <c r="C22" s="13"/>
      <c r="D22" s="13"/>
      <c r="E22" s="8"/>
      <c r="F22" s="20">
        <f>SUM(F18:F21)</f>
        <v>5879301</v>
      </c>
      <c r="G22" s="8"/>
      <c r="H22" s="20">
        <f>SUM(H18:H21)</f>
        <v>5875444</v>
      </c>
    </row>
    <row r="23" spans="1:8" ht="13.5" thickBot="1" x14ac:dyDescent="0.35">
      <c r="A23" s="5"/>
      <c r="B23" s="12" t="s">
        <v>18</v>
      </c>
      <c r="C23" s="13"/>
      <c r="D23" s="13"/>
      <c r="E23" s="8" t="s">
        <v>6</v>
      </c>
      <c r="F23" s="21">
        <f>F15+F22</f>
        <v>27157918</v>
      </c>
      <c r="G23" s="8" t="s">
        <v>6</v>
      </c>
      <c r="H23" s="21">
        <f>H15+H22</f>
        <v>43657227</v>
      </c>
    </row>
    <row r="24" spans="1:8" ht="13" thickTop="1" x14ac:dyDescent="0.25">
      <c r="A24" s="5"/>
      <c r="B24" s="13"/>
      <c r="C24" s="13"/>
      <c r="D24" s="13"/>
      <c r="E24" s="8"/>
      <c r="F24" s="15"/>
      <c r="G24" s="8"/>
      <c r="H24" s="15"/>
    </row>
    <row r="25" spans="1:8" ht="13" x14ac:dyDescent="0.3">
      <c r="A25" s="5"/>
      <c r="B25" s="12" t="s">
        <v>19</v>
      </c>
      <c r="C25" s="13"/>
      <c r="D25" s="13"/>
      <c r="E25" s="8"/>
      <c r="F25" s="19"/>
      <c r="G25" s="8"/>
      <c r="H25" s="19"/>
    </row>
    <row r="26" spans="1:8" ht="12.5" x14ac:dyDescent="0.25">
      <c r="A26" s="5"/>
      <c r="B26" s="13"/>
      <c r="C26" s="13"/>
      <c r="D26" s="13"/>
      <c r="E26" s="8"/>
      <c r="F26" s="15"/>
      <c r="G26" s="8"/>
      <c r="H26" s="15"/>
    </row>
    <row r="27" spans="1:8" ht="13" x14ac:dyDescent="0.3">
      <c r="A27" s="5"/>
      <c r="B27" s="12" t="s">
        <v>20</v>
      </c>
      <c r="C27" s="13"/>
      <c r="D27" s="13"/>
      <c r="E27" s="8"/>
      <c r="F27" s="19"/>
      <c r="G27" s="8"/>
      <c r="H27" s="19"/>
    </row>
    <row r="28" spans="1:8" ht="12.5" x14ac:dyDescent="0.25">
      <c r="A28" s="5"/>
      <c r="B28" s="13" t="s">
        <v>21</v>
      </c>
      <c r="C28" s="13"/>
      <c r="D28" s="13"/>
      <c r="E28" s="8" t="s">
        <v>6</v>
      </c>
      <c r="F28" s="15">
        <v>1598772</v>
      </c>
      <c r="G28" s="8" t="s">
        <v>6</v>
      </c>
      <c r="H28" s="15">
        <v>1542222</v>
      </c>
    </row>
    <row r="29" spans="1:8" ht="12.5" x14ac:dyDescent="0.25">
      <c r="A29" s="5"/>
      <c r="B29" s="13" t="s">
        <v>22</v>
      </c>
      <c r="C29" s="13"/>
      <c r="D29" s="13"/>
      <c r="E29" s="8"/>
      <c r="F29" s="17">
        <v>4458865</v>
      </c>
      <c r="G29" s="8"/>
      <c r="H29" s="17">
        <v>8135947</v>
      </c>
    </row>
    <row r="30" spans="1:8" ht="13" x14ac:dyDescent="0.3">
      <c r="A30" s="5"/>
      <c r="B30" s="12" t="s">
        <v>23</v>
      </c>
      <c r="C30" s="13"/>
      <c r="D30" s="13"/>
      <c r="E30" s="8"/>
      <c r="F30" s="18">
        <f>SUM(F28:F29)</f>
        <v>6057637</v>
      </c>
      <c r="G30" s="8"/>
      <c r="H30" s="18">
        <f>SUM(H28:H29)</f>
        <v>9678169</v>
      </c>
    </row>
    <row r="31" spans="1:8" ht="12.5" x14ac:dyDescent="0.25">
      <c r="A31" s="5"/>
      <c r="B31" s="13"/>
      <c r="C31" s="13"/>
      <c r="D31" s="13"/>
      <c r="E31" s="8"/>
      <c r="F31" s="15"/>
      <c r="G31" s="8"/>
      <c r="H31" s="15"/>
    </row>
    <row r="32" spans="1:8" ht="13" x14ac:dyDescent="0.3">
      <c r="A32" s="5"/>
      <c r="B32" s="12" t="s">
        <v>24</v>
      </c>
      <c r="C32" s="13"/>
      <c r="D32" s="13"/>
      <c r="E32" s="8"/>
      <c r="F32" s="19"/>
      <c r="G32" s="8"/>
      <c r="H32" s="19"/>
    </row>
    <row r="33" spans="1:8" ht="12.5" x14ac:dyDescent="0.25">
      <c r="A33" s="5"/>
      <c r="B33" s="13" t="s">
        <v>25</v>
      </c>
      <c r="C33" s="13"/>
      <c r="D33" s="13"/>
      <c r="E33" s="8"/>
      <c r="F33" s="17">
        <v>1211517</v>
      </c>
      <c r="G33" s="8"/>
      <c r="H33" s="17">
        <v>1234518</v>
      </c>
    </row>
    <row r="34" spans="1:8" ht="13" x14ac:dyDescent="0.3">
      <c r="A34" s="5"/>
      <c r="B34" s="12" t="s">
        <v>26</v>
      </c>
      <c r="C34" s="13"/>
      <c r="D34" s="13"/>
      <c r="E34" s="8"/>
      <c r="F34" s="20">
        <f>SUM(F33)</f>
        <v>1211517</v>
      </c>
      <c r="G34" s="8"/>
      <c r="H34" s="20">
        <f>SUM(H33)</f>
        <v>1234518</v>
      </c>
    </row>
    <row r="35" spans="1:8" ht="13.5" thickBot="1" x14ac:dyDescent="0.35">
      <c r="A35" s="5"/>
      <c r="B35" s="12" t="s">
        <v>27</v>
      </c>
      <c r="C35" s="13"/>
      <c r="D35" s="13"/>
      <c r="E35" s="8" t="s">
        <v>6</v>
      </c>
      <c r="F35" s="21">
        <f>F30+F34</f>
        <v>7269154</v>
      </c>
      <c r="G35" s="8" t="s">
        <v>6</v>
      </c>
      <c r="H35" s="21">
        <f>H30+H34</f>
        <v>10912687</v>
      </c>
    </row>
    <row r="36" spans="1:8" ht="13" thickTop="1" x14ac:dyDescent="0.25">
      <c r="A36" s="5"/>
      <c r="B36" s="13"/>
      <c r="C36" s="13"/>
      <c r="D36" s="13"/>
      <c r="E36" s="8"/>
      <c r="F36" s="15"/>
      <c r="G36" s="8"/>
      <c r="H36" s="15"/>
    </row>
    <row r="37" spans="1:8" ht="13" x14ac:dyDescent="0.3">
      <c r="A37" s="5"/>
      <c r="B37" s="12" t="s">
        <v>28</v>
      </c>
      <c r="C37" s="13"/>
      <c r="D37" s="13"/>
      <c r="E37" s="8"/>
      <c r="F37" s="19"/>
      <c r="G37" s="8"/>
      <c r="H37" s="19"/>
    </row>
    <row r="38" spans="1:8" ht="12.5" x14ac:dyDescent="0.25">
      <c r="A38" s="5"/>
      <c r="B38" s="13" t="s">
        <v>29</v>
      </c>
      <c r="C38" s="13"/>
      <c r="D38" s="13"/>
      <c r="E38" s="8"/>
      <c r="F38" s="15">
        <v>10000000</v>
      </c>
      <c r="G38" s="8"/>
      <c r="H38" s="15">
        <v>10000000</v>
      </c>
    </row>
    <row r="39" spans="1:8" ht="12.5" x14ac:dyDescent="0.25">
      <c r="A39" s="5"/>
      <c r="B39" s="13" t="s">
        <v>30</v>
      </c>
      <c r="C39" s="13"/>
      <c r="D39" s="13"/>
      <c r="E39" s="8"/>
      <c r="F39" s="15">
        <v>2000000</v>
      </c>
      <c r="G39" s="8"/>
      <c r="H39" s="15">
        <v>2000000</v>
      </c>
    </row>
    <row r="40" spans="1:8" ht="12.5" x14ac:dyDescent="0.25">
      <c r="A40" s="5"/>
      <c r="B40" s="13" t="s">
        <v>31</v>
      </c>
      <c r="C40" s="13"/>
      <c r="D40" s="13"/>
      <c r="E40" s="8"/>
      <c r="F40" s="16">
        <v>0</v>
      </c>
      <c r="G40" s="8"/>
      <c r="H40" s="15">
        <v>-3655</v>
      </c>
    </row>
    <row r="41" spans="1:8" ht="12.5" x14ac:dyDescent="0.25">
      <c r="A41" s="5"/>
      <c r="B41" s="13" t="s">
        <v>32</v>
      </c>
      <c r="C41" s="13"/>
      <c r="D41" s="13"/>
      <c r="E41" s="8"/>
      <c r="F41" s="17">
        <v>7888764</v>
      </c>
      <c r="G41" s="8"/>
      <c r="H41" s="17">
        <v>20748195</v>
      </c>
    </row>
    <row r="42" spans="1:8" ht="13" x14ac:dyDescent="0.3">
      <c r="A42" s="5"/>
      <c r="B42" s="12" t="s">
        <v>33</v>
      </c>
      <c r="C42" s="13"/>
      <c r="D42" s="13"/>
      <c r="E42" s="8"/>
      <c r="F42" s="20">
        <f>SUM(F38:F41)</f>
        <v>19888764</v>
      </c>
      <c r="G42" s="8"/>
      <c r="H42" s="20">
        <f>SUM(H38:H41)</f>
        <v>32744540</v>
      </c>
    </row>
    <row r="43" spans="1:8" ht="13.5" thickBot="1" x14ac:dyDescent="0.35">
      <c r="A43" s="5"/>
      <c r="B43" s="12" t="s">
        <v>34</v>
      </c>
      <c r="C43" s="13"/>
      <c r="D43" s="13"/>
      <c r="E43" s="8" t="s">
        <v>6</v>
      </c>
      <c r="F43" s="21">
        <f>F35+F42</f>
        <v>27157918</v>
      </c>
      <c r="G43" s="8" t="s">
        <v>6</v>
      </c>
      <c r="H43" s="21">
        <f>H35+H42</f>
        <v>43657227</v>
      </c>
    </row>
    <row r="44" spans="1:8" ht="13" thickTop="1" x14ac:dyDescent="0.25">
      <c r="A44" s="5"/>
      <c r="B44" s="13"/>
      <c r="C44" s="13"/>
      <c r="D44" s="13"/>
      <c r="E44" s="8"/>
      <c r="F44" s="15"/>
      <c r="G44" s="8"/>
      <c r="H44" s="15"/>
    </row>
    <row r="45" spans="1:8" ht="13.5" thickBot="1" x14ac:dyDescent="0.35">
      <c r="A45" s="5"/>
      <c r="B45" s="12" t="s">
        <v>35</v>
      </c>
      <c r="C45" s="13"/>
      <c r="D45" s="13"/>
      <c r="E45" s="8" t="s">
        <v>6</v>
      </c>
      <c r="F45" s="22">
        <v>3897258</v>
      </c>
      <c r="G45" s="8" t="s">
        <v>6</v>
      </c>
      <c r="H45" s="22">
        <v>5749428</v>
      </c>
    </row>
    <row r="46" spans="1:8" ht="13" thickTop="1" x14ac:dyDescent="0.25">
      <c r="A46" s="5"/>
      <c r="B46" s="13"/>
      <c r="C46" s="13"/>
      <c r="D46" s="13"/>
      <c r="E46" s="8"/>
      <c r="F46" s="15"/>
      <c r="G46" s="8"/>
      <c r="H46" s="15"/>
    </row>
    <row r="47" spans="1:8" ht="13.5" thickBot="1" x14ac:dyDescent="0.35">
      <c r="A47" s="5"/>
      <c r="B47" s="12" t="s">
        <v>36</v>
      </c>
      <c r="C47" s="13"/>
      <c r="D47" s="13"/>
      <c r="E47" s="8" t="s">
        <v>6</v>
      </c>
      <c r="F47" s="22">
        <v>189078</v>
      </c>
      <c r="G47" s="8" t="s">
        <v>6</v>
      </c>
      <c r="H47" s="22">
        <v>11109218</v>
      </c>
    </row>
    <row r="48" spans="1:8" ht="13" thickTop="1" x14ac:dyDescent="0.25">
      <c r="A48" s="5"/>
      <c r="B48" s="13"/>
      <c r="C48" s="13"/>
      <c r="D48" s="13"/>
      <c r="E48" s="8"/>
      <c r="F48" s="11"/>
      <c r="G48" s="8"/>
      <c r="H48" s="11"/>
    </row>
    <row r="49" spans="1:8" ht="12.5" x14ac:dyDescent="0.25">
      <c r="A49" s="5"/>
      <c r="B49" s="13"/>
      <c r="C49" s="13"/>
      <c r="D49" s="13"/>
      <c r="E49" s="8"/>
      <c r="F49" s="11"/>
      <c r="G49" s="8"/>
      <c r="H49" s="11"/>
    </row>
    <row r="50" spans="1:8" ht="12.5" x14ac:dyDescent="0.25">
      <c r="A50" s="5"/>
      <c r="B50" s="13"/>
      <c r="C50" s="13"/>
      <c r="D50" s="13"/>
      <c r="E50" s="8"/>
      <c r="F50" s="11"/>
      <c r="G50" s="8"/>
      <c r="H50" s="11"/>
    </row>
    <row r="51" spans="1:8" ht="12.5" x14ac:dyDescent="0.25">
      <c r="A51" s="5"/>
      <c r="B51" s="13"/>
      <c r="C51" s="13"/>
      <c r="D51" s="13"/>
      <c r="E51" s="8"/>
      <c r="F51" s="11"/>
      <c r="G51" s="8"/>
      <c r="H51" s="11"/>
    </row>
    <row r="52" spans="1:8" ht="12.5" x14ac:dyDescent="0.25">
      <c r="A52" s="5"/>
      <c r="B52" s="7"/>
      <c r="C52" s="7"/>
      <c r="D52" s="7"/>
      <c r="E52" s="8"/>
      <c r="F52" s="11"/>
      <c r="G52" s="8"/>
      <c r="H52" s="11"/>
    </row>
    <row r="53" spans="1:8" ht="12.5" x14ac:dyDescent="0.25">
      <c r="A53" s="5"/>
      <c r="B53" s="7"/>
      <c r="C53" s="7"/>
      <c r="D53" s="7"/>
      <c r="E53" s="8"/>
      <c r="F53" s="11"/>
      <c r="G53" s="8"/>
      <c r="H53" s="11"/>
    </row>
    <row r="54" spans="1:8" ht="12.5" x14ac:dyDescent="0.25">
      <c r="A54" s="5"/>
      <c r="B54" s="7"/>
      <c r="C54" s="7"/>
      <c r="D54" s="7"/>
      <c r="E54" s="8"/>
      <c r="F54" s="11"/>
      <c r="G54" s="8"/>
      <c r="H54" s="11"/>
    </row>
    <row r="55" spans="1:8" ht="12.5" x14ac:dyDescent="0.25">
      <c r="A55" s="5"/>
      <c r="B55" s="23"/>
      <c r="C55" s="5"/>
      <c r="D55" s="23"/>
      <c r="E55" s="8"/>
      <c r="F55" s="24"/>
      <c r="G55" s="24"/>
      <c r="H55" s="24"/>
    </row>
    <row r="56" spans="1:8" ht="11.5" x14ac:dyDescent="0.25">
      <c r="A56" s="25"/>
      <c r="B56" s="26" t="s">
        <v>37</v>
      </c>
      <c r="C56" s="25"/>
      <c r="D56" s="26" t="s">
        <v>38</v>
      </c>
      <c r="E56" s="27"/>
      <c r="F56" s="28" t="s">
        <v>39</v>
      </c>
      <c r="G56" s="28"/>
      <c r="H56" s="28"/>
    </row>
    <row r="57" spans="1:8" ht="27" customHeight="1" x14ac:dyDescent="0.25">
      <c r="A57" s="25"/>
      <c r="B57" s="29" t="s">
        <v>40</v>
      </c>
      <c r="C57" s="25"/>
      <c r="D57" s="29" t="s">
        <v>41</v>
      </c>
      <c r="E57" s="27"/>
      <c r="F57" s="30" t="s">
        <v>42</v>
      </c>
      <c r="G57" s="30"/>
      <c r="H57" s="30"/>
    </row>
    <row r="58" spans="1:8" ht="11.5" hidden="1" x14ac:dyDescent="0.25">
      <c r="A58" s="25"/>
      <c r="B58" s="31"/>
      <c r="C58" s="25"/>
      <c r="D58" s="31"/>
      <c r="E58" s="27"/>
      <c r="F58" s="32"/>
      <c r="G58" s="32"/>
      <c r="H58" s="32"/>
    </row>
  </sheetData>
  <sheetProtection algorithmName="SHA-512" hashValue="+BuQfNzoxX+mETvSQdpKWGVmPFzOVDvtVto37r7qubNmolOyZXk0dgYTQLXOvFfQAqXIWwva8Nn82a6EDlbB+w==" saltValue="8q1NPF8heVLM03ilv2/oNw==" spinCount="100000" sheet="1" objects="1" scenarios="1"/>
  <mergeCells count="15">
    <mergeCell ref="F56:H56"/>
    <mergeCell ref="F57:H57"/>
    <mergeCell ref="F58:H58"/>
    <mergeCell ref="B7:D7"/>
    <mergeCell ref="B16:D16"/>
    <mergeCell ref="B52:D52"/>
    <mergeCell ref="B53:D53"/>
    <mergeCell ref="B54:D54"/>
    <mergeCell ref="F55:H55"/>
    <mergeCell ref="A1:I1"/>
    <mergeCell ref="A2:I2"/>
    <mergeCell ref="A3:I3"/>
    <mergeCell ref="A4:I4"/>
    <mergeCell ref="B5:H5"/>
    <mergeCell ref="B6:D6"/>
  </mergeCells>
  <printOptions horizontalCentered="1"/>
  <pageMargins left="0.59055118110236227" right="0.59055118110236227" top="0.78740157480314965" bottom="0.59055118110236227" header="0" footer="0"/>
  <pageSetup scale="84" fitToHeight="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A111-8188-4D78-B9D9-D2B644EF92DA}">
  <sheetPr>
    <pageSetUpPr fitToPage="1"/>
  </sheetPr>
  <dimension ref="A1:K60"/>
  <sheetViews>
    <sheetView tabSelected="1" workbookViewId="0">
      <selection activeCell="B5" sqref="B5:H5"/>
    </sheetView>
  </sheetViews>
  <sheetFormatPr baseColWidth="10" defaultColWidth="0" defaultRowHeight="10" customHeight="1" zeroHeight="1" x14ac:dyDescent="0.2"/>
  <cols>
    <col min="1" max="1" width="1.7265625" style="33" customWidth="1"/>
    <col min="2" max="2" width="36.453125" style="33" customWidth="1"/>
    <col min="3" max="3" width="3.81640625" style="33" customWidth="1"/>
    <col min="4" max="4" width="32.1796875" style="33" customWidth="1"/>
    <col min="5" max="5" width="3.26953125" style="34" customWidth="1"/>
    <col min="6" max="6" width="15.1796875" style="2" customWidth="1"/>
    <col min="7" max="7" width="3.26953125" style="34" customWidth="1"/>
    <col min="8" max="8" width="15.1796875" style="2" customWidth="1"/>
    <col min="9" max="9" width="1.1796875" style="2" customWidth="1"/>
    <col min="10" max="10" width="11.453125" style="2" hidden="1" customWidth="1"/>
    <col min="11" max="11" width="0" style="2" hidden="1" customWidth="1"/>
    <col min="12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36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36"/>
    </row>
    <row r="3" spans="1:9" ht="12.75" customHeight="1" x14ac:dyDescent="0.3">
      <c r="A3" s="3" t="s">
        <v>43</v>
      </c>
      <c r="B3" s="3"/>
      <c r="C3" s="3"/>
      <c r="D3" s="3"/>
      <c r="E3" s="3"/>
      <c r="F3" s="3"/>
      <c r="G3" s="3"/>
      <c r="H3" s="3"/>
      <c r="I3" s="36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36"/>
    </row>
    <row r="5" spans="1:9" ht="12.5" x14ac:dyDescent="0.25">
      <c r="A5" s="5"/>
      <c r="B5" s="6"/>
      <c r="C5" s="6"/>
      <c r="D5" s="6"/>
      <c r="E5" s="6"/>
      <c r="F5" s="6"/>
      <c r="G5" s="6"/>
      <c r="H5" s="6"/>
    </row>
    <row r="6" spans="1:9" ht="13" x14ac:dyDescent="0.3">
      <c r="A6" s="5"/>
      <c r="B6" s="37"/>
      <c r="C6" s="37"/>
      <c r="D6" s="37"/>
      <c r="E6" s="8"/>
      <c r="F6" s="9">
        <v>2026</v>
      </c>
      <c r="G6" s="10"/>
      <c r="H6" s="9">
        <v>2025</v>
      </c>
    </row>
    <row r="7" spans="1:9" ht="12.5" x14ac:dyDescent="0.25">
      <c r="A7" s="5"/>
      <c r="B7" s="7"/>
      <c r="C7" s="7"/>
      <c r="D7" s="7"/>
      <c r="E7" s="8"/>
      <c r="F7" s="38"/>
      <c r="G7" s="8"/>
      <c r="H7" s="38"/>
    </row>
    <row r="8" spans="1:9" ht="13" x14ac:dyDescent="0.3">
      <c r="A8" s="5"/>
      <c r="B8" s="12" t="s">
        <v>44</v>
      </c>
      <c r="C8" s="13"/>
      <c r="D8" s="13"/>
      <c r="E8" s="8"/>
      <c r="F8" s="39"/>
      <c r="G8" s="8"/>
      <c r="H8" s="39"/>
    </row>
    <row r="9" spans="1:9" ht="12.5" x14ac:dyDescent="0.25">
      <c r="A9" s="5"/>
      <c r="B9" s="13" t="s">
        <v>45</v>
      </c>
      <c r="C9" s="13"/>
      <c r="D9" s="13"/>
      <c r="E9" s="8" t="s">
        <v>6</v>
      </c>
      <c r="F9" s="40">
        <v>18565740</v>
      </c>
      <c r="G9" s="8" t="s">
        <v>6</v>
      </c>
      <c r="H9" s="40">
        <v>17221406</v>
      </c>
    </row>
    <row r="10" spans="1:9" ht="13" x14ac:dyDescent="0.3">
      <c r="A10" s="5"/>
      <c r="B10" s="12"/>
      <c r="C10" s="13"/>
      <c r="D10" s="13"/>
      <c r="E10" s="8"/>
      <c r="F10" s="41">
        <f>SUM(F9)</f>
        <v>18565740</v>
      </c>
      <c r="G10" s="8"/>
      <c r="H10" s="41">
        <f>SUM(H9)</f>
        <v>17221406</v>
      </c>
    </row>
    <row r="11" spans="1:9" ht="13" x14ac:dyDescent="0.3">
      <c r="A11" s="5"/>
      <c r="B11" s="12"/>
      <c r="C11" s="13"/>
      <c r="D11" s="13"/>
      <c r="E11" s="8"/>
      <c r="F11" s="41"/>
      <c r="G11" s="8"/>
      <c r="H11" s="16"/>
    </row>
    <row r="12" spans="1:9" ht="13" x14ac:dyDescent="0.3">
      <c r="A12" s="5"/>
      <c r="B12" s="12" t="s">
        <v>46</v>
      </c>
      <c r="C12" s="13"/>
      <c r="D12" s="13"/>
      <c r="E12" s="8"/>
      <c r="F12" s="41"/>
      <c r="G12" s="8"/>
      <c r="H12" s="41"/>
    </row>
    <row r="13" spans="1:9" ht="12.5" x14ac:dyDescent="0.25">
      <c r="A13" s="5"/>
      <c r="B13" s="13" t="s">
        <v>47</v>
      </c>
      <c r="C13" s="13"/>
      <c r="D13" s="13"/>
      <c r="E13" s="8"/>
      <c r="F13" s="16">
        <v>20602</v>
      </c>
      <c r="G13" s="8"/>
      <c r="H13" s="16">
        <v>30903</v>
      </c>
    </row>
    <row r="14" spans="1:9" ht="12.5" x14ac:dyDescent="0.25">
      <c r="A14" s="5"/>
      <c r="B14" s="13" t="s">
        <v>48</v>
      </c>
      <c r="C14" s="13"/>
      <c r="D14" s="13"/>
      <c r="E14" s="8"/>
      <c r="F14" s="16">
        <v>773906</v>
      </c>
      <c r="G14" s="8"/>
      <c r="H14" s="16">
        <v>545657</v>
      </c>
    </row>
    <row r="15" spans="1:9" ht="12.5" x14ac:dyDescent="0.25">
      <c r="A15" s="5"/>
      <c r="B15" s="13" t="s">
        <v>49</v>
      </c>
      <c r="C15" s="13"/>
      <c r="D15" s="13"/>
      <c r="E15" s="8"/>
      <c r="F15" s="40">
        <v>725676</v>
      </c>
      <c r="G15" s="8"/>
      <c r="H15" s="40">
        <v>723987</v>
      </c>
    </row>
    <row r="16" spans="1:9" ht="13" x14ac:dyDescent="0.3">
      <c r="A16" s="5"/>
      <c r="B16" s="12"/>
      <c r="C16" s="13"/>
      <c r="D16" s="13"/>
      <c r="E16" s="8"/>
      <c r="F16" s="42">
        <f>SUM(F13:F15)</f>
        <v>1520184</v>
      </c>
      <c r="G16" s="8"/>
      <c r="H16" s="42">
        <f>SUM(H13:H15)</f>
        <v>1300547</v>
      </c>
    </row>
    <row r="17" spans="1:8" ht="13" x14ac:dyDescent="0.3">
      <c r="A17" s="5"/>
      <c r="B17" s="12"/>
      <c r="C17" s="13"/>
      <c r="D17" s="13"/>
      <c r="E17" s="8"/>
      <c r="F17" s="41"/>
      <c r="G17" s="8"/>
      <c r="H17" s="16"/>
    </row>
    <row r="18" spans="1:8" ht="13" x14ac:dyDescent="0.3">
      <c r="A18" s="5"/>
      <c r="B18" s="12" t="s">
        <v>50</v>
      </c>
      <c r="C18" s="13"/>
      <c r="D18" s="13"/>
      <c r="E18" s="8" t="s">
        <v>6</v>
      </c>
      <c r="F18" s="41">
        <f>F10-F16</f>
        <v>17045556</v>
      </c>
      <c r="G18" s="8" t="s">
        <v>6</v>
      </c>
      <c r="H18" s="41">
        <f>H10-H16</f>
        <v>15920859</v>
      </c>
    </row>
    <row r="19" spans="1:8" ht="12.5" x14ac:dyDescent="0.25">
      <c r="A19" s="5"/>
      <c r="B19" s="7"/>
      <c r="C19" s="7"/>
      <c r="D19" s="7"/>
      <c r="E19" s="8"/>
      <c r="F19" s="16"/>
      <c r="G19" s="8"/>
      <c r="H19" s="16"/>
    </row>
    <row r="20" spans="1:8" ht="13" x14ac:dyDescent="0.3">
      <c r="A20" s="5"/>
      <c r="B20" s="12" t="s">
        <v>51</v>
      </c>
      <c r="C20" s="13"/>
      <c r="D20" s="13"/>
      <c r="E20" s="8"/>
      <c r="F20" s="41"/>
      <c r="G20" s="8"/>
      <c r="H20" s="41"/>
    </row>
    <row r="21" spans="1:8" ht="12.5" x14ac:dyDescent="0.25">
      <c r="A21" s="5"/>
      <c r="B21" s="13" t="s">
        <v>52</v>
      </c>
      <c r="C21" s="13"/>
      <c r="D21" s="13"/>
      <c r="E21" s="8"/>
      <c r="F21" s="16">
        <v>6113396</v>
      </c>
      <c r="G21" s="8"/>
      <c r="H21" s="16">
        <v>6336007</v>
      </c>
    </row>
    <row r="22" spans="1:8" ht="12.5" x14ac:dyDescent="0.25">
      <c r="A22" s="5"/>
      <c r="B22" s="13" t="s">
        <v>53</v>
      </c>
      <c r="C22" s="13"/>
      <c r="D22" s="13"/>
      <c r="E22" s="8"/>
      <c r="F22" s="16">
        <v>796485</v>
      </c>
      <c r="G22" s="8"/>
      <c r="H22" s="16">
        <v>815118</v>
      </c>
    </row>
    <row r="23" spans="1:8" ht="12.5" x14ac:dyDescent="0.25">
      <c r="A23" s="5"/>
      <c r="B23" s="13" t="s">
        <v>54</v>
      </c>
      <c r="C23" s="13"/>
      <c r="D23" s="13"/>
      <c r="E23" s="8"/>
      <c r="F23" s="40">
        <v>469</v>
      </c>
      <c r="G23" s="8"/>
      <c r="H23" s="16">
        <v>0</v>
      </c>
    </row>
    <row r="24" spans="1:8" ht="13" x14ac:dyDescent="0.3">
      <c r="A24" s="5"/>
      <c r="B24" s="12" t="s">
        <v>55</v>
      </c>
      <c r="C24" s="13"/>
      <c r="D24" s="13"/>
      <c r="E24" s="8"/>
      <c r="F24" s="42">
        <f>SUM(F21:F23)</f>
        <v>6910350</v>
      </c>
      <c r="G24" s="8"/>
      <c r="H24" s="42">
        <f>SUM(H21:H23)</f>
        <v>7151125</v>
      </c>
    </row>
    <row r="25" spans="1:8" ht="12.5" x14ac:dyDescent="0.25">
      <c r="A25" s="5"/>
      <c r="B25" s="13"/>
      <c r="C25" s="13"/>
      <c r="D25" s="13"/>
      <c r="E25" s="8"/>
      <c r="F25" s="16"/>
      <c r="G25" s="8"/>
      <c r="H25" s="16"/>
    </row>
    <row r="26" spans="1:8" ht="13" x14ac:dyDescent="0.3">
      <c r="A26" s="5"/>
      <c r="B26" s="12" t="s">
        <v>56</v>
      </c>
      <c r="C26" s="13"/>
      <c r="D26" s="13"/>
      <c r="E26" s="8"/>
      <c r="F26" s="41"/>
      <c r="G26" s="8"/>
      <c r="H26" s="41"/>
    </row>
    <row r="27" spans="1:8" ht="12.5" x14ac:dyDescent="0.25">
      <c r="A27" s="5"/>
      <c r="B27" s="13" t="s">
        <v>57</v>
      </c>
      <c r="C27" s="13"/>
      <c r="D27" s="13"/>
      <c r="E27" s="8"/>
      <c r="F27" s="16">
        <v>1531</v>
      </c>
      <c r="G27" s="8"/>
      <c r="H27" s="16">
        <v>1077</v>
      </c>
    </row>
    <row r="28" spans="1:8" ht="12.5" x14ac:dyDescent="0.25">
      <c r="A28" s="5"/>
      <c r="B28" s="13" t="s">
        <v>58</v>
      </c>
      <c r="C28" s="13"/>
      <c r="D28" s="13"/>
      <c r="E28" s="8"/>
      <c r="F28" s="40">
        <v>-637938</v>
      </c>
      <c r="G28" s="8"/>
      <c r="H28" s="40">
        <v>-822717</v>
      </c>
    </row>
    <row r="29" spans="1:8" ht="13" x14ac:dyDescent="0.3">
      <c r="A29" s="5"/>
      <c r="B29" s="12" t="s">
        <v>55</v>
      </c>
      <c r="C29" s="13"/>
      <c r="D29" s="13"/>
      <c r="E29" s="8"/>
      <c r="F29" s="42">
        <f>SUM(F27:F28)</f>
        <v>-636407</v>
      </c>
      <c r="G29" s="8"/>
      <c r="H29" s="42">
        <f>SUM(H27:H28)</f>
        <v>-821640</v>
      </c>
    </row>
    <row r="30" spans="1:8" ht="12.5" x14ac:dyDescent="0.25">
      <c r="A30" s="5"/>
      <c r="B30" s="13"/>
      <c r="C30" s="13"/>
      <c r="D30" s="13"/>
      <c r="E30" s="8"/>
      <c r="F30" s="16"/>
      <c r="G30" s="8"/>
      <c r="H30" s="16"/>
    </row>
    <row r="31" spans="1:8" ht="13" x14ac:dyDescent="0.3">
      <c r="A31" s="5"/>
      <c r="B31" s="12" t="s">
        <v>59</v>
      </c>
      <c r="C31" s="13"/>
      <c r="D31" s="13"/>
      <c r="E31" s="8"/>
      <c r="F31" s="41"/>
      <c r="G31" s="8"/>
      <c r="H31" s="41"/>
    </row>
    <row r="32" spans="1:8" ht="12.5" x14ac:dyDescent="0.25">
      <c r="A32" s="5"/>
      <c r="B32" s="13" t="s">
        <v>60</v>
      </c>
      <c r="C32" s="13"/>
      <c r="D32" s="13"/>
      <c r="E32" s="8"/>
      <c r="F32" s="16">
        <v>41610</v>
      </c>
      <c r="G32" s="8"/>
      <c r="H32" s="16">
        <v>52445</v>
      </c>
    </row>
    <row r="33" spans="1:9" ht="12.5" x14ac:dyDescent="0.25">
      <c r="A33" s="5"/>
      <c r="B33" s="13" t="s">
        <v>61</v>
      </c>
      <c r="C33" s="13"/>
      <c r="D33" s="13"/>
      <c r="E33" s="8"/>
      <c r="F33" s="16">
        <v>-875</v>
      </c>
      <c r="G33" s="8"/>
      <c r="H33" s="16">
        <v>-794</v>
      </c>
    </row>
    <row r="34" spans="1:9" ht="12.5" x14ac:dyDescent="0.25">
      <c r="A34" s="5"/>
      <c r="B34" s="13" t="s">
        <v>62</v>
      </c>
      <c r="C34" s="13"/>
      <c r="D34" s="13"/>
      <c r="E34" s="8"/>
      <c r="F34" s="16">
        <v>26903</v>
      </c>
      <c r="G34" s="8"/>
      <c r="H34" s="16">
        <v>38510</v>
      </c>
    </row>
    <row r="35" spans="1:9" ht="12.5" x14ac:dyDescent="0.25">
      <c r="A35" s="5"/>
      <c r="B35" s="13" t="s">
        <v>63</v>
      </c>
      <c r="C35" s="13"/>
      <c r="D35" s="13"/>
      <c r="E35" s="8"/>
      <c r="F35" s="40">
        <v>-44529</v>
      </c>
      <c r="G35" s="8"/>
      <c r="H35" s="40">
        <v>-56890</v>
      </c>
    </row>
    <row r="36" spans="1:9" ht="13" x14ac:dyDescent="0.3">
      <c r="A36" s="5"/>
      <c r="B36" s="12" t="s">
        <v>55</v>
      </c>
      <c r="C36" s="13"/>
      <c r="D36" s="13"/>
      <c r="E36" s="8"/>
      <c r="F36" s="42">
        <f>SUM(F32:F35)</f>
        <v>23109</v>
      </c>
      <c r="G36" s="8"/>
      <c r="H36" s="42">
        <f>SUM(H32:H35)</f>
        <v>33271</v>
      </c>
    </row>
    <row r="37" spans="1:9" ht="12.5" x14ac:dyDescent="0.25">
      <c r="A37" s="5"/>
      <c r="B37" s="13"/>
      <c r="C37" s="13"/>
      <c r="D37" s="13"/>
      <c r="E37" s="8"/>
      <c r="F37" s="16"/>
      <c r="G37" s="8"/>
      <c r="H37" s="16"/>
    </row>
    <row r="38" spans="1:9" ht="13" x14ac:dyDescent="0.3">
      <c r="A38" s="5"/>
      <c r="B38" s="12" t="s">
        <v>64</v>
      </c>
      <c r="C38" s="13"/>
      <c r="D38" s="13"/>
      <c r="E38" s="8" t="s">
        <v>6</v>
      </c>
      <c r="F38" s="41">
        <f>F10-F16-F24-F29-F36</f>
        <v>10748504</v>
      </c>
      <c r="G38" s="8" t="s">
        <v>6</v>
      </c>
      <c r="H38" s="41">
        <f>H10-H16-H24-H29-H36</f>
        <v>9558103</v>
      </c>
    </row>
    <row r="39" spans="1:9" ht="12.5" x14ac:dyDescent="0.25">
      <c r="A39" s="5"/>
      <c r="B39" s="13"/>
      <c r="C39" s="13"/>
      <c r="D39" s="13"/>
      <c r="E39" s="8"/>
      <c r="F39" s="16"/>
      <c r="G39" s="8"/>
      <c r="H39" s="16"/>
    </row>
    <row r="40" spans="1:9" ht="12.5" x14ac:dyDescent="0.25">
      <c r="A40" s="5"/>
      <c r="B40" s="13" t="s">
        <v>65</v>
      </c>
      <c r="C40" s="13"/>
      <c r="D40" s="13"/>
      <c r="E40" s="8"/>
      <c r="F40" s="40">
        <v>2867953</v>
      </c>
      <c r="G40" s="8"/>
      <c r="H40" s="40">
        <v>2369926</v>
      </c>
    </row>
    <row r="41" spans="1:9" ht="13" x14ac:dyDescent="0.3">
      <c r="A41" s="5"/>
      <c r="B41" s="12" t="s">
        <v>66</v>
      </c>
      <c r="C41" s="13"/>
      <c r="D41" s="13"/>
      <c r="E41" s="8" t="s">
        <v>6</v>
      </c>
      <c r="F41" s="41">
        <f>F38-F40</f>
        <v>7880551</v>
      </c>
      <c r="G41" s="8" t="s">
        <v>6</v>
      </c>
      <c r="H41" s="41">
        <f>H38-H40</f>
        <v>7188177</v>
      </c>
    </row>
    <row r="42" spans="1:9" ht="12.5" x14ac:dyDescent="0.25">
      <c r="A42" s="5"/>
      <c r="B42" s="13"/>
      <c r="C42" s="13"/>
      <c r="D42" s="13"/>
      <c r="E42" s="8"/>
      <c r="F42" s="16"/>
      <c r="G42" s="8"/>
      <c r="H42" s="16"/>
    </row>
    <row r="43" spans="1:9" ht="12.5" x14ac:dyDescent="0.25">
      <c r="A43" s="5"/>
      <c r="B43" s="13" t="s">
        <v>67</v>
      </c>
      <c r="C43" s="13"/>
      <c r="D43" s="13"/>
      <c r="E43" s="8"/>
      <c r="F43" s="40">
        <v>-8213</v>
      </c>
      <c r="G43" s="8"/>
      <c r="H43" s="40">
        <v>0</v>
      </c>
    </row>
    <row r="44" spans="1:9" ht="13" x14ac:dyDescent="0.3">
      <c r="A44" s="5"/>
      <c r="B44" s="13"/>
      <c r="C44" s="13"/>
      <c r="D44" s="13"/>
      <c r="E44" s="8"/>
      <c r="F44" s="16"/>
      <c r="G44" s="8"/>
      <c r="H44" s="41"/>
    </row>
    <row r="45" spans="1:9" ht="13.5" thickBot="1" x14ac:dyDescent="0.35">
      <c r="A45" s="5"/>
      <c r="B45" s="12" t="s">
        <v>68</v>
      </c>
      <c r="C45" s="13"/>
      <c r="D45" s="13"/>
      <c r="E45" s="8" t="s">
        <v>6</v>
      </c>
      <c r="F45" s="43">
        <f>F41-F43</f>
        <v>7888764</v>
      </c>
      <c r="G45" s="8" t="s">
        <v>6</v>
      </c>
      <c r="H45" s="43">
        <f>H41-H43</f>
        <v>7188177</v>
      </c>
    </row>
    <row r="46" spans="1:9" ht="13" thickTop="1" x14ac:dyDescent="0.25">
      <c r="A46" s="5"/>
      <c r="B46" s="13"/>
      <c r="C46" s="13"/>
      <c r="D46" s="13"/>
      <c r="E46" s="8"/>
      <c r="F46" s="16"/>
      <c r="G46" s="8"/>
      <c r="H46" s="44"/>
    </row>
    <row r="47" spans="1:9" ht="13" x14ac:dyDescent="0.3">
      <c r="A47" s="45"/>
      <c r="B47" s="46" t="s">
        <v>69</v>
      </c>
      <c r="C47" s="46"/>
      <c r="D47" s="46"/>
      <c r="E47" s="47" t="s">
        <v>6</v>
      </c>
      <c r="F47" s="48">
        <f>F45/1000000</f>
        <v>7.8887640000000001</v>
      </c>
      <c r="G47" s="49" t="s">
        <v>6</v>
      </c>
      <c r="H47" s="48">
        <f>H45/1000000</f>
        <v>7.1881769999999996</v>
      </c>
      <c r="I47" s="50"/>
    </row>
    <row r="48" spans="1:9" ht="12.5" x14ac:dyDescent="0.25">
      <c r="A48" s="5"/>
      <c r="B48" s="7"/>
      <c r="C48" s="7"/>
      <c r="D48" s="7"/>
      <c r="E48" s="47"/>
      <c r="F48" s="47"/>
      <c r="G48" s="47"/>
      <c r="H48" s="47"/>
    </row>
    <row r="49" spans="1:9" ht="12.5" x14ac:dyDescent="0.25">
      <c r="A49" s="5"/>
      <c r="B49" s="7"/>
      <c r="C49" s="7"/>
      <c r="D49" s="7"/>
      <c r="E49" s="8"/>
      <c r="F49" s="38"/>
      <c r="G49" s="8"/>
      <c r="H49" s="38"/>
    </row>
    <row r="50" spans="1:9" x14ac:dyDescent="0.2"/>
    <row r="51" spans="1:9" x14ac:dyDescent="0.2"/>
    <row r="52" spans="1:9" x14ac:dyDescent="0.2"/>
    <row r="53" spans="1:9" x14ac:dyDescent="0.2"/>
    <row r="54" spans="1:9" x14ac:dyDescent="0.2"/>
    <row r="55" spans="1:9" x14ac:dyDescent="0.2"/>
    <row r="56" spans="1:9" ht="11.5" x14ac:dyDescent="0.25">
      <c r="A56" s="25"/>
      <c r="B56" s="31"/>
      <c r="C56" s="25"/>
      <c r="D56" s="31"/>
      <c r="E56" s="27"/>
      <c r="F56" s="32"/>
      <c r="G56" s="32"/>
      <c r="H56" s="32"/>
      <c r="I56" s="51"/>
    </row>
    <row r="57" spans="1:9" ht="12.5" x14ac:dyDescent="0.25">
      <c r="A57" s="5"/>
      <c r="B57" s="23"/>
      <c r="C57" s="5"/>
      <c r="D57" s="23"/>
      <c r="E57" s="8"/>
      <c r="F57" s="24"/>
      <c r="G57" s="24"/>
      <c r="H57" s="24"/>
    </row>
    <row r="58" spans="1:9" ht="13.5" customHeight="1" x14ac:dyDescent="0.25">
      <c r="A58" s="25"/>
      <c r="B58" s="26" t="s">
        <v>37</v>
      </c>
      <c r="C58" s="25"/>
      <c r="D58" s="26" t="s">
        <v>38</v>
      </c>
      <c r="E58" s="27"/>
      <c r="F58" s="28" t="s">
        <v>39</v>
      </c>
      <c r="G58" s="28"/>
      <c r="H58" s="28"/>
    </row>
    <row r="59" spans="1:9" ht="23" x14ac:dyDescent="0.25">
      <c r="A59" s="25"/>
      <c r="B59" s="29" t="s">
        <v>40</v>
      </c>
      <c r="C59" s="25"/>
      <c r="D59" s="29" t="s">
        <v>41</v>
      </c>
      <c r="E59" s="27"/>
      <c r="F59" s="30" t="s">
        <v>42</v>
      </c>
      <c r="G59" s="30"/>
      <c r="H59" s="30"/>
    </row>
    <row r="60" spans="1:9" x14ac:dyDescent="0.2"/>
  </sheetData>
  <sheetProtection algorithmName="SHA-512" hashValue="Old8+gIbrR8fNCawzJ3E3JxTATQW8PCFHyzPkLJHETcV/r3bOvIWEjrWaGSSE/ZPDbGZwIc+6Qvo51svcBRbrg==" saltValue="hOXDPPJnKaNJBnj0qw2PjA==" spinCount="100000" sheet="1" objects="1" scenarios="1"/>
  <mergeCells count="15">
    <mergeCell ref="F57:H57"/>
    <mergeCell ref="F58:H58"/>
    <mergeCell ref="F59:H59"/>
    <mergeCell ref="B7:D7"/>
    <mergeCell ref="B19:D19"/>
    <mergeCell ref="B47:D47"/>
    <mergeCell ref="B48:D48"/>
    <mergeCell ref="B49:D49"/>
    <mergeCell ref="F56:H56"/>
    <mergeCell ref="A1:H1"/>
    <mergeCell ref="A2:H2"/>
    <mergeCell ref="A3:H3"/>
    <mergeCell ref="A4:H4"/>
    <mergeCell ref="B5:H5"/>
    <mergeCell ref="B6:D6"/>
  </mergeCells>
  <printOptions horizontalCentered="1"/>
  <pageMargins left="0.59055118110236227" right="0.59055118110236227" top="0.78740157480314965" bottom="0.59055118110236227" header="0" footer="0"/>
  <pageSetup scale="84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</vt:lpstr>
      <vt:lpstr>Estado de Resultados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2026-05-11T21:52:54Z</dcterms:created>
  <dcterms:modified xsi:type="dcterms:W3CDTF">2026-05-11T21:53:39Z</dcterms:modified>
</cp:coreProperties>
</file>