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joramirez\Desktop\Joaquin\2026\2. Lafise Valores (LAFISV)\Contabilidad\Febrero 2026\BOLSA DE VALORES\"/>
    </mc:Choice>
  </mc:AlternateContent>
  <xr:revisionPtr revIDLastSave="0" documentId="13_ncr:1_{2B46BFF5-819E-4A67-9938-0CA092605E0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alance" sheetId="1" r:id="rId1"/>
    <sheet name="Edo de Resultados" sheetId="2" r:id="rId2"/>
  </sheets>
  <definedNames>
    <definedName name="_Order1">0</definedName>
    <definedName name="_xlnm.Print_Area" localSheetId="0">Balance!$A$1:$I$53</definedName>
    <definedName name="_xlnm.Print_Area" localSheetId="1">'Edo de Resultados'!$A$1:$I$47</definedName>
    <definedName name="AS2DocOpenMode">"AS2DocumentEdit"</definedName>
    <definedName name="HTML_CodePage">1252</definedName>
    <definedName name="HTML_Control">{"'Retencion Renta'!$A$1:$J$135","'Retencion Renta'!$B$124:$C$128","'Retencion Renta'!$F$116:$F$120"}</definedName>
    <definedName name="HTML_Description">""</definedName>
    <definedName name="HTML_Email">""</definedName>
    <definedName name="HTML_Header">"Retencion Renta"</definedName>
    <definedName name="HTML_LastUpdate">"6/12/02"</definedName>
    <definedName name="HTML_LineAfter">FALSE</definedName>
    <definedName name="HTML_LineBefore">FALSE</definedName>
    <definedName name="HTML_Name">"Yvan Montes"</definedName>
    <definedName name="HTML_OBDlg2">TRUE</definedName>
    <definedName name="HTML_OBDlg4">TRUE</definedName>
    <definedName name="HTML_OS">0</definedName>
    <definedName name="HTML_PathFile">"C:\KPMG\Grupo Q\Servicial\MyHTML.htm"</definedName>
    <definedName name="HTML_Title">"Semana 03-06 -02"</definedName>
    <definedName name="SAPBEXrevision">2</definedName>
    <definedName name="SAPBEXsysID">"BWP"</definedName>
    <definedName name="SAPBEXwbID">"3T2CDVFDIK4KRN9AXI7S1ZU6H"</definedName>
    <definedName name="TextRefCopyRangeCount">12</definedName>
    <definedName name="wrn.Aging._.and._.Trend._.Analysis.">{#N/A,#N/A,FALSE,"Aging Summary";#N/A,#N/A,FALSE,"Ratio Analysis";#N/A,#N/A,FALSE,"Test 120 Day Accts";#N/A,#N/A,FALSE,"Tickmarks"}</definedName>
    <definedName name="wrn.ANEXOS.">{#N/A,#N/A,FALSE,"ANEXO 6g";#N/A,#N/A,FALSE,"ANEXO 6f";#N/A,#N/A,FALSE,"ANEXO 5b";#N/A,#N/A,FALSE,"ANEXO 5a";#N/A,#N/A,FALSE,"ANEXO 6e";#N/A,#N/A,FALSE,"ANEXO 6d";#N/A,#N/A,FALSE,"ANEXO 6c";#N/A,#N/A,FALSE,"ANEXO 6b";#N/A,#N/A,FALSE,"ANEXO 6a"}</definedName>
    <definedName name="wrn.EDOS._.FIN.">{#N/A,#N/A,FALSE,"ANEXO 7";#N/A,#N/A,FALSE,"ANEXO 7-DESG";#N/A,#N/A,FALSE,"Met Part"}</definedName>
    <definedName name="wrn.ELIMINACIONES.">{#N/A,#N/A,FALSE,"Eliminaciones";#N/A,#N/A,FALSE,"Asientos"}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go8D7MaBQxO33CmiWjlaKx3RAOVpg2GyA3SV++XhI0o="/>
    </ext>
  </extLst>
</workbook>
</file>

<file path=xl/calcChain.xml><?xml version="1.0" encoding="utf-8"?>
<calcChain xmlns="http://schemas.openxmlformats.org/spreadsheetml/2006/main">
  <c r="H40" i="1" l="1"/>
  <c r="I27" i="2"/>
  <c r="I14" i="2"/>
  <c r="I9" i="2"/>
  <c r="H36" i="1"/>
  <c r="H33" i="1"/>
  <c r="H30" i="1"/>
  <c r="H27" i="1"/>
  <c r="H23" i="1"/>
  <c r="H16" i="1"/>
  <c r="H9" i="1"/>
  <c r="H20" i="1" l="1"/>
  <c r="I19" i="2"/>
  <c r="I25" i="2" s="1"/>
  <c r="I31" i="2" s="1"/>
  <c r="I37" i="2" s="1"/>
  <c r="H41" i="1" s="1"/>
  <c r="H39" i="1" s="1"/>
  <c r="H42" i="1" l="1"/>
  <c r="H43" i="1"/>
</calcChain>
</file>

<file path=xl/sharedStrings.xml><?xml version="1.0" encoding="utf-8"?>
<sst xmlns="http://schemas.openxmlformats.org/spreadsheetml/2006/main" count="99" uniqueCount="68">
  <si>
    <t>LAFISE VALORES DE EL SALVADOR, S.A. DE C.V.</t>
  </si>
  <si>
    <t>(Casa de Corredores de Bolsa)</t>
  </si>
  <si>
    <t>(Compañía Salvadoreña Subsidiaria de Finance Exchange and Trading Corp.)</t>
  </si>
  <si>
    <t>(San Salvador, República de El Salvador)</t>
  </si>
  <si>
    <t>(Cifras en Dólares de los Estados Unidos de América)</t>
  </si>
  <si>
    <t>Activo</t>
  </si>
  <si>
    <t>Activos corrientes:</t>
  </si>
  <si>
    <t>Bancos y otras instituciones financieras</t>
  </si>
  <si>
    <t xml:space="preserve"> </t>
  </si>
  <si>
    <t>Cuentas y documentos por cobrar</t>
  </si>
  <si>
    <t>Cuentas y documentos por cobrar a partes relacionadas</t>
  </si>
  <si>
    <t>Impuestos</t>
  </si>
  <si>
    <t>Gastos pagados por anticipado</t>
  </si>
  <si>
    <t>Activos no corrientes:</t>
  </si>
  <si>
    <t>Inversiones financieras a largo plazo</t>
  </si>
  <si>
    <t>Activos intangibles</t>
  </si>
  <si>
    <t>Total activo</t>
  </si>
  <si>
    <t>Pasivo</t>
  </si>
  <si>
    <t>Pasivos corrientes:</t>
  </si>
  <si>
    <t>Cuentas por pagar</t>
  </si>
  <si>
    <t>Cuentas por pagar realacionadas</t>
  </si>
  <si>
    <t>Impuestos por pagar propios</t>
  </si>
  <si>
    <t>Total pasivo</t>
  </si>
  <si>
    <t>Patrimonio:</t>
  </si>
  <si>
    <t>Capital:</t>
  </si>
  <si>
    <t>Capital social</t>
  </si>
  <si>
    <t>12, 16</t>
  </si>
  <si>
    <t>Reservas de capital:</t>
  </si>
  <si>
    <t>Reserva legal</t>
  </si>
  <si>
    <t>Revaluaciones</t>
  </si>
  <si>
    <t>Revaluaciones de inversiones</t>
  </si>
  <si>
    <t>5, 12</t>
  </si>
  <si>
    <t>Resultados:</t>
  </si>
  <si>
    <t>Resultados acumulados de ejercicios anteriores</t>
  </si>
  <si>
    <t>Resultados del período</t>
  </si>
  <si>
    <t>Total patrimonio</t>
  </si>
  <si>
    <t>Total pasivo más patrimonio</t>
  </si>
  <si>
    <t>Sandra María Munguía Palomo</t>
  </si>
  <si>
    <t>Vicepresidenta</t>
  </si>
  <si>
    <t>Contador</t>
  </si>
  <si>
    <t>Zelaya Rivas Asociados, SA de CV</t>
  </si>
  <si>
    <t>Auditores Externos</t>
  </si>
  <si>
    <t>LAFISE VALORES DE EL SALVADOR, SA DE CV</t>
  </si>
  <si>
    <t>Ingresos de operación:</t>
  </si>
  <si>
    <t xml:space="preserve">Ingresos por servicios de operaciones bursátiles </t>
  </si>
  <si>
    <t>Ingresos diversos</t>
  </si>
  <si>
    <t>Otros ingresos</t>
  </si>
  <si>
    <t>Gastos de operación:</t>
  </si>
  <si>
    <t>Gastos de operación de servicios bursátiles</t>
  </si>
  <si>
    <t>Gastos generales de administración y de personal</t>
  </si>
  <si>
    <t>de operaciones bursátiles</t>
  </si>
  <si>
    <t>6, 14</t>
  </si>
  <si>
    <t>Resultado de operación</t>
  </si>
  <si>
    <t>Más:</t>
  </si>
  <si>
    <t>Ingresos financieros:</t>
  </si>
  <si>
    <t>Ingresos por inversiones permanentes</t>
  </si>
  <si>
    <t>Utilidad (pérdida) antes de intereses</t>
  </si>
  <si>
    <t>Gastos financieros:</t>
  </si>
  <si>
    <t xml:space="preserve">Gastos por obligaciones con instituciones financieras  </t>
  </si>
  <si>
    <t>Utilidad antes de Impuestos</t>
  </si>
  <si>
    <t>Menos:</t>
  </si>
  <si>
    <t>Reserva legal (7%)</t>
  </si>
  <si>
    <t>Impuesto Sobre la Renta</t>
  </si>
  <si>
    <t xml:space="preserve">Utilidad Neta </t>
  </si>
  <si>
    <t xml:space="preserve">                           Zelaya Rivas Asociados, SA de CV</t>
  </si>
  <si>
    <t>Balance General al 28 de Febrero de 2026</t>
  </si>
  <si>
    <t xml:space="preserve">Joaquin Aurelio Ramirez Jorge </t>
  </si>
  <si>
    <t>Estado de Resultados al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</si>
</sst>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#,##0.0000000000000_);\(#,##0.0000000000000\)"/>
  </numFmts>
  <fonts count="10" x14ac:knownFonts="1">
    <font>
      <sz val="11"/>
      <color theme="1"/>
      <name val="Calibri"/>
      <scheme val="minor"/>
    </font>
    <font>
      <b/>
      <sz val="11"/>
      <color theme="1"/>
      <name val="Times New Roman"/>
    </font>
    <font>
      <sz val="11"/>
      <color theme="1"/>
      <name val="Times New Roman"/>
    </font>
    <font>
      <b/>
      <u/>
      <sz val="11"/>
      <color theme="1"/>
      <name val="Times New Roman"/>
    </font>
    <font>
      <u/>
      <sz val="11"/>
      <color theme="1"/>
      <name val="Times New Roman"/>
    </font>
    <font>
      <u/>
      <sz val="11"/>
      <color theme="1"/>
      <name val="Times New Roman"/>
    </font>
    <font>
      <u/>
      <sz val="11"/>
      <color theme="1"/>
      <name val="Times New Roman"/>
    </font>
    <font>
      <sz val="12"/>
      <color theme="1"/>
      <name val="Times New Roman"/>
    </font>
    <font>
      <sz val="10"/>
      <color rgb="FF000000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39" fontId="2" fillId="0" borderId="1" xfId="0" applyNumberFormat="1" applyFont="1" applyBorder="1"/>
    <xf numFmtId="39" fontId="2" fillId="0" borderId="0" xfId="0" applyNumberFormat="1" applyFont="1"/>
    <xf numFmtId="3" fontId="2" fillId="0" borderId="0" xfId="0" applyNumberFormat="1" applyFont="1"/>
    <xf numFmtId="39" fontId="2" fillId="0" borderId="2" xfId="0" applyNumberFormat="1" applyFont="1" applyBorder="1"/>
    <xf numFmtId="37" fontId="2" fillId="0" borderId="0" xfId="0" applyNumberFormat="1" applyFont="1"/>
    <xf numFmtId="0" fontId="5" fillId="0" borderId="0" xfId="0" applyFont="1" applyAlignment="1">
      <alignment horizontal="center"/>
    </xf>
    <xf numFmtId="39" fontId="6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top"/>
    </xf>
    <xf numFmtId="164" fontId="2" fillId="0" borderId="0" xfId="0" applyNumberFormat="1" applyFont="1"/>
    <xf numFmtId="39" fontId="2" fillId="0" borderId="1" xfId="0" applyNumberFormat="1" applyFont="1" applyBorder="1" applyAlignment="1">
      <alignment horizontal="right"/>
    </xf>
    <xf numFmtId="39" fontId="2" fillId="0" borderId="0" xfId="0" applyNumberFormat="1" applyFont="1" applyAlignment="1">
      <alignment horizontal="right"/>
    </xf>
    <xf numFmtId="39" fontId="2" fillId="0" borderId="3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8" fillId="0" borderId="0" xfId="0" applyNumberFormat="1" applyFont="1" applyAlignment="1">
      <alignment vertical="top"/>
    </xf>
    <xf numFmtId="1" fontId="2" fillId="0" borderId="0" xfId="0" applyNumberFormat="1" applyFont="1"/>
    <xf numFmtId="165" fontId="2" fillId="0" borderId="0" xfId="0" applyNumberFormat="1" applyFont="1"/>
    <xf numFmtId="3" fontId="2" fillId="0" borderId="0" xfId="0" applyNumberFormat="1" applyFont="1" applyAlignment="1">
      <alignment horizontal="right"/>
    </xf>
    <xf numFmtId="39" fontId="1" fillId="0" borderId="4" xfId="0" applyNumberFormat="1" applyFont="1" applyBorder="1" applyAlignment="1">
      <alignment vertical="center"/>
    </xf>
    <xf numFmtId="39" fontId="1" fillId="0" borderId="2" xfId="0" applyNumberFormat="1" applyFont="1" applyBorder="1" applyAlignment="1">
      <alignment horizontal="right" vertical="center"/>
    </xf>
    <xf numFmtId="39" fontId="2" fillId="0" borderId="1" xfId="0" applyNumberFormat="1" applyFont="1" applyBorder="1" applyAlignment="1">
      <alignment vertical="center"/>
    </xf>
    <xf numFmtId="39" fontId="2" fillId="0" borderId="0" xfId="0" applyNumberFormat="1" applyFont="1" applyAlignment="1">
      <alignment vertical="center"/>
    </xf>
    <xf numFmtId="4" fontId="2" fillId="0" borderId="1" xfId="0" applyNumberFormat="1" applyFont="1" applyBorder="1" applyAlignment="1">
      <alignment vertical="center"/>
    </xf>
    <xf numFmtId="44" fontId="2" fillId="0" borderId="0" xfId="1" applyFont="1"/>
    <xf numFmtId="0" fontId="2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Z1001"/>
  <sheetViews>
    <sheetView showGridLines="0" view="pageBreakPreview" zoomScale="115" zoomScaleNormal="100" zoomScaleSheetLayoutView="115" workbookViewId="0">
      <selection activeCell="M14" sqref="M14"/>
    </sheetView>
  </sheetViews>
  <sheetFormatPr baseColWidth="10" defaultColWidth="14.42578125" defaultRowHeight="15" customHeight="1" x14ac:dyDescent="0.25"/>
  <cols>
    <col min="1" max="1" width="1.140625" customWidth="1"/>
    <col min="2" max="2" width="1.7109375" customWidth="1"/>
    <col min="3" max="3" width="2.7109375" customWidth="1"/>
    <col min="4" max="4" width="2" customWidth="1"/>
    <col min="5" max="5" width="42.42578125" customWidth="1"/>
    <col min="6" max="6" width="4.85546875" hidden="1" customWidth="1"/>
    <col min="7" max="7" width="8.28515625" customWidth="1"/>
    <col min="8" max="8" width="23.7109375" customWidth="1"/>
    <col min="9" max="9" width="3.7109375" hidden="1" customWidth="1"/>
    <col min="10" max="11" width="11.42578125" customWidth="1"/>
    <col min="12" max="26" width="10.7109375" customWidth="1"/>
  </cols>
  <sheetData>
    <row r="1" spans="1:26" x14ac:dyDescent="0.25">
      <c r="A1" s="36" t="s">
        <v>0</v>
      </c>
      <c r="B1" s="34"/>
      <c r="C1" s="34"/>
      <c r="D1" s="34"/>
      <c r="E1" s="34"/>
      <c r="F1" s="34"/>
      <c r="G1" s="34"/>
      <c r="H1" s="34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36" t="s">
        <v>1</v>
      </c>
      <c r="B2" s="34"/>
      <c r="C2" s="34"/>
      <c r="D2" s="34"/>
      <c r="E2" s="34"/>
      <c r="F2" s="34"/>
      <c r="G2" s="34"/>
      <c r="H2" s="34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36" t="s">
        <v>2</v>
      </c>
      <c r="B3" s="34"/>
      <c r="C3" s="34"/>
      <c r="D3" s="34"/>
      <c r="E3" s="34"/>
      <c r="F3" s="34"/>
      <c r="G3" s="34"/>
      <c r="H3" s="34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36" t="s">
        <v>3</v>
      </c>
      <c r="B4" s="34"/>
      <c r="C4" s="34"/>
      <c r="D4" s="34"/>
      <c r="E4" s="34"/>
      <c r="F4" s="34"/>
      <c r="G4" s="34"/>
      <c r="H4" s="34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36" t="s">
        <v>65</v>
      </c>
      <c r="B5" s="34"/>
      <c r="C5" s="34"/>
      <c r="D5" s="34"/>
      <c r="E5" s="34"/>
      <c r="F5" s="34"/>
      <c r="G5" s="34"/>
      <c r="H5" s="34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36" t="s">
        <v>4</v>
      </c>
      <c r="B6" s="34"/>
      <c r="C6" s="34"/>
      <c r="D6" s="34"/>
      <c r="E6" s="34"/>
      <c r="F6" s="34"/>
      <c r="G6" s="34"/>
      <c r="H6" s="34"/>
      <c r="I6" s="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2"/>
      <c r="B7" s="2"/>
      <c r="C7" s="2"/>
      <c r="D7" s="2"/>
      <c r="E7" s="2"/>
      <c r="F7" s="2"/>
      <c r="G7" s="2"/>
      <c r="H7" s="2"/>
      <c r="I7" s="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5" t="s">
        <v>5</v>
      </c>
      <c r="B8" s="2"/>
      <c r="C8" s="2"/>
      <c r="D8" s="2"/>
      <c r="E8" s="2"/>
      <c r="F8" s="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1" t="s">
        <v>6</v>
      </c>
      <c r="B9" s="2"/>
      <c r="C9" s="2"/>
      <c r="D9" s="2"/>
      <c r="E9" s="7"/>
      <c r="F9" s="6"/>
      <c r="G9" s="2"/>
      <c r="H9" s="8">
        <f>SUM(H10:H14)</f>
        <v>120608.72</v>
      </c>
      <c r="I9" s="9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2"/>
      <c r="B10" s="2" t="s">
        <v>7</v>
      </c>
      <c r="C10" s="2"/>
      <c r="D10" s="2"/>
      <c r="E10" s="2"/>
      <c r="F10" s="6">
        <v>4</v>
      </c>
      <c r="G10" s="2"/>
      <c r="H10" s="9">
        <v>57997.67</v>
      </c>
      <c r="I10" s="9"/>
      <c r="J10" s="2"/>
      <c r="K10" s="2" t="s">
        <v>8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"/>
      <c r="B11" s="2" t="s">
        <v>9</v>
      </c>
      <c r="C11" s="2"/>
      <c r="D11" s="2"/>
      <c r="E11" s="2"/>
      <c r="F11" s="6"/>
      <c r="G11" s="2"/>
      <c r="H11" s="9">
        <v>0</v>
      </c>
      <c r="I11" s="9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2"/>
      <c r="B12" s="2" t="s">
        <v>10</v>
      </c>
      <c r="C12" s="2"/>
      <c r="D12" s="2"/>
      <c r="E12" s="2"/>
      <c r="F12" s="6">
        <v>6</v>
      </c>
      <c r="G12" s="2"/>
      <c r="H12" s="9">
        <v>54523.5</v>
      </c>
      <c r="I12" s="9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2"/>
      <c r="B13" s="2" t="s">
        <v>11</v>
      </c>
      <c r="C13" s="2"/>
      <c r="D13" s="2"/>
      <c r="E13" s="2"/>
      <c r="F13" s="6"/>
      <c r="G13" s="2"/>
      <c r="H13" s="9">
        <v>4187.55</v>
      </c>
      <c r="I13" s="9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2"/>
      <c r="B14" s="2" t="s">
        <v>12</v>
      </c>
      <c r="C14" s="2"/>
      <c r="D14" s="2"/>
      <c r="E14" s="2"/>
      <c r="F14" s="6"/>
      <c r="G14" s="2"/>
      <c r="H14" s="8">
        <v>3900</v>
      </c>
      <c r="I14" s="9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"/>
      <c r="B15" s="2"/>
      <c r="C15" s="2"/>
      <c r="D15" s="2"/>
      <c r="E15" s="2"/>
      <c r="F15" s="6"/>
      <c r="G15" s="2"/>
      <c r="H15" s="9"/>
      <c r="I15" s="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1" t="s">
        <v>13</v>
      </c>
      <c r="B16" s="2"/>
      <c r="C16" s="2"/>
      <c r="D16" s="2"/>
      <c r="E16" s="2"/>
      <c r="F16" s="6"/>
      <c r="G16" s="2"/>
      <c r="H16" s="8">
        <f>+H17+H18+H19</f>
        <v>317359.65000000002</v>
      </c>
      <c r="I16" s="9"/>
      <c r="J16" s="2"/>
      <c r="K16" s="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/>
      <c r="B17" s="2" t="s">
        <v>14</v>
      </c>
      <c r="C17" s="2"/>
      <c r="D17" s="2"/>
      <c r="E17" s="2"/>
      <c r="F17" s="6">
        <v>5</v>
      </c>
      <c r="G17" s="2"/>
      <c r="H17" s="9">
        <v>102000.41</v>
      </c>
      <c r="I17" s="9"/>
      <c r="J17" s="2" t="s">
        <v>8</v>
      </c>
      <c r="K17" s="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2" t="s">
        <v>15</v>
      </c>
      <c r="C18" s="2"/>
      <c r="D18" s="2"/>
      <c r="E18" s="2"/>
      <c r="F18" s="6">
        <v>7</v>
      </c>
      <c r="G18" s="2"/>
      <c r="H18" s="9">
        <v>1263.72</v>
      </c>
      <c r="I18" s="9"/>
      <c r="J18" s="2"/>
      <c r="K18" s="10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2"/>
      <c r="B19" s="2" t="s">
        <v>9</v>
      </c>
      <c r="C19" s="2"/>
      <c r="D19" s="2"/>
      <c r="E19" s="2"/>
      <c r="F19" s="6"/>
      <c r="G19" s="2"/>
      <c r="H19" s="9">
        <v>214095.52</v>
      </c>
      <c r="I19" s="9"/>
      <c r="J19" s="2"/>
      <c r="K19" s="10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 x14ac:dyDescent="0.25">
      <c r="A20" s="1" t="s">
        <v>16</v>
      </c>
      <c r="B20" s="2"/>
      <c r="C20" s="2"/>
      <c r="D20" s="2"/>
      <c r="E20" s="2"/>
      <c r="F20" s="6"/>
      <c r="G20" s="2"/>
      <c r="H20" s="11">
        <f>+H9+H16</f>
        <v>437968.37</v>
      </c>
      <c r="I20" s="9"/>
      <c r="J20" s="10"/>
      <c r="K20" s="1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1"/>
      <c r="B21" s="2"/>
      <c r="C21" s="2"/>
      <c r="D21" s="2"/>
      <c r="E21" s="2"/>
      <c r="F21" s="6"/>
      <c r="G21" s="2"/>
      <c r="H21" s="9"/>
      <c r="I21" s="9"/>
      <c r="J21" s="10"/>
      <c r="K21" s="1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5" t="s">
        <v>17</v>
      </c>
      <c r="B22" s="2"/>
      <c r="C22" s="2"/>
      <c r="D22" s="2"/>
      <c r="E22" s="2"/>
      <c r="F22" s="13"/>
      <c r="G22" s="7"/>
      <c r="H22" s="14"/>
      <c r="I22" s="14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1" t="s">
        <v>18</v>
      </c>
      <c r="B23" s="2"/>
      <c r="C23" s="2"/>
      <c r="D23" s="2"/>
      <c r="E23" s="2"/>
      <c r="F23" s="6"/>
      <c r="G23" s="2"/>
      <c r="H23" s="8">
        <f>SUM(H24:H26)</f>
        <v>7486.7999999999993</v>
      </c>
      <c r="I23" s="9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" t="s">
        <v>19</v>
      </c>
      <c r="C24" s="2"/>
      <c r="D24" s="2"/>
      <c r="E24" s="2"/>
      <c r="F24" s="6"/>
      <c r="G24" s="2"/>
      <c r="H24" s="9">
        <v>5088</v>
      </c>
      <c r="I24" s="9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2" t="s">
        <v>20</v>
      </c>
      <c r="C25" s="2"/>
      <c r="D25" s="2"/>
      <c r="E25" s="2"/>
      <c r="F25" s="6"/>
      <c r="G25" s="2"/>
      <c r="H25" s="9">
        <v>1785.48</v>
      </c>
      <c r="I25" s="9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15"/>
      <c r="B26" s="2" t="s">
        <v>21</v>
      </c>
      <c r="C26" s="2"/>
      <c r="D26" s="2"/>
      <c r="E26" s="2"/>
      <c r="F26" s="6">
        <v>6</v>
      </c>
      <c r="G26" s="2"/>
      <c r="H26" s="9">
        <v>613.32000000000005</v>
      </c>
      <c r="I26" s="9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 x14ac:dyDescent="0.25">
      <c r="A27" s="1" t="s">
        <v>22</v>
      </c>
      <c r="B27" s="2"/>
      <c r="C27" s="2"/>
      <c r="D27" s="2"/>
      <c r="E27" s="2"/>
      <c r="F27" s="6"/>
      <c r="G27" s="2"/>
      <c r="H27" s="11">
        <f>SUM(H24:I26)</f>
        <v>7486.7999999999993</v>
      </c>
      <c r="I27" s="9"/>
      <c r="J27" s="9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1"/>
      <c r="B28" s="2"/>
      <c r="C28" s="2"/>
      <c r="D28" s="2"/>
      <c r="E28" s="2"/>
      <c r="F28" s="6"/>
      <c r="G28" s="2"/>
      <c r="H28" s="9"/>
      <c r="I28" s="9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1" t="s">
        <v>23</v>
      </c>
      <c r="B29" s="2"/>
      <c r="C29" s="2"/>
      <c r="D29" s="2"/>
      <c r="E29" s="16"/>
      <c r="F29" s="6"/>
      <c r="G29" s="2"/>
      <c r="H29" s="9"/>
      <c r="I29" s="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1" t="s">
        <v>24</v>
      </c>
      <c r="B30" s="2"/>
      <c r="C30" s="2"/>
      <c r="D30" s="2"/>
      <c r="E30" s="2"/>
      <c r="F30" s="6"/>
      <c r="G30" s="2"/>
      <c r="H30" s="8">
        <f>+H31</f>
        <v>325176</v>
      </c>
      <c r="I30" s="9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2" t="s">
        <v>25</v>
      </c>
      <c r="C31" s="2"/>
      <c r="D31" s="2"/>
      <c r="E31" s="2"/>
      <c r="F31" s="6" t="s">
        <v>26</v>
      </c>
      <c r="G31" s="2"/>
      <c r="H31" s="9">
        <v>325176</v>
      </c>
      <c r="I31" s="9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/>
      <c r="D32" s="2"/>
      <c r="E32" s="2"/>
      <c r="F32" s="6"/>
      <c r="G32" s="2"/>
      <c r="H32" s="9"/>
      <c r="I32" s="9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1" t="s">
        <v>27</v>
      </c>
      <c r="B33" s="2"/>
      <c r="C33" s="2"/>
      <c r="D33" s="2"/>
      <c r="E33" s="2"/>
      <c r="F33" s="6"/>
      <c r="G33" s="2"/>
      <c r="H33" s="8">
        <f>H34</f>
        <v>17437.560000000001</v>
      </c>
      <c r="I33" s="9"/>
      <c r="J33" s="9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 t="s">
        <v>28</v>
      </c>
      <c r="C34" s="2"/>
      <c r="D34" s="2"/>
      <c r="E34" s="2"/>
      <c r="F34" s="6">
        <v>12</v>
      </c>
      <c r="G34" s="2"/>
      <c r="H34" s="9">
        <v>17437.560000000001</v>
      </c>
      <c r="I34" s="9"/>
      <c r="J34" s="9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6"/>
      <c r="G35" s="2"/>
      <c r="H35" s="9"/>
      <c r="I35" s="9"/>
      <c r="J35" s="9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1" t="s">
        <v>29</v>
      </c>
      <c r="B36" s="2"/>
      <c r="C36" s="2"/>
      <c r="D36" s="2"/>
      <c r="E36" s="2"/>
      <c r="F36" s="6"/>
      <c r="G36" s="2"/>
      <c r="H36" s="8">
        <f>H37</f>
        <v>0</v>
      </c>
      <c r="I36" s="9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1"/>
      <c r="B37" s="2" t="s">
        <v>30</v>
      </c>
      <c r="C37" s="2"/>
      <c r="D37" s="2"/>
      <c r="E37" s="2"/>
      <c r="F37" s="6" t="s">
        <v>31</v>
      </c>
      <c r="G37" s="2"/>
      <c r="H37" s="9">
        <v>0</v>
      </c>
      <c r="I37" s="9"/>
      <c r="J37" s="2" t="s">
        <v>8</v>
      </c>
      <c r="K37" s="17" t="s">
        <v>8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1"/>
      <c r="B38" s="2"/>
      <c r="C38" s="2"/>
      <c r="D38" s="2"/>
      <c r="E38" s="2"/>
      <c r="F38" s="6"/>
      <c r="G38" s="2"/>
      <c r="H38" s="9"/>
      <c r="I38" s="9"/>
      <c r="J38" s="2"/>
      <c r="K38" s="1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1" t="s">
        <v>32</v>
      </c>
      <c r="B39" s="2"/>
      <c r="C39" s="2"/>
      <c r="D39" s="2"/>
      <c r="E39" s="2"/>
      <c r="F39" s="6">
        <v>12</v>
      </c>
      <c r="G39" s="2"/>
      <c r="H39" s="18">
        <f>+H40+H41</f>
        <v>87868.010000000009</v>
      </c>
      <c r="I39" s="19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15" t="s">
        <v>33</v>
      </c>
      <c r="C40" s="2"/>
      <c r="D40" s="2"/>
      <c r="E40" s="2"/>
      <c r="F40" s="6"/>
      <c r="G40" s="2"/>
      <c r="H40" s="9">
        <f>223037.09-133414.18</f>
        <v>89622.91</v>
      </c>
      <c r="I40" s="9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 t="s">
        <v>34</v>
      </c>
      <c r="C41" s="2"/>
      <c r="D41" s="2"/>
      <c r="E41" s="2"/>
      <c r="F41" s="6"/>
      <c r="G41" s="2"/>
      <c r="H41" s="9">
        <f>'Edo de Resultados'!I37</f>
        <v>-1754.8999999999983</v>
      </c>
      <c r="I41" s="9"/>
      <c r="J41" s="2"/>
      <c r="K41" s="1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 x14ac:dyDescent="0.25">
      <c r="A42" s="1" t="s">
        <v>35</v>
      </c>
      <c r="B42" s="2"/>
      <c r="C42" s="2"/>
      <c r="D42" s="2"/>
      <c r="E42" s="2"/>
      <c r="F42" s="6"/>
      <c r="G42" s="2"/>
      <c r="H42" s="20">
        <f>H30+H33+H36+H39</f>
        <v>430481.57</v>
      </c>
      <c r="I42" s="9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customHeight="1" x14ac:dyDescent="0.25">
      <c r="A43" s="1" t="s">
        <v>36</v>
      </c>
      <c r="B43" s="2"/>
      <c r="C43" s="2"/>
      <c r="D43" s="2"/>
      <c r="E43" s="2"/>
      <c r="F43" s="6"/>
      <c r="G43" s="2"/>
      <c r="H43" s="11">
        <f>H23+H30+H33+H36+H39</f>
        <v>437968.37</v>
      </c>
      <c r="I43" s="9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6"/>
      <c r="G44" s="2"/>
      <c r="H44" s="12"/>
      <c r="I44" s="12"/>
      <c r="J44" s="2"/>
      <c r="K44" s="3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6"/>
      <c r="G45" s="2"/>
      <c r="H45" s="12"/>
      <c r="I45" s="1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6"/>
      <c r="G46" s="2"/>
      <c r="H46" s="9"/>
      <c r="I46" s="9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1"/>
      <c r="B47" s="2"/>
      <c r="C47" s="38" t="s">
        <v>37</v>
      </c>
      <c r="D47" s="34"/>
      <c r="E47" s="34"/>
      <c r="F47" s="6"/>
      <c r="G47" s="36" t="s">
        <v>66</v>
      </c>
      <c r="H47" s="34"/>
      <c r="I47" s="9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1"/>
      <c r="B48" s="2"/>
      <c r="C48" s="33" t="s">
        <v>38</v>
      </c>
      <c r="D48" s="34"/>
      <c r="E48" s="34"/>
      <c r="F48" s="6"/>
      <c r="G48" s="35" t="s">
        <v>39</v>
      </c>
      <c r="H48" s="34"/>
      <c r="I48" s="9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1"/>
      <c r="B49" s="2"/>
      <c r="C49" s="2"/>
      <c r="D49" s="2"/>
      <c r="E49" s="2"/>
      <c r="F49" s="6"/>
      <c r="G49" s="2"/>
      <c r="H49" s="9"/>
      <c r="I49" s="9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1"/>
      <c r="B50" s="2"/>
      <c r="C50" s="2"/>
      <c r="D50" s="2"/>
      <c r="E50" s="2"/>
      <c r="F50" s="6"/>
      <c r="G50" s="2"/>
      <c r="H50" s="9"/>
      <c r="I50" s="9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1"/>
      <c r="B51" s="2"/>
      <c r="C51" s="2"/>
      <c r="D51" s="2"/>
      <c r="E51" s="2"/>
      <c r="F51" s="6"/>
      <c r="G51" s="2"/>
      <c r="H51" s="9"/>
      <c r="I51" s="9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36" t="s">
        <v>40</v>
      </c>
      <c r="B52" s="34"/>
      <c r="C52" s="34"/>
      <c r="D52" s="34"/>
      <c r="E52" s="34"/>
      <c r="F52" s="34"/>
      <c r="G52" s="34"/>
      <c r="H52" s="34"/>
      <c r="I52" s="9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37" t="s">
        <v>41</v>
      </c>
      <c r="B53" s="34"/>
      <c r="C53" s="34"/>
      <c r="D53" s="34"/>
      <c r="E53" s="34"/>
      <c r="F53" s="34"/>
      <c r="G53" s="34"/>
      <c r="H53" s="34"/>
      <c r="I53" s="9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6"/>
      <c r="G54" s="2"/>
      <c r="H54" s="9"/>
      <c r="I54" s="9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1"/>
      <c r="C55" s="2"/>
      <c r="D55" s="2"/>
      <c r="E55" s="2"/>
      <c r="F55" s="6"/>
      <c r="G55" s="2"/>
      <c r="H55" s="9"/>
      <c r="I55" s="9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6"/>
      <c r="G56" s="2"/>
      <c r="H56" s="9"/>
      <c r="I56" s="9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 x14ac:dyDescent="0.25">
      <c r="A57" s="1"/>
      <c r="B57" s="2"/>
      <c r="C57" s="2"/>
      <c r="D57" s="2"/>
      <c r="E57" s="2"/>
      <c r="F57" s="6"/>
      <c r="G57" s="2"/>
      <c r="H57" s="9"/>
      <c r="I57" s="9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customHeight="1" x14ac:dyDescent="0.25">
      <c r="A58" s="2"/>
      <c r="B58" s="2"/>
      <c r="C58" s="2"/>
      <c r="D58" s="2"/>
      <c r="E58" s="2"/>
      <c r="F58" s="6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1.25" customHeight="1" x14ac:dyDescent="0.25">
      <c r="A59" s="2"/>
      <c r="B59" s="2"/>
      <c r="C59" s="2"/>
      <c r="D59" s="2"/>
      <c r="E59" s="2"/>
      <c r="F59" s="6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1.25" customHeight="1" x14ac:dyDescent="0.25">
      <c r="A60" s="2"/>
      <c r="B60" s="2"/>
      <c r="C60" s="2"/>
      <c r="D60" s="2"/>
      <c r="E60" s="2"/>
      <c r="F60" s="6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1.25" customHeight="1" x14ac:dyDescent="0.25">
      <c r="A61" s="2"/>
      <c r="B61" s="2"/>
      <c r="C61" s="2"/>
      <c r="D61" s="2"/>
      <c r="E61" s="2"/>
      <c r="F61" s="6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1.25" customHeight="1" x14ac:dyDescent="0.25">
      <c r="A62" s="2"/>
      <c r="B62" s="2"/>
      <c r="C62" s="2"/>
      <c r="D62" s="2"/>
      <c r="E62" s="2"/>
      <c r="F62" s="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1.25" customHeight="1" x14ac:dyDescent="0.25">
      <c r="A63" s="2"/>
      <c r="B63" s="2"/>
      <c r="C63" s="2"/>
      <c r="D63" s="2"/>
      <c r="E63" s="2"/>
      <c r="F63" s="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1.25" customHeight="1" x14ac:dyDescent="0.25">
      <c r="A64" s="2"/>
      <c r="B64" s="2"/>
      <c r="C64" s="2"/>
      <c r="D64" s="2"/>
      <c r="E64" s="2"/>
      <c r="F64" s="6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1.25" customHeight="1" x14ac:dyDescent="0.25">
      <c r="A65" s="2"/>
      <c r="B65" s="2"/>
      <c r="C65" s="2"/>
      <c r="D65" s="2"/>
      <c r="E65" s="2"/>
      <c r="F65" s="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1.25" customHeight="1" x14ac:dyDescent="0.25">
      <c r="A66" s="2"/>
      <c r="B66" s="2"/>
      <c r="C66" s="2"/>
      <c r="D66" s="2"/>
      <c r="E66" s="2"/>
      <c r="F66" s="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1.25" customHeight="1" x14ac:dyDescent="0.25">
      <c r="A67" s="2"/>
      <c r="B67" s="2"/>
      <c r="C67" s="2"/>
      <c r="D67" s="2"/>
      <c r="E67" s="2"/>
      <c r="F67" s="6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1.25" customHeight="1" x14ac:dyDescent="0.25">
      <c r="A68" s="2"/>
      <c r="B68" s="2"/>
      <c r="C68" s="2"/>
      <c r="D68" s="2"/>
      <c r="E68" s="2"/>
      <c r="F68" s="6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1.25" customHeight="1" x14ac:dyDescent="0.25">
      <c r="A69" s="2"/>
      <c r="B69" s="2"/>
      <c r="C69" s="2"/>
      <c r="D69" s="2"/>
      <c r="E69" s="2"/>
      <c r="F69" s="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1.25" customHeight="1" x14ac:dyDescent="0.25">
      <c r="A70" s="2"/>
      <c r="B70" s="2"/>
      <c r="C70" s="2"/>
      <c r="D70" s="2"/>
      <c r="E70" s="2"/>
      <c r="F70" s="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1.25" customHeight="1" x14ac:dyDescent="0.25">
      <c r="A71" s="2"/>
      <c r="B71" s="2"/>
      <c r="C71" s="2"/>
      <c r="D71" s="2"/>
      <c r="E71" s="2"/>
      <c r="F71" s="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1.25" customHeight="1" x14ac:dyDescent="0.25">
      <c r="A72" s="2"/>
      <c r="B72" s="2"/>
      <c r="C72" s="2"/>
      <c r="D72" s="2"/>
      <c r="E72" s="2"/>
      <c r="F72" s="6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1.25" customHeight="1" x14ac:dyDescent="0.25">
      <c r="A73" s="2"/>
      <c r="B73" s="2"/>
      <c r="C73" s="2"/>
      <c r="D73" s="2"/>
      <c r="E73" s="2"/>
      <c r="F73" s="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1.25" customHeight="1" x14ac:dyDescent="0.25">
      <c r="A74" s="2"/>
      <c r="B74" s="2"/>
      <c r="C74" s="2"/>
      <c r="D74" s="2"/>
      <c r="E74" s="2"/>
      <c r="F74" s="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1.25" customHeight="1" x14ac:dyDescent="0.25">
      <c r="A75" s="2"/>
      <c r="B75" s="2"/>
      <c r="C75" s="2"/>
      <c r="D75" s="2"/>
      <c r="E75" s="2"/>
      <c r="F75" s="6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1.25" customHeight="1" x14ac:dyDescent="0.25">
      <c r="A76" s="2"/>
      <c r="B76" s="2"/>
      <c r="C76" s="2"/>
      <c r="D76" s="2"/>
      <c r="E76" s="2"/>
      <c r="F76" s="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1.25" customHeight="1" x14ac:dyDescent="0.25">
      <c r="A77" s="2"/>
      <c r="B77" s="2"/>
      <c r="C77" s="2"/>
      <c r="D77" s="2"/>
      <c r="E77" s="2"/>
      <c r="F77" s="6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1.25" customHeight="1" x14ac:dyDescent="0.25">
      <c r="A78" s="2"/>
      <c r="B78" s="2"/>
      <c r="C78" s="2"/>
      <c r="D78" s="2"/>
      <c r="E78" s="2"/>
      <c r="F78" s="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1.25" customHeight="1" x14ac:dyDescent="0.25">
      <c r="A79" s="2"/>
      <c r="B79" s="2"/>
      <c r="C79" s="2"/>
      <c r="D79" s="2"/>
      <c r="E79" s="2"/>
      <c r="F79" s="6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1.25" customHeight="1" x14ac:dyDescent="0.25">
      <c r="A80" s="2"/>
      <c r="B80" s="2"/>
      <c r="C80" s="2"/>
      <c r="D80" s="2"/>
      <c r="E80" s="2"/>
      <c r="F80" s="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1.25" customHeight="1" x14ac:dyDescent="0.25">
      <c r="A81" s="2"/>
      <c r="B81" s="2"/>
      <c r="C81" s="2"/>
      <c r="D81" s="2"/>
      <c r="E81" s="2"/>
      <c r="F81" s="6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1.25" customHeight="1" x14ac:dyDescent="0.25">
      <c r="A82" s="2"/>
      <c r="B82" s="2"/>
      <c r="C82" s="2"/>
      <c r="D82" s="2"/>
      <c r="E82" s="2"/>
      <c r="F82" s="6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1.25" customHeight="1" x14ac:dyDescent="0.25">
      <c r="A83" s="2"/>
      <c r="B83" s="2"/>
      <c r="C83" s="2"/>
      <c r="D83" s="2"/>
      <c r="E83" s="2"/>
      <c r="F83" s="6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1.25" customHeight="1" x14ac:dyDescent="0.25">
      <c r="A84" s="2"/>
      <c r="B84" s="2"/>
      <c r="C84" s="2"/>
      <c r="D84" s="2"/>
      <c r="E84" s="2"/>
      <c r="F84" s="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1.25" customHeight="1" x14ac:dyDescent="0.25">
      <c r="A85" s="2"/>
      <c r="B85" s="2"/>
      <c r="C85" s="2"/>
      <c r="D85" s="2"/>
      <c r="E85" s="2"/>
      <c r="F85" s="6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1.25" customHeight="1" x14ac:dyDescent="0.25">
      <c r="A86" s="2"/>
      <c r="B86" s="2"/>
      <c r="C86" s="2"/>
      <c r="D86" s="2"/>
      <c r="E86" s="2"/>
      <c r="F86" s="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1.25" customHeight="1" x14ac:dyDescent="0.25">
      <c r="A87" s="2"/>
      <c r="B87" s="2"/>
      <c r="C87" s="2"/>
      <c r="D87" s="2"/>
      <c r="E87" s="2"/>
      <c r="F87" s="6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1.25" customHeight="1" x14ac:dyDescent="0.25">
      <c r="A88" s="2"/>
      <c r="B88" s="2"/>
      <c r="C88" s="2"/>
      <c r="D88" s="2"/>
      <c r="E88" s="2"/>
      <c r="F88" s="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1.25" customHeight="1" x14ac:dyDescent="0.25">
      <c r="A89" s="2"/>
      <c r="B89" s="2"/>
      <c r="C89" s="2"/>
      <c r="D89" s="2"/>
      <c r="E89" s="2"/>
      <c r="F89" s="6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1.25" customHeight="1" x14ac:dyDescent="0.25">
      <c r="A90" s="2"/>
      <c r="B90" s="2"/>
      <c r="C90" s="2"/>
      <c r="D90" s="2"/>
      <c r="E90" s="2"/>
      <c r="F90" s="6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1.25" customHeight="1" x14ac:dyDescent="0.25">
      <c r="A91" s="2"/>
      <c r="B91" s="2"/>
      <c r="C91" s="2"/>
      <c r="D91" s="2"/>
      <c r="E91" s="2"/>
      <c r="F91" s="6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1.25" customHeight="1" x14ac:dyDescent="0.25">
      <c r="A92" s="2"/>
      <c r="B92" s="2"/>
      <c r="C92" s="2"/>
      <c r="D92" s="2"/>
      <c r="E92" s="2"/>
      <c r="F92" s="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1.25" customHeight="1" x14ac:dyDescent="0.25">
      <c r="A93" s="2"/>
      <c r="B93" s="2"/>
      <c r="C93" s="2"/>
      <c r="D93" s="2"/>
      <c r="E93" s="2"/>
      <c r="F93" s="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1.25" customHeight="1" x14ac:dyDescent="0.25">
      <c r="A94" s="2"/>
      <c r="B94" s="2"/>
      <c r="C94" s="2"/>
      <c r="D94" s="2"/>
      <c r="E94" s="2"/>
      <c r="F94" s="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1.25" customHeight="1" x14ac:dyDescent="0.25">
      <c r="A95" s="2"/>
      <c r="B95" s="2"/>
      <c r="C95" s="2"/>
      <c r="D95" s="2"/>
      <c r="E95" s="2"/>
      <c r="F95" s="6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1.25" customHeight="1" x14ac:dyDescent="0.25">
      <c r="A96" s="2"/>
      <c r="B96" s="2"/>
      <c r="C96" s="2"/>
      <c r="D96" s="2"/>
      <c r="E96" s="2"/>
      <c r="F96" s="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1.25" customHeight="1" x14ac:dyDescent="0.25">
      <c r="A97" s="2"/>
      <c r="B97" s="2"/>
      <c r="C97" s="2"/>
      <c r="D97" s="2"/>
      <c r="E97" s="2"/>
      <c r="F97" s="6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1.25" customHeight="1" x14ac:dyDescent="0.25">
      <c r="A98" s="2"/>
      <c r="B98" s="2"/>
      <c r="C98" s="2"/>
      <c r="D98" s="2"/>
      <c r="E98" s="2"/>
      <c r="F98" s="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1.25" customHeight="1" x14ac:dyDescent="0.25">
      <c r="A99" s="2"/>
      <c r="B99" s="2"/>
      <c r="C99" s="2"/>
      <c r="D99" s="2"/>
      <c r="E99" s="2"/>
      <c r="F99" s="6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1.25" customHeight="1" x14ac:dyDescent="0.25">
      <c r="A100" s="2"/>
      <c r="B100" s="2"/>
      <c r="C100" s="2"/>
      <c r="D100" s="2"/>
      <c r="E100" s="2"/>
      <c r="F100" s="6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1.25" customHeight="1" x14ac:dyDescent="0.25">
      <c r="A101" s="2"/>
      <c r="B101" s="2"/>
      <c r="C101" s="2"/>
      <c r="D101" s="2"/>
      <c r="E101" s="2"/>
      <c r="F101" s="6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1.25" customHeight="1" x14ac:dyDescent="0.25">
      <c r="A102" s="2"/>
      <c r="B102" s="2"/>
      <c r="C102" s="2"/>
      <c r="D102" s="2"/>
      <c r="E102" s="2"/>
      <c r="F102" s="6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1.25" customHeight="1" x14ac:dyDescent="0.25">
      <c r="A103" s="2"/>
      <c r="B103" s="2"/>
      <c r="C103" s="2"/>
      <c r="D103" s="2"/>
      <c r="E103" s="2"/>
      <c r="F103" s="6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1.25" customHeight="1" x14ac:dyDescent="0.25">
      <c r="A104" s="2"/>
      <c r="B104" s="2"/>
      <c r="C104" s="2"/>
      <c r="D104" s="2"/>
      <c r="E104" s="2"/>
      <c r="F104" s="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1.25" customHeight="1" x14ac:dyDescent="0.25">
      <c r="A105" s="2"/>
      <c r="B105" s="2"/>
      <c r="C105" s="2"/>
      <c r="D105" s="2"/>
      <c r="E105" s="2"/>
      <c r="F105" s="6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1.25" customHeight="1" x14ac:dyDescent="0.25">
      <c r="A106" s="2"/>
      <c r="B106" s="2"/>
      <c r="C106" s="2"/>
      <c r="D106" s="2"/>
      <c r="E106" s="2"/>
      <c r="F106" s="6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1.25" customHeight="1" x14ac:dyDescent="0.25">
      <c r="A107" s="2"/>
      <c r="B107" s="2"/>
      <c r="C107" s="2"/>
      <c r="D107" s="2"/>
      <c r="E107" s="2"/>
      <c r="F107" s="6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1.25" customHeight="1" x14ac:dyDescent="0.25">
      <c r="A108" s="2"/>
      <c r="B108" s="2"/>
      <c r="C108" s="2"/>
      <c r="D108" s="2"/>
      <c r="E108" s="2"/>
      <c r="F108" s="6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1.25" customHeight="1" x14ac:dyDescent="0.25">
      <c r="A109" s="2"/>
      <c r="B109" s="2"/>
      <c r="C109" s="2"/>
      <c r="D109" s="2"/>
      <c r="E109" s="2"/>
      <c r="F109" s="6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1.25" customHeight="1" x14ac:dyDescent="0.25">
      <c r="A110" s="2"/>
      <c r="B110" s="2"/>
      <c r="C110" s="2"/>
      <c r="D110" s="2"/>
      <c r="E110" s="2"/>
      <c r="F110" s="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1.25" customHeight="1" x14ac:dyDescent="0.25">
      <c r="A111" s="2"/>
      <c r="B111" s="2"/>
      <c r="C111" s="2"/>
      <c r="D111" s="2"/>
      <c r="E111" s="2"/>
      <c r="F111" s="6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1.25" customHeight="1" x14ac:dyDescent="0.25">
      <c r="A112" s="2"/>
      <c r="B112" s="2"/>
      <c r="C112" s="2"/>
      <c r="D112" s="2"/>
      <c r="E112" s="2"/>
      <c r="F112" s="6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1.25" customHeight="1" x14ac:dyDescent="0.25">
      <c r="A113" s="2"/>
      <c r="B113" s="2"/>
      <c r="C113" s="2"/>
      <c r="D113" s="2"/>
      <c r="E113" s="2"/>
      <c r="F113" s="6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1.25" customHeight="1" x14ac:dyDescent="0.25">
      <c r="A114" s="2"/>
      <c r="B114" s="2"/>
      <c r="C114" s="2"/>
      <c r="D114" s="2"/>
      <c r="E114" s="2"/>
      <c r="F114" s="6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1.25" customHeight="1" x14ac:dyDescent="0.25">
      <c r="A115" s="2"/>
      <c r="B115" s="2"/>
      <c r="C115" s="2"/>
      <c r="D115" s="2"/>
      <c r="E115" s="2"/>
      <c r="F115" s="6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1.25" customHeight="1" x14ac:dyDescent="0.25">
      <c r="A116" s="2"/>
      <c r="B116" s="2"/>
      <c r="C116" s="2"/>
      <c r="D116" s="2"/>
      <c r="E116" s="2"/>
      <c r="F116" s="6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1.25" customHeight="1" x14ac:dyDescent="0.25">
      <c r="A117" s="2"/>
      <c r="B117" s="2"/>
      <c r="C117" s="2"/>
      <c r="D117" s="2"/>
      <c r="E117" s="2"/>
      <c r="F117" s="6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1.25" customHeight="1" x14ac:dyDescent="0.25">
      <c r="A118" s="2"/>
      <c r="B118" s="2"/>
      <c r="C118" s="2"/>
      <c r="D118" s="2"/>
      <c r="E118" s="2"/>
      <c r="F118" s="6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1.25" customHeight="1" x14ac:dyDescent="0.25">
      <c r="A119" s="2"/>
      <c r="B119" s="2"/>
      <c r="C119" s="2"/>
      <c r="D119" s="2"/>
      <c r="E119" s="2"/>
      <c r="F119" s="6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1.25" customHeight="1" x14ac:dyDescent="0.25">
      <c r="A120" s="2"/>
      <c r="B120" s="2"/>
      <c r="C120" s="2"/>
      <c r="D120" s="2"/>
      <c r="E120" s="2"/>
      <c r="F120" s="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1.25" customHeight="1" x14ac:dyDescent="0.25">
      <c r="A121" s="2"/>
      <c r="B121" s="2"/>
      <c r="C121" s="2"/>
      <c r="D121" s="2"/>
      <c r="E121" s="2"/>
      <c r="F121" s="6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1.25" customHeight="1" x14ac:dyDescent="0.25">
      <c r="A122" s="2"/>
      <c r="B122" s="2"/>
      <c r="C122" s="2"/>
      <c r="D122" s="2"/>
      <c r="E122" s="2"/>
      <c r="F122" s="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1.25" customHeight="1" x14ac:dyDescent="0.25">
      <c r="A123" s="2"/>
      <c r="B123" s="2"/>
      <c r="C123" s="2"/>
      <c r="D123" s="2"/>
      <c r="E123" s="2"/>
      <c r="F123" s="6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1.25" customHeight="1" x14ac:dyDescent="0.25">
      <c r="A124" s="2"/>
      <c r="B124" s="2"/>
      <c r="C124" s="2"/>
      <c r="D124" s="2"/>
      <c r="E124" s="2"/>
      <c r="F124" s="6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1.25" customHeight="1" x14ac:dyDescent="0.25">
      <c r="A125" s="2"/>
      <c r="B125" s="2"/>
      <c r="C125" s="2"/>
      <c r="D125" s="2"/>
      <c r="E125" s="2"/>
      <c r="F125" s="6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1.25" customHeight="1" x14ac:dyDescent="0.25">
      <c r="A126" s="2"/>
      <c r="B126" s="2"/>
      <c r="C126" s="2"/>
      <c r="D126" s="2"/>
      <c r="E126" s="2"/>
      <c r="F126" s="6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1.25" customHeight="1" x14ac:dyDescent="0.25">
      <c r="A127" s="2"/>
      <c r="B127" s="2"/>
      <c r="C127" s="2"/>
      <c r="D127" s="2"/>
      <c r="E127" s="2"/>
      <c r="F127" s="6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1.25" customHeight="1" x14ac:dyDescent="0.25">
      <c r="A128" s="2"/>
      <c r="B128" s="2"/>
      <c r="C128" s="2"/>
      <c r="D128" s="2"/>
      <c r="E128" s="2"/>
      <c r="F128" s="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1.25" customHeight="1" x14ac:dyDescent="0.25">
      <c r="A129" s="2"/>
      <c r="B129" s="2"/>
      <c r="C129" s="2"/>
      <c r="D129" s="2"/>
      <c r="E129" s="2"/>
      <c r="F129" s="6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1.25" customHeight="1" x14ac:dyDescent="0.25">
      <c r="A130" s="2"/>
      <c r="B130" s="2"/>
      <c r="C130" s="2"/>
      <c r="D130" s="2"/>
      <c r="E130" s="2"/>
      <c r="F130" s="6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1.25" customHeight="1" x14ac:dyDescent="0.25">
      <c r="A131" s="2"/>
      <c r="B131" s="2"/>
      <c r="C131" s="2"/>
      <c r="D131" s="2"/>
      <c r="E131" s="2"/>
      <c r="F131" s="6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1.25" customHeight="1" x14ac:dyDescent="0.25">
      <c r="A132" s="2"/>
      <c r="B132" s="2"/>
      <c r="C132" s="2"/>
      <c r="D132" s="2"/>
      <c r="E132" s="2"/>
      <c r="F132" s="6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1.25" customHeight="1" x14ac:dyDescent="0.25">
      <c r="A133" s="2"/>
      <c r="B133" s="2"/>
      <c r="C133" s="2"/>
      <c r="D133" s="2"/>
      <c r="E133" s="2"/>
      <c r="F133" s="6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1.25" customHeight="1" x14ac:dyDescent="0.25">
      <c r="A134" s="2"/>
      <c r="B134" s="2"/>
      <c r="C134" s="2"/>
      <c r="D134" s="2"/>
      <c r="E134" s="2"/>
      <c r="F134" s="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1.25" customHeight="1" x14ac:dyDescent="0.25">
      <c r="A135" s="2"/>
      <c r="B135" s="2"/>
      <c r="C135" s="2"/>
      <c r="D135" s="2"/>
      <c r="E135" s="2"/>
      <c r="F135" s="6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1.25" customHeight="1" x14ac:dyDescent="0.25">
      <c r="A136" s="2"/>
      <c r="B136" s="2"/>
      <c r="C136" s="2"/>
      <c r="D136" s="2"/>
      <c r="E136" s="2"/>
      <c r="F136" s="6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1.25" customHeight="1" x14ac:dyDescent="0.25">
      <c r="A137" s="2"/>
      <c r="B137" s="2"/>
      <c r="C137" s="2"/>
      <c r="D137" s="2"/>
      <c r="E137" s="2"/>
      <c r="F137" s="6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1.25" customHeight="1" x14ac:dyDescent="0.25">
      <c r="A138" s="2"/>
      <c r="B138" s="2"/>
      <c r="C138" s="2"/>
      <c r="D138" s="2"/>
      <c r="E138" s="2"/>
      <c r="F138" s="6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1.25" customHeight="1" x14ac:dyDescent="0.25">
      <c r="A139" s="2"/>
      <c r="B139" s="2"/>
      <c r="C139" s="2"/>
      <c r="D139" s="2"/>
      <c r="E139" s="2"/>
      <c r="F139" s="6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1.25" customHeight="1" x14ac:dyDescent="0.25">
      <c r="A140" s="2"/>
      <c r="B140" s="2"/>
      <c r="C140" s="2"/>
      <c r="D140" s="2"/>
      <c r="E140" s="2"/>
      <c r="F140" s="6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1.25" customHeight="1" x14ac:dyDescent="0.25">
      <c r="A141" s="2"/>
      <c r="B141" s="2"/>
      <c r="C141" s="2"/>
      <c r="D141" s="2"/>
      <c r="E141" s="2"/>
      <c r="F141" s="6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1.25" customHeight="1" x14ac:dyDescent="0.25">
      <c r="A142" s="2"/>
      <c r="B142" s="2"/>
      <c r="C142" s="2"/>
      <c r="D142" s="2"/>
      <c r="E142" s="2"/>
      <c r="F142" s="6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1.25" customHeight="1" x14ac:dyDescent="0.25">
      <c r="A143" s="2"/>
      <c r="B143" s="2"/>
      <c r="C143" s="2"/>
      <c r="D143" s="2"/>
      <c r="E143" s="2"/>
      <c r="F143" s="6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1.25" customHeight="1" x14ac:dyDescent="0.25">
      <c r="A144" s="2"/>
      <c r="B144" s="2"/>
      <c r="C144" s="2"/>
      <c r="D144" s="2"/>
      <c r="E144" s="2"/>
      <c r="F144" s="6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1.25" customHeight="1" x14ac:dyDescent="0.25">
      <c r="A145" s="2"/>
      <c r="B145" s="2"/>
      <c r="C145" s="2"/>
      <c r="D145" s="2"/>
      <c r="E145" s="2"/>
      <c r="F145" s="6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1.25" customHeight="1" x14ac:dyDescent="0.25">
      <c r="A146" s="2"/>
      <c r="B146" s="2"/>
      <c r="C146" s="2"/>
      <c r="D146" s="2"/>
      <c r="E146" s="2"/>
      <c r="F146" s="6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1.25" customHeight="1" x14ac:dyDescent="0.25">
      <c r="A147" s="2"/>
      <c r="B147" s="2"/>
      <c r="C147" s="2"/>
      <c r="D147" s="2"/>
      <c r="E147" s="2"/>
      <c r="F147" s="6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1.25" customHeight="1" x14ac:dyDescent="0.25">
      <c r="A148" s="2"/>
      <c r="B148" s="2"/>
      <c r="C148" s="2"/>
      <c r="D148" s="2"/>
      <c r="E148" s="2"/>
      <c r="F148" s="6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1.25" customHeight="1" x14ac:dyDescent="0.25">
      <c r="A149" s="2"/>
      <c r="B149" s="2"/>
      <c r="C149" s="2"/>
      <c r="D149" s="2"/>
      <c r="E149" s="2"/>
      <c r="F149" s="6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1.25" customHeight="1" x14ac:dyDescent="0.25">
      <c r="A150" s="2"/>
      <c r="B150" s="2"/>
      <c r="C150" s="2"/>
      <c r="D150" s="2"/>
      <c r="E150" s="2"/>
      <c r="F150" s="6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1.25" customHeight="1" x14ac:dyDescent="0.25">
      <c r="A151" s="2"/>
      <c r="B151" s="2"/>
      <c r="C151" s="2"/>
      <c r="D151" s="2"/>
      <c r="E151" s="2"/>
      <c r="F151" s="6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1.25" customHeight="1" x14ac:dyDescent="0.25">
      <c r="A152" s="2"/>
      <c r="B152" s="2"/>
      <c r="C152" s="2"/>
      <c r="D152" s="2"/>
      <c r="E152" s="2"/>
      <c r="F152" s="6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1.25" customHeight="1" x14ac:dyDescent="0.25">
      <c r="A153" s="2"/>
      <c r="B153" s="2"/>
      <c r="C153" s="2"/>
      <c r="D153" s="2"/>
      <c r="E153" s="2"/>
      <c r="F153" s="6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1.25" customHeight="1" x14ac:dyDescent="0.25">
      <c r="A154" s="2"/>
      <c r="B154" s="2"/>
      <c r="C154" s="2"/>
      <c r="D154" s="2"/>
      <c r="E154" s="2"/>
      <c r="F154" s="6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1.25" customHeight="1" x14ac:dyDescent="0.25">
      <c r="A155" s="2"/>
      <c r="B155" s="2"/>
      <c r="C155" s="2"/>
      <c r="D155" s="2"/>
      <c r="E155" s="2"/>
      <c r="F155" s="6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1.25" customHeight="1" x14ac:dyDescent="0.25">
      <c r="A156" s="2"/>
      <c r="B156" s="2"/>
      <c r="C156" s="2"/>
      <c r="D156" s="2"/>
      <c r="E156" s="2"/>
      <c r="F156" s="6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1.25" customHeight="1" x14ac:dyDescent="0.25">
      <c r="A157" s="2"/>
      <c r="B157" s="2"/>
      <c r="C157" s="2"/>
      <c r="D157" s="2"/>
      <c r="E157" s="2"/>
      <c r="F157" s="6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1.25" customHeight="1" x14ac:dyDescent="0.25">
      <c r="A158" s="2"/>
      <c r="B158" s="2"/>
      <c r="C158" s="2"/>
      <c r="D158" s="2"/>
      <c r="E158" s="2"/>
      <c r="F158" s="6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1.25" customHeight="1" x14ac:dyDescent="0.25">
      <c r="A159" s="2"/>
      <c r="B159" s="2"/>
      <c r="C159" s="2"/>
      <c r="D159" s="2"/>
      <c r="E159" s="2"/>
      <c r="F159" s="6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1.25" customHeight="1" x14ac:dyDescent="0.25">
      <c r="A160" s="2"/>
      <c r="B160" s="2"/>
      <c r="C160" s="2"/>
      <c r="D160" s="2"/>
      <c r="E160" s="2"/>
      <c r="F160" s="6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1.25" customHeight="1" x14ac:dyDescent="0.25">
      <c r="A161" s="2"/>
      <c r="B161" s="2"/>
      <c r="C161" s="2"/>
      <c r="D161" s="2"/>
      <c r="E161" s="2"/>
      <c r="F161" s="6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1.25" customHeight="1" x14ac:dyDescent="0.25">
      <c r="A162" s="2"/>
      <c r="B162" s="2"/>
      <c r="C162" s="2"/>
      <c r="D162" s="2"/>
      <c r="E162" s="2"/>
      <c r="F162" s="6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1.25" customHeight="1" x14ac:dyDescent="0.25">
      <c r="A163" s="2"/>
      <c r="B163" s="2"/>
      <c r="C163" s="2"/>
      <c r="D163" s="2"/>
      <c r="E163" s="2"/>
      <c r="F163" s="6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1.25" customHeight="1" x14ac:dyDescent="0.25">
      <c r="A164" s="2"/>
      <c r="B164" s="2"/>
      <c r="C164" s="2"/>
      <c r="D164" s="2"/>
      <c r="E164" s="2"/>
      <c r="F164" s="6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1.25" customHeight="1" x14ac:dyDescent="0.25">
      <c r="A165" s="2"/>
      <c r="B165" s="2"/>
      <c r="C165" s="2"/>
      <c r="D165" s="2"/>
      <c r="E165" s="2"/>
      <c r="F165" s="6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1.25" customHeight="1" x14ac:dyDescent="0.25">
      <c r="A166" s="2"/>
      <c r="B166" s="2"/>
      <c r="C166" s="2"/>
      <c r="D166" s="2"/>
      <c r="E166" s="2"/>
      <c r="F166" s="6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1.25" customHeight="1" x14ac:dyDescent="0.25">
      <c r="A167" s="2"/>
      <c r="B167" s="2"/>
      <c r="C167" s="2"/>
      <c r="D167" s="2"/>
      <c r="E167" s="2"/>
      <c r="F167" s="6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1.25" customHeight="1" x14ac:dyDescent="0.25">
      <c r="A168" s="2"/>
      <c r="B168" s="2"/>
      <c r="C168" s="2"/>
      <c r="D168" s="2"/>
      <c r="E168" s="2"/>
      <c r="F168" s="6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1.25" customHeight="1" x14ac:dyDescent="0.25">
      <c r="A169" s="2"/>
      <c r="B169" s="2"/>
      <c r="C169" s="2"/>
      <c r="D169" s="2"/>
      <c r="E169" s="2"/>
      <c r="F169" s="6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1.25" customHeight="1" x14ac:dyDescent="0.25">
      <c r="A170" s="2"/>
      <c r="B170" s="2"/>
      <c r="C170" s="2"/>
      <c r="D170" s="2"/>
      <c r="E170" s="2"/>
      <c r="F170" s="6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1.25" customHeight="1" x14ac:dyDescent="0.25">
      <c r="A171" s="2"/>
      <c r="B171" s="2"/>
      <c r="C171" s="2"/>
      <c r="D171" s="2"/>
      <c r="E171" s="2"/>
      <c r="F171" s="6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1.25" customHeight="1" x14ac:dyDescent="0.25">
      <c r="A172" s="2"/>
      <c r="B172" s="2"/>
      <c r="C172" s="2"/>
      <c r="D172" s="2"/>
      <c r="E172" s="2"/>
      <c r="F172" s="6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1.25" customHeight="1" x14ac:dyDescent="0.25">
      <c r="A173" s="2"/>
      <c r="B173" s="2"/>
      <c r="C173" s="2"/>
      <c r="D173" s="2"/>
      <c r="E173" s="2"/>
      <c r="F173" s="6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1.25" customHeight="1" x14ac:dyDescent="0.25">
      <c r="A174" s="2"/>
      <c r="B174" s="2"/>
      <c r="C174" s="2"/>
      <c r="D174" s="2"/>
      <c r="E174" s="2"/>
      <c r="F174" s="6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1.25" customHeight="1" x14ac:dyDescent="0.25">
      <c r="A175" s="2"/>
      <c r="B175" s="2"/>
      <c r="C175" s="2"/>
      <c r="D175" s="2"/>
      <c r="E175" s="2"/>
      <c r="F175" s="6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1.25" customHeight="1" x14ac:dyDescent="0.25">
      <c r="A176" s="2"/>
      <c r="B176" s="2"/>
      <c r="C176" s="2"/>
      <c r="D176" s="2"/>
      <c r="E176" s="2"/>
      <c r="F176" s="6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1.25" customHeight="1" x14ac:dyDescent="0.25">
      <c r="A177" s="2"/>
      <c r="B177" s="2"/>
      <c r="C177" s="2"/>
      <c r="D177" s="2"/>
      <c r="E177" s="2"/>
      <c r="F177" s="6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1.25" customHeight="1" x14ac:dyDescent="0.25">
      <c r="A178" s="2"/>
      <c r="B178" s="2"/>
      <c r="C178" s="2"/>
      <c r="D178" s="2"/>
      <c r="E178" s="2"/>
      <c r="F178" s="6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1.25" customHeight="1" x14ac:dyDescent="0.25">
      <c r="A179" s="2"/>
      <c r="B179" s="2"/>
      <c r="C179" s="2"/>
      <c r="D179" s="2"/>
      <c r="E179" s="2"/>
      <c r="F179" s="6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1.25" customHeight="1" x14ac:dyDescent="0.25">
      <c r="A180" s="2"/>
      <c r="B180" s="2"/>
      <c r="C180" s="2"/>
      <c r="D180" s="2"/>
      <c r="E180" s="2"/>
      <c r="F180" s="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1.25" customHeight="1" x14ac:dyDescent="0.25">
      <c r="A181" s="2"/>
      <c r="B181" s="2"/>
      <c r="C181" s="2"/>
      <c r="D181" s="2"/>
      <c r="E181" s="2"/>
      <c r="F181" s="6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1.25" customHeight="1" x14ac:dyDescent="0.25">
      <c r="A182" s="2"/>
      <c r="B182" s="2"/>
      <c r="C182" s="2"/>
      <c r="D182" s="2"/>
      <c r="E182" s="2"/>
      <c r="F182" s="6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1.25" customHeight="1" x14ac:dyDescent="0.25">
      <c r="A183" s="2"/>
      <c r="B183" s="2"/>
      <c r="C183" s="2"/>
      <c r="D183" s="2"/>
      <c r="E183" s="2"/>
      <c r="F183" s="6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1.25" customHeight="1" x14ac:dyDescent="0.25">
      <c r="A184" s="2"/>
      <c r="B184" s="2"/>
      <c r="C184" s="2"/>
      <c r="D184" s="2"/>
      <c r="E184" s="2"/>
      <c r="F184" s="6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1.25" customHeight="1" x14ac:dyDescent="0.25">
      <c r="A185" s="2"/>
      <c r="B185" s="2"/>
      <c r="C185" s="2"/>
      <c r="D185" s="2"/>
      <c r="E185" s="2"/>
      <c r="F185" s="6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1.25" customHeight="1" x14ac:dyDescent="0.25">
      <c r="A186" s="2"/>
      <c r="B186" s="2"/>
      <c r="C186" s="2"/>
      <c r="D186" s="2"/>
      <c r="E186" s="2"/>
      <c r="F186" s="6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1.25" customHeight="1" x14ac:dyDescent="0.25">
      <c r="A187" s="2"/>
      <c r="B187" s="2"/>
      <c r="C187" s="2"/>
      <c r="D187" s="2"/>
      <c r="E187" s="2"/>
      <c r="F187" s="6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1.25" customHeight="1" x14ac:dyDescent="0.25">
      <c r="A188" s="2"/>
      <c r="B188" s="2"/>
      <c r="C188" s="2"/>
      <c r="D188" s="2"/>
      <c r="E188" s="2"/>
      <c r="F188" s="6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1.25" customHeight="1" x14ac:dyDescent="0.25">
      <c r="A189" s="2"/>
      <c r="B189" s="2"/>
      <c r="C189" s="2"/>
      <c r="D189" s="2"/>
      <c r="E189" s="2"/>
      <c r="F189" s="6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1.25" customHeight="1" x14ac:dyDescent="0.25">
      <c r="A190" s="2"/>
      <c r="B190" s="2"/>
      <c r="C190" s="2"/>
      <c r="D190" s="2"/>
      <c r="E190" s="2"/>
      <c r="F190" s="6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1.25" customHeight="1" x14ac:dyDescent="0.25">
      <c r="A191" s="2"/>
      <c r="B191" s="2"/>
      <c r="C191" s="2"/>
      <c r="D191" s="2"/>
      <c r="E191" s="2"/>
      <c r="F191" s="6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1.25" customHeight="1" x14ac:dyDescent="0.25">
      <c r="A192" s="2"/>
      <c r="B192" s="2"/>
      <c r="C192" s="2"/>
      <c r="D192" s="2"/>
      <c r="E192" s="2"/>
      <c r="F192" s="6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1.25" customHeight="1" x14ac:dyDescent="0.25">
      <c r="A193" s="2"/>
      <c r="B193" s="2"/>
      <c r="C193" s="2"/>
      <c r="D193" s="2"/>
      <c r="E193" s="2"/>
      <c r="F193" s="6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1.25" customHeight="1" x14ac:dyDescent="0.25">
      <c r="A194" s="2"/>
      <c r="B194" s="2"/>
      <c r="C194" s="2"/>
      <c r="D194" s="2"/>
      <c r="E194" s="2"/>
      <c r="F194" s="6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1.25" customHeight="1" x14ac:dyDescent="0.25">
      <c r="A195" s="2"/>
      <c r="B195" s="2"/>
      <c r="C195" s="2"/>
      <c r="D195" s="2"/>
      <c r="E195" s="2"/>
      <c r="F195" s="6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1.25" customHeight="1" x14ac:dyDescent="0.25">
      <c r="A196" s="2"/>
      <c r="B196" s="2"/>
      <c r="C196" s="2"/>
      <c r="D196" s="2"/>
      <c r="E196" s="2"/>
      <c r="F196" s="6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1.25" customHeight="1" x14ac:dyDescent="0.25">
      <c r="A197" s="2"/>
      <c r="B197" s="2"/>
      <c r="C197" s="2"/>
      <c r="D197" s="2"/>
      <c r="E197" s="2"/>
      <c r="F197" s="6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1.25" customHeight="1" x14ac:dyDescent="0.25">
      <c r="A198" s="2"/>
      <c r="B198" s="2"/>
      <c r="C198" s="2"/>
      <c r="D198" s="2"/>
      <c r="E198" s="2"/>
      <c r="F198" s="6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1.25" customHeight="1" x14ac:dyDescent="0.25">
      <c r="A199" s="2"/>
      <c r="B199" s="2"/>
      <c r="C199" s="2"/>
      <c r="D199" s="2"/>
      <c r="E199" s="2"/>
      <c r="F199" s="6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1.25" customHeight="1" x14ac:dyDescent="0.25">
      <c r="A200" s="2"/>
      <c r="B200" s="2"/>
      <c r="C200" s="2"/>
      <c r="D200" s="2"/>
      <c r="E200" s="2"/>
      <c r="F200" s="6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1.25" customHeight="1" x14ac:dyDescent="0.25">
      <c r="A201" s="2"/>
      <c r="B201" s="2"/>
      <c r="C201" s="2"/>
      <c r="D201" s="2"/>
      <c r="E201" s="2"/>
      <c r="F201" s="6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1.25" customHeight="1" x14ac:dyDescent="0.25">
      <c r="A202" s="2"/>
      <c r="B202" s="2"/>
      <c r="C202" s="2"/>
      <c r="D202" s="2"/>
      <c r="E202" s="2"/>
      <c r="F202" s="6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1.25" customHeight="1" x14ac:dyDescent="0.25">
      <c r="A203" s="2"/>
      <c r="B203" s="2"/>
      <c r="C203" s="2"/>
      <c r="D203" s="2"/>
      <c r="E203" s="2"/>
      <c r="F203" s="6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1.25" customHeight="1" x14ac:dyDescent="0.25">
      <c r="A204" s="2"/>
      <c r="B204" s="2"/>
      <c r="C204" s="2"/>
      <c r="D204" s="2"/>
      <c r="E204" s="2"/>
      <c r="F204" s="6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1.25" customHeight="1" x14ac:dyDescent="0.25">
      <c r="A205" s="2"/>
      <c r="B205" s="2"/>
      <c r="C205" s="2"/>
      <c r="D205" s="2"/>
      <c r="E205" s="2"/>
      <c r="F205" s="6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1.25" customHeight="1" x14ac:dyDescent="0.25">
      <c r="A206" s="2"/>
      <c r="B206" s="2"/>
      <c r="C206" s="2"/>
      <c r="D206" s="2"/>
      <c r="E206" s="2"/>
      <c r="F206" s="6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1.25" customHeight="1" x14ac:dyDescent="0.25">
      <c r="A207" s="2"/>
      <c r="B207" s="2"/>
      <c r="C207" s="2"/>
      <c r="D207" s="2"/>
      <c r="E207" s="2"/>
      <c r="F207" s="6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1.25" customHeight="1" x14ac:dyDescent="0.25">
      <c r="A208" s="2"/>
      <c r="B208" s="2"/>
      <c r="C208" s="2"/>
      <c r="D208" s="2"/>
      <c r="E208" s="2"/>
      <c r="F208" s="6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1.25" customHeight="1" x14ac:dyDescent="0.25">
      <c r="A209" s="2"/>
      <c r="B209" s="2"/>
      <c r="C209" s="2"/>
      <c r="D209" s="2"/>
      <c r="E209" s="2"/>
      <c r="F209" s="6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1.25" customHeight="1" x14ac:dyDescent="0.25">
      <c r="A210" s="2"/>
      <c r="B210" s="2"/>
      <c r="C210" s="2"/>
      <c r="D210" s="2"/>
      <c r="E210" s="2"/>
      <c r="F210" s="6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1.25" customHeight="1" x14ac:dyDescent="0.25">
      <c r="A211" s="2"/>
      <c r="B211" s="2"/>
      <c r="C211" s="2"/>
      <c r="D211" s="2"/>
      <c r="E211" s="2"/>
      <c r="F211" s="6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1.25" customHeight="1" x14ac:dyDescent="0.25">
      <c r="A212" s="2"/>
      <c r="B212" s="2"/>
      <c r="C212" s="2"/>
      <c r="D212" s="2"/>
      <c r="E212" s="2"/>
      <c r="F212" s="6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1.25" customHeight="1" x14ac:dyDescent="0.25">
      <c r="A213" s="2"/>
      <c r="B213" s="2"/>
      <c r="C213" s="2"/>
      <c r="D213" s="2"/>
      <c r="E213" s="2"/>
      <c r="F213" s="6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1.25" customHeight="1" x14ac:dyDescent="0.25">
      <c r="A214" s="2"/>
      <c r="B214" s="2"/>
      <c r="C214" s="2"/>
      <c r="D214" s="2"/>
      <c r="E214" s="2"/>
      <c r="F214" s="6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1.25" customHeight="1" x14ac:dyDescent="0.25">
      <c r="A215" s="2"/>
      <c r="B215" s="2"/>
      <c r="C215" s="2"/>
      <c r="D215" s="2"/>
      <c r="E215" s="2"/>
      <c r="F215" s="6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1.25" customHeight="1" x14ac:dyDescent="0.25">
      <c r="A216" s="2"/>
      <c r="B216" s="2"/>
      <c r="C216" s="2"/>
      <c r="D216" s="2"/>
      <c r="E216" s="2"/>
      <c r="F216" s="6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1.25" customHeight="1" x14ac:dyDescent="0.25">
      <c r="A217" s="2"/>
      <c r="B217" s="2"/>
      <c r="C217" s="2"/>
      <c r="D217" s="2"/>
      <c r="E217" s="2"/>
      <c r="F217" s="6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1.25" customHeight="1" x14ac:dyDescent="0.25">
      <c r="A218" s="2"/>
      <c r="B218" s="2"/>
      <c r="C218" s="2"/>
      <c r="D218" s="2"/>
      <c r="E218" s="2"/>
      <c r="F218" s="6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1.25" customHeight="1" x14ac:dyDescent="0.25">
      <c r="A219" s="2"/>
      <c r="B219" s="2"/>
      <c r="C219" s="2"/>
      <c r="D219" s="2"/>
      <c r="E219" s="2"/>
      <c r="F219" s="6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1.25" customHeight="1" x14ac:dyDescent="0.25">
      <c r="A220" s="2"/>
      <c r="B220" s="2"/>
      <c r="C220" s="2"/>
      <c r="D220" s="2"/>
      <c r="E220" s="2"/>
      <c r="F220" s="6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1.25" customHeight="1" x14ac:dyDescent="0.25">
      <c r="A221" s="2"/>
      <c r="B221" s="2"/>
      <c r="C221" s="2"/>
      <c r="D221" s="2"/>
      <c r="E221" s="2"/>
      <c r="F221" s="6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1.25" customHeight="1" x14ac:dyDescent="0.25">
      <c r="A222" s="2"/>
      <c r="B222" s="2"/>
      <c r="C222" s="2"/>
      <c r="D222" s="2"/>
      <c r="E222" s="2"/>
      <c r="F222" s="6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1.25" customHeight="1" x14ac:dyDescent="0.25">
      <c r="A223" s="2"/>
      <c r="B223" s="2"/>
      <c r="C223" s="2"/>
      <c r="D223" s="2"/>
      <c r="E223" s="2"/>
      <c r="F223" s="6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1.25" customHeight="1" x14ac:dyDescent="0.25">
      <c r="A224" s="2"/>
      <c r="B224" s="2"/>
      <c r="C224" s="2"/>
      <c r="D224" s="2"/>
      <c r="E224" s="2"/>
      <c r="F224" s="6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1.25" customHeight="1" x14ac:dyDescent="0.25">
      <c r="A225" s="2"/>
      <c r="B225" s="2"/>
      <c r="C225" s="2"/>
      <c r="D225" s="2"/>
      <c r="E225" s="2"/>
      <c r="F225" s="6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1.25" customHeight="1" x14ac:dyDescent="0.25">
      <c r="A226" s="2"/>
      <c r="B226" s="2"/>
      <c r="C226" s="2"/>
      <c r="D226" s="2"/>
      <c r="E226" s="2"/>
      <c r="F226" s="6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1.25" customHeight="1" x14ac:dyDescent="0.25">
      <c r="A227" s="2"/>
      <c r="B227" s="2"/>
      <c r="C227" s="2"/>
      <c r="D227" s="2"/>
      <c r="E227" s="2"/>
      <c r="F227" s="6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1.25" customHeight="1" x14ac:dyDescent="0.25">
      <c r="A228" s="2"/>
      <c r="B228" s="2"/>
      <c r="C228" s="2"/>
      <c r="D228" s="2"/>
      <c r="E228" s="2"/>
      <c r="F228" s="6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1.25" customHeight="1" x14ac:dyDescent="0.25">
      <c r="A229" s="2"/>
      <c r="B229" s="2"/>
      <c r="C229" s="2"/>
      <c r="D229" s="2"/>
      <c r="E229" s="2"/>
      <c r="F229" s="6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1.25" customHeight="1" x14ac:dyDescent="0.25">
      <c r="A230" s="2"/>
      <c r="B230" s="2"/>
      <c r="C230" s="2"/>
      <c r="D230" s="2"/>
      <c r="E230" s="2"/>
      <c r="F230" s="6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1.25" customHeight="1" x14ac:dyDescent="0.25">
      <c r="A231" s="2"/>
      <c r="B231" s="2"/>
      <c r="C231" s="2"/>
      <c r="D231" s="2"/>
      <c r="E231" s="2"/>
      <c r="F231" s="6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1.25" customHeight="1" x14ac:dyDescent="0.25">
      <c r="A232" s="2"/>
      <c r="B232" s="2"/>
      <c r="C232" s="2"/>
      <c r="D232" s="2"/>
      <c r="E232" s="2"/>
      <c r="F232" s="6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1.25" customHeight="1" x14ac:dyDescent="0.25">
      <c r="A233" s="2"/>
      <c r="B233" s="2"/>
      <c r="C233" s="2"/>
      <c r="D233" s="2"/>
      <c r="E233" s="2"/>
      <c r="F233" s="6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1.25" customHeight="1" x14ac:dyDescent="0.25">
      <c r="A234" s="2"/>
      <c r="B234" s="2"/>
      <c r="C234" s="2"/>
      <c r="D234" s="2"/>
      <c r="E234" s="2"/>
      <c r="F234" s="6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1.25" customHeight="1" x14ac:dyDescent="0.25">
      <c r="A235" s="2"/>
      <c r="B235" s="2"/>
      <c r="C235" s="2"/>
      <c r="D235" s="2"/>
      <c r="E235" s="2"/>
      <c r="F235" s="6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1.25" customHeight="1" x14ac:dyDescent="0.25">
      <c r="A236" s="2"/>
      <c r="B236" s="2"/>
      <c r="C236" s="2"/>
      <c r="D236" s="2"/>
      <c r="E236" s="2"/>
      <c r="F236" s="6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1.25" customHeight="1" x14ac:dyDescent="0.25">
      <c r="A237" s="2"/>
      <c r="B237" s="2"/>
      <c r="C237" s="2"/>
      <c r="D237" s="2"/>
      <c r="E237" s="2"/>
      <c r="F237" s="6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1.25" customHeight="1" x14ac:dyDescent="0.25">
      <c r="A238" s="2"/>
      <c r="B238" s="2"/>
      <c r="C238" s="2"/>
      <c r="D238" s="2"/>
      <c r="E238" s="2"/>
      <c r="F238" s="6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1.25" customHeight="1" x14ac:dyDescent="0.25">
      <c r="A239" s="2"/>
      <c r="B239" s="2"/>
      <c r="C239" s="2"/>
      <c r="D239" s="2"/>
      <c r="E239" s="2"/>
      <c r="F239" s="6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1.25" customHeight="1" x14ac:dyDescent="0.25">
      <c r="A240" s="2"/>
      <c r="B240" s="2"/>
      <c r="C240" s="2"/>
      <c r="D240" s="2"/>
      <c r="E240" s="2"/>
      <c r="F240" s="6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1.25" customHeight="1" x14ac:dyDescent="0.25">
      <c r="A241" s="2"/>
      <c r="B241" s="2"/>
      <c r="C241" s="2"/>
      <c r="D241" s="2"/>
      <c r="E241" s="2"/>
      <c r="F241" s="6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1.25" customHeight="1" x14ac:dyDescent="0.25">
      <c r="A242" s="2"/>
      <c r="B242" s="2"/>
      <c r="C242" s="2"/>
      <c r="D242" s="2"/>
      <c r="E242" s="2"/>
      <c r="F242" s="6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1.25" customHeight="1" x14ac:dyDescent="0.25">
      <c r="A243" s="2"/>
      <c r="B243" s="2"/>
      <c r="C243" s="2"/>
      <c r="D243" s="2"/>
      <c r="E243" s="2"/>
      <c r="F243" s="6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1.25" customHeight="1" x14ac:dyDescent="0.25">
      <c r="A244" s="2"/>
      <c r="B244" s="2"/>
      <c r="C244" s="2"/>
      <c r="D244" s="2"/>
      <c r="E244" s="2"/>
      <c r="F244" s="6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1.25" customHeight="1" x14ac:dyDescent="0.25">
      <c r="A245" s="2"/>
      <c r="B245" s="2"/>
      <c r="C245" s="2"/>
      <c r="D245" s="2"/>
      <c r="E245" s="2"/>
      <c r="F245" s="6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1.25" customHeight="1" x14ac:dyDescent="0.25">
      <c r="A246" s="2"/>
      <c r="B246" s="2"/>
      <c r="C246" s="2"/>
      <c r="D246" s="2"/>
      <c r="E246" s="2"/>
      <c r="F246" s="6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1.25" customHeight="1" x14ac:dyDescent="0.25">
      <c r="A247" s="2"/>
      <c r="B247" s="2"/>
      <c r="C247" s="2"/>
      <c r="D247" s="2"/>
      <c r="E247" s="2"/>
      <c r="F247" s="6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1.25" customHeight="1" x14ac:dyDescent="0.25">
      <c r="A248" s="2"/>
      <c r="B248" s="2"/>
      <c r="C248" s="2"/>
      <c r="D248" s="2"/>
      <c r="E248" s="2"/>
      <c r="F248" s="6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1.25" customHeight="1" x14ac:dyDescent="0.25">
      <c r="A249" s="2"/>
      <c r="B249" s="2"/>
      <c r="C249" s="2"/>
      <c r="D249" s="2"/>
      <c r="E249" s="2"/>
      <c r="F249" s="6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1.25" customHeight="1" x14ac:dyDescent="0.25">
      <c r="A250" s="2"/>
      <c r="B250" s="2"/>
      <c r="C250" s="2"/>
      <c r="D250" s="2"/>
      <c r="E250" s="2"/>
      <c r="F250" s="6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1.25" customHeight="1" x14ac:dyDescent="0.25">
      <c r="A251" s="2"/>
      <c r="B251" s="2"/>
      <c r="C251" s="2"/>
      <c r="D251" s="2"/>
      <c r="E251" s="2"/>
      <c r="F251" s="6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1.25" customHeight="1" x14ac:dyDescent="0.25">
      <c r="A252" s="2"/>
      <c r="B252" s="2"/>
      <c r="C252" s="2"/>
      <c r="D252" s="2"/>
      <c r="E252" s="2"/>
      <c r="F252" s="6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1.25" customHeight="1" x14ac:dyDescent="0.25">
      <c r="A253" s="2"/>
      <c r="B253" s="2"/>
      <c r="C253" s="2"/>
      <c r="D253" s="2"/>
      <c r="E253" s="2"/>
      <c r="F253" s="6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2">
    <mergeCell ref="A1:H1"/>
    <mergeCell ref="A2:H2"/>
    <mergeCell ref="A3:H3"/>
    <mergeCell ref="A4:H4"/>
    <mergeCell ref="A5:H5"/>
    <mergeCell ref="C48:E48"/>
    <mergeCell ref="G48:H48"/>
    <mergeCell ref="A52:H52"/>
    <mergeCell ref="A53:H53"/>
    <mergeCell ref="A6:H6"/>
    <mergeCell ref="G47:H47"/>
    <mergeCell ref="C47:E47"/>
  </mergeCells>
  <printOptions horizontalCentered="1" verticalCentered="1"/>
  <pageMargins left="0.98425196850393704" right="0.98425196850393704" top="0.86614173228346458" bottom="0.86614173228346458" header="0" footer="0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Z999"/>
  <sheetViews>
    <sheetView showGridLines="0" tabSelected="1" view="pageBreakPreview" zoomScaleNormal="100" zoomScaleSheetLayoutView="100" workbookViewId="0">
      <selection activeCell="L11" sqref="L11"/>
    </sheetView>
  </sheetViews>
  <sheetFormatPr baseColWidth="10" defaultColWidth="14.42578125" defaultRowHeight="15" customHeight="1" x14ac:dyDescent="0.25"/>
  <cols>
    <col min="1" max="2" width="5.5703125" customWidth="1"/>
    <col min="3" max="4" width="11.42578125" customWidth="1"/>
    <col min="5" max="5" width="23.140625" customWidth="1"/>
    <col min="6" max="6" width="2.7109375" customWidth="1"/>
    <col min="7" max="7" width="5.28515625" hidden="1" customWidth="1"/>
    <col min="8" max="8" width="7.140625" hidden="1" customWidth="1"/>
    <col min="9" max="9" width="16.5703125" customWidth="1"/>
    <col min="10" max="10" width="6.5703125" customWidth="1"/>
    <col min="11" max="11" width="11.85546875" customWidth="1"/>
    <col min="12" max="12" width="17.42578125" customWidth="1"/>
    <col min="13" max="13" width="11.42578125" customWidth="1"/>
    <col min="14" max="26" width="10.7109375" customWidth="1"/>
  </cols>
  <sheetData>
    <row r="1" spans="1:26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38" t="s">
        <v>42</v>
      </c>
      <c r="B2" s="34"/>
      <c r="C2" s="34"/>
      <c r="D2" s="34"/>
      <c r="E2" s="34"/>
      <c r="F2" s="34"/>
      <c r="G2" s="34"/>
      <c r="H2" s="34"/>
      <c r="I2" s="34"/>
      <c r="J2" s="2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33" t="s">
        <v>1</v>
      </c>
      <c r="B3" s="34"/>
      <c r="C3" s="34"/>
      <c r="D3" s="34"/>
      <c r="E3" s="34"/>
      <c r="F3" s="34"/>
      <c r="G3" s="34"/>
      <c r="H3" s="34"/>
      <c r="I3" s="34"/>
      <c r="J3" s="2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38" t="s">
        <v>2</v>
      </c>
      <c r="B4" s="34"/>
      <c r="C4" s="34"/>
      <c r="D4" s="34"/>
      <c r="E4" s="34"/>
      <c r="F4" s="34"/>
      <c r="G4" s="34"/>
      <c r="H4" s="34"/>
      <c r="I4" s="34"/>
      <c r="J4" s="2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33" t="s">
        <v>3</v>
      </c>
      <c r="B5" s="34"/>
      <c r="C5" s="34"/>
      <c r="D5" s="34"/>
      <c r="E5" s="34"/>
      <c r="F5" s="34"/>
      <c r="G5" s="34"/>
      <c r="H5" s="34"/>
      <c r="I5" s="34"/>
      <c r="J5" s="2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38" t="s">
        <v>67</v>
      </c>
      <c r="B6" s="34"/>
      <c r="C6" s="34"/>
      <c r="D6" s="34"/>
      <c r="E6" s="34"/>
      <c r="F6" s="34"/>
      <c r="G6" s="34"/>
      <c r="H6" s="34"/>
      <c r="I6" s="34"/>
      <c r="J6" s="2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33" t="s">
        <v>4</v>
      </c>
      <c r="B7" s="34"/>
      <c r="C7" s="34"/>
      <c r="D7" s="34"/>
      <c r="E7" s="34"/>
      <c r="F7" s="34"/>
      <c r="G7" s="34"/>
      <c r="H7" s="34"/>
      <c r="I7" s="34"/>
      <c r="J7" s="2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1" t="s">
        <v>43</v>
      </c>
      <c r="B9" s="2"/>
      <c r="C9" s="2"/>
      <c r="D9" s="2"/>
      <c r="E9" s="2"/>
      <c r="F9" s="2"/>
      <c r="G9" s="2"/>
      <c r="H9" s="2"/>
      <c r="I9" s="29">
        <f>+I10+I11+I12</f>
        <v>23510.760000000002</v>
      </c>
      <c r="J9" s="9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2"/>
      <c r="B10" s="2" t="s">
        <v>44</v>
      </c>
      <c r="C10" s="2"/>
      <c r="D10" s="2"/>
      <c r="E10" s="2"/>
      <c r="F10" s="2"/>
      <c r="G10" s="6"/>
      <c r="H10" s="2"/>
      <c r="I10" s="30">
        <v>11000</v>
      </c>
      <c r="J10" s="9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"/>
      <c r="B11" s="2" t="s">
        <v>45</v>
      </c>
      <c r="C11" s="2"/>
      <c r="D11" s="2"/>
      <c r="E11" s="2"/>
      <c r="F11" s="2"/>
      <c r="G11" s="6">
        <v>13</v>
      </c>
      <c r="H11" s="2"/>
      <c r="I11" s="30">
        <v>12510.76</v>
      </c>
      <c r="J11" s="9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2"/>
      <c r="B12" s="2" t="s">
        <v>46</v>
      </c>
      <c r="C12" s="2"/>
      <c r="D12" s="2"/>
      <c r="E12" s="2"/>
      <c r="F12" s="2"/>
      <c r="G12" s="6"/>
      <c r="H12" s="2"/>
      <c r="I12" s="29">
        <v>0</v>
      </c>
      <c r="J12" s="9"/>
      <c r="K12" s="2"/>
      <c r="L12" s="2" t="s">
        <v>8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2"/>
      <c r="B13" s="2"/>
      <c r="C13" s="2"/>
      <c r="D13" s="2"/>
      <c r="E13" s="2"/>
      <c r="F13" s="2"/>
      <c r="G13" s="6"/>
      <c r="H13" s="2"/>
      <c r="I13" s="30"/>
      <c r="J13" s="9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1" t="s">
        <v>47</v>
      </c>
      <c r="B14" s="2"/>
      <c r="C14" s="2"/>
      <c r="D14" s="2"/>
      <c r="E14" s="2"/>
      <c r="F14" s="2"/>
      <c r="G14" s="6"/>
      <c r="H14" s="2"/>
      <c r="I14" s="29">
        <f>+I15+I17</f>
        <v>25301.68</v>
      </c>
      <c r="J14" s="9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"/>
      <c r="B15" s="2" t="s">
        <v>48</v>
      </c>
      <c r="C15" s="2"/>
      <c r="D15" s="2"/>
      <c r="E15" s="2"/>
      <c r="F15" s="2"/>
      <c r="G15" s="6"/>
      <c r="H15" s="2"/>
      <c r="I15" s="30">
        <v>379.52</v>
      </c>
      <c r="J15" s="9"/>
      <c r="K15" s="2"/>
      <c r="L15" s="2"/>
      <c r="M15" s="2" t="s">
        <v>8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2"/>
      <c r="B16" s="2" t="s">
        <v>49</v>
      </c>
      <c r="C16" s="2"/>
      <c r="D16" s="2"/>
      <c r="E16" s="2"/>
      <c r="F16" s="2"/>
      <c r="G16" s="6"/>
      <c r="H16" s="2"/>
      <c r="I16" s="30"/>
      <c r="J16" s="9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/>
      <c r="B17" s="2" t="s">
        <v>50</v>
      </c>
      <c r="C17" s="2"/>
      <c r="D17" s="2"/>
      <c r="E17" s="2"/>
      <c r="F17" s="2"/>
      <c r="G17" s="6" t="s">
        <v>51</v>
      </c>
      <c r="H17" s="2"/>
      <c r="I17" s="31">
        <v>24922.16</v>
      </c>
      <c r="J17" s="9"/>
      <c r="K17" s="23"/>
      <c r="L17" s="2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2"/>
      <c r="C18" s="2"/>
      <c r="D18" s="2"/>
      <c r="E18" s="2"/>
      <c r="F18" s="2"/>
      <c r="G18" s="6"/>
      <c r="H18" s="2"/>
      <c r="I18" s="30"/>
      <c r="J18" s="9"/>
      <c r="K18" s="23"/>
      <c r="L18" s="23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1" t="s">
        <v>52</v>
      </c>
      <c r="B19" s="2"/>
      <c r="C19" s="2"/>
      <c r="D19" s="2"/>
      <c r="E19" s="2"/>
      <c r="F19" s="2"/>
      <c r="G19" s="6"/>
      <c r="H19" s="2"/>
      <c r="I19" s="30">
        <f>+I9-I14</f>
        <v>-1790.9199999999983</v>
      </c>
      <c r="J19" s="9"/>
      <c r="K19" s="23"/>
      <c r="L19" s="23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1" t="s">
        <v>53</v>
      </c>
      <c r="B20" s="2"/>
      <c r="C20" s="2"/>
      <c r="D20" s="2"/>
      <c r="E20" s="2"/>
      <c r="F20" s="2"/>
      <c r="G20" s="6"/>
      <c r="H20" s="2"/>
      <c r="I20" s="30"/>
      <c r="J20" s="9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2"/>
      <c r="C21" s="2"/>
      <c r="D21" s="2"/>
      <c r="E21" s="2"/>
      <c r="F21" s="2"/>
      <c r="G21" s="6"/>
      <c r="H21" s="2"/>
      <c r="I21" s="30"/>
      <c r="J21" s="9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1" t="s">
        <v>54</v>
      </c>
      <c r="B22" s="2"/>
      <c r="C22" s="2"/>
      <c r="D22" s="2"/>
      <c r="E22" s="2"/>
      <c r="F22" s="2"/>
      <c r="G22" s="6"/>
      <c r="H22" s="2"/>
      <c r="I22" s="29">
        <v>36.020000000000003</v>
      </c>
      <c r="J22" s="9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/>
      <c r="B23" s="2" t="s">
        <v>55</v>
      </c>
      <c r="C23" s="2"/>
      <c r="D23" s="2"/>
      <c r="E23" s="2"/>
      <c r="F23" s="2"/>
      <c r="G23" s="6"/>
      <c r="H23" s="2"/>
      <c r="I23" s="29">
        <v>18.91</v>
      </c>
      <c r="J23" s="9"/>
      <c r="K23" s="9" t="s">
        <v>8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"/>
      <c r="C24" s="2"/>
      <c r="D24" s="2"/>
      <c r="E24" s="2"/>
      <c r="F24" s="2"/>
      <c r="G24" s="6"/>
      <c r="H24" s="2"/>
      <c r="I24" s="30"/>
      <c r="J24" s="9"/>
      <c r="K24" s="2"/>
      <c r="L24" s="12" t="s">
        <v>8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1" t="s">
        <v>56</v>
      </c>
      <c r="B25" s="2"/>
      <c r="C25" s="2"/>
      <c r="D25" s="2"/>
      <c r="E25" s="2"/>
      <c r="F25" s="2"/>
      <c r="G25" s="6"/>
      <c r="H25" s="2"/>
      <c r="I25" s="29">
        <f>+I19+I22</f>
        <v>-1754.8999999999983</v>
      </c>
      <c r="J25" s="9"/>
      <c r="K25" s="2"/>
      <c r="L25" s="2"/>
      <c r="M25" s="24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6"/>
      <c r="H26" s="2"/>
      <c r="I26" s="30"/>
      <c r="J26" s="9"/>
      <c r="K26" s="2"/>
      <c r="L26" s="9" t="s">
        <v>8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1" t="s">
        <v>57</v>
      </c>
      <c r="B27" s="2"/>
      <c r="C27" s="2"/>
      <c r="D27" s="2"/>
      <c r="E27" s="2"/>
      <c r="F27" s="2"/>
      <c r="G27" s="6"/>
      <c r="H27" s="2"/>
      <c r="I27" s="29">
        <f>+I28</f>
        <v>0</v>
      </c>
      <c r="J27" s="9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" t="s">
        <v>58</v>
      </c>
      <c r="C28" s="2"/>
      <c r="D28" s="2"/>
      <c r="E28" s="2"/>
      <c r="F28" s="2"/>
      <c r="G28" s="6">
        <v>6</v>
      </c>
      <c r="H28" s="2"/>
      <c r="I28" s="29">
        <v>0</v>
      </c>
      <c r="J28" s="9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"/>
      <c r="C29" s="2"/>
      <c r="D29" s="2"/>
      <c r="E29" s="2"/>
      <c r="F29" s="2"/>
      <c r="G29" s="6"/>
      <c r="H29" s="2"/>
      <c r="I29" s="9"/>
      <c r="J29" s="9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6"/>
      <c r="H30" s="2"/>
      <c r="I30" s="9"/>
      <c r="J30" s="9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25">
      <c r="A31" s="1" t="s">
        <v>59</v>
      </c>
      <c r="B31" s="2"/>
      <c r="C31" s="2"/>
      <c r="D31" s="2"/>
      <c r="E31" s="2"/>
      <c r="F31" s="2"/>
      <c r="G31" s="6"/>
      <c r="H31" s="2"/>
      <c r="I31" s="28">
        <f>+I25-I27</f>
        <v>-1754.8999999999983</v>
      </c>
      <c r="J31" s="9"/>
      <c r="K31" s="2"/>
      <c r="L31" s="25" t="s">
        <v>8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1"/>
      <c r="B32" s="1" t="s">
        <v>60</v>
      </c>
      <c r="C32" s="2"/>
      <c r="D32" s="2"/>
      <c r="E32" s="2"/>
      <c r="F32" s="2"/>
      <c r="G32" s="6"/>
      <c r="H32" s="2"/>
      <c r="I32" s="9"/>
      <c r="J32" s="9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1"/>
      <c r="B33" s="2" t="s">
        <v>61</v>
      </c>
      <c r="C33" s="2"/>
      <c r="D33" s="2"/>
      <c r="E33" s="2"/>
      <c r="F33" s="2"/>
      <c r="G33" s="6">
        <v>12</v>
      </c>
      <c r="H33" s="2"/>
      <c r="I33" s="9">
        <v>0</v>
      </c>
      <c r="J33" s="9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 t="s">
        <v>62</v>
      </c>
      <c r="C34" s="2"/>
      <c r="D34" s="2"/>
      <c r="E34" s="2"/>
      <c r="F34" s="2"/>
      <c r="G34" s="6"/>
      <c r="H34" s="2"/>
      <c r="I34" s="8">
        <v>0</v>
      </c>
      <c r="J34" s="9"/>
      <c r="K34" s="2"/>
      <c r="L34" s="9" t="s">
        <v>8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6"/>
      <c r="H35" s="2"/>
      <c r="I35" s="9"/>
      <c r="J35" s="9"/>
      <c r="K35" s="2"/>
      <c r="L35" s="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6"/>
      <c r="H36" s="2"/>
      <c r="I36" s="9"/>
      <c r="J36" s="9"/>
      <c r="K36" s="2"/>
      <c r="L36" s="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customHeight="1" x14ac:dyDescent="0.25">
      <c r="A37" s="1" t="s">
        <v>63</v>
      </c>
      <c r="B37" s="2"/>
      <c r="C37" s="2"/>
      <c r="D37" s="2"/>
      <c r="E37" s="2"/>
      <c r="F37" s="2"/>
      <c r="G37" s="6"/>
      <c r="H37" s="2"/>
      <c r="I37" s="27">
        <f>+I31-I33-I34</f>
        <v>-1754.8999999999983</v>
      </c>
      <c r="J37" s="9"/>
      <c r="K37" s="2"/>
      <c r="L37" s="17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6"/>
      <c r="H38" s="2"/>
      <c r="I38" s="1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6"/>
      <c r="I39" s="26"/>
      <c r="J39" s="2"/>
      <c r="K39" s="2"/>
      <c r="L39" s="17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6"/>
      <c r="I40" s="26"/>
      <c r="J40" s="2"/>
      <c r="K40" s="2"/>
      <c r="L40" s="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6"/>
      <c r="I41" s="26"/>
      <c r="J41" s="26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36" t="s">
        <v>37</v>
      </c>
      <c r="B42" s="34"/>
      <c r="C42" s="34"/>
      <c r="D42" s="34"/>
      <c r="E42" s="36" t="s">
        <v>66</v>
      </c>
      <c r="F42" s="34"/>
      <c r="G42" s="34"/>
      <c r="H42" s="34"/>
      <c r="I42" s="34"/>
      <c r="J42" s="26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35" t="s">
        <v>38</v>
      </c>
      <c r="B43" s="34"/>
      <c r="C43" s="34"/>
      <c r="D43" s="34"/>
      <c r="E43" s="35" t="s">
        <v>39</v>
      </c>
      <c r="F43" s="34"/>
      <c r="G43" s="34"/>
      <c r="H43" s="34"/>
      <c r="I43" s="34"/>
      <c r="J43" s="26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9"/>
      <c r="H44" s="9"/>
      <c r="I44" s="26"/>
      <c r="J44" s="26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1"/>
      <c r="C45" s="1"/>
      <c r="D45" s="1"/>
      <c r="E45" s="1"/>
      <c r="F45" s="1"/>
      <c r="G45" s="1"/>
      <c r="H45" s="1"/>
      <c r="I45" s="1"/>
      <c r="J45" s="26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36" t="s">
        <v>40</v>
      </c>
      <c r="B46" s="34"/>
      <c r="C46" s="34"/>
      <c r="D46" s="34"/>
      <c r="E46" s="34"/>
      <c r="F46" s="34"/>
      <c r="G46" s="34"/>
      <c r="H46" s="34"/>
      <c r="I46" s="34"/>
      <c r="J46" s="26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37" t="s">
        <v>41</v>
      </c>
      <c r="B47" s="34"/>
      <c r="C47" s="34"/>
      <c r="D47" s="34"/>
      <c r="E47" s="34"/>
      <c r="F47" s="34"/>
      <c r="G47" s="34"/>
      <c r="H47" s="34"/>
      <c r="I47" s="34"/>
      <c r="J47" s="26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 t="s">
        <v>8</v>
      </c>
      <c r="C48" s="1" t="s">
        <v>8</v>
      </c>
      <c r="D48" s="2"/>
      <c r="E48" s="2"/>
      <c r="F48" s="6"/>
      <c r="G48" s="2"/>
      <c r="H48" s="9"/>
      <c r="I48" s="26"/>
      <c r="J48" s="26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6" t="s">
        <v>8</v>
      </c>
      <c r="E49" s="2"/>
      <c r="F49" s="6"/>
      <c r="G49" s="2"/>
      <c r="H49" s="9"/>
      <c r="I49" s="2"/>
      <c r="J49" s="26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1" t="s">
        <v>64</v>
      </c>
      <c r="D50" s="2" t="s">
        <v>8</v>
      </c>
      <c r="E50" s="6" t="s">
        <v>8</v>
      </c>
      <c r="F50" s="6"/>
      <c r="G50" s="2"/>
      <c r="H50" s="9"/>
      <c r="I50" s="2"/>
      <c r="J50" s="26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1" t="s">
        <v>64</v>
      </c>
      <c r="D51" s="2" t="s">
        <v>8</v>
      </c>
      <c r="E51" s="2" t="s">
        <v>8</v>
      </c>
      <c r="F51" s="6"/>
      <c r="G51" s="2"/>
      <c r="H51" s="9"/>
      <c r="I51" s="2"/>
      <c r="J51" s="26"/>
      <c r="K51" s="2"/>
      <c r="L51" s="2" t="s">
        <v>8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6" t="s">
        <v>8</v>
      </c>
      <c r="D52" s="2"/>
      <c r="E52" s="2"/>
      <c r="F52" s="2"/>
      <c r="G52" s="2"/>
      <c r="H52" s="2"/>
      <c r="I52" s="2"/>
      <c r="J52" s="26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2">
    <mergeCell ref="A2:I2"/>
    <mergeCell ref="A3:I3"/>
    <mergeCell ref="A4:I4"/>
    <mergeCell ref="A5:I5"/>
    <mergeCell ref="A6:I6"/>
    <mergeCell ref="A43:D43"/>
    <mergeCell ref="E43:I43"/>
    <mergeCell ref="A46:I46"/>
    <mergeCell ref="A47:I47"/>
    <mergeCell ref="A7:I7"/>
    <mergeCell ref="E42:I42"/>
    <mergeCell ref="A42:D42"/>
  </mergeCells>
  <printOptions horizontalCentered="1" verticalCentered="1"/>
  <pageMargins left="0.78740157480314965" right="0.78740157480314965" top="0.9055118110236221" bottom="0.9055118110236221" header="0" footer="0"/>
  <pageSetup scale="91" orientation="portrait" r:id="rId1"/>
  <rowBreaks count="1" manualBreakCount="1">
    <brk id="4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</vt:lpstr>
      <vt:lpstr>Edo de Resultados</vt:lpstr>
      <vt:lpstr>Balance!Área_de_impresión</vt:lpstr>
      <vt:lpstr>'Edo de Resultados'!Área_de_impresión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Antonio Paiz Serrano</dc:creator>
  <cp:lastModifiedBy>Joaquin Aurelio Rarmirez Jorge- LAFISE Salvador</cp:lastModifiedBy>
  <dcterms:modified xsi:type="dcterms:W3CDTF">2026-03-16T14:52:28Z</dcterms:modified>
</cp:coreProperties>
</file>