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2" documentId="8_{DABF0D30-AFB2-4D2D-9C92-17B3B0AD46D8}" xr6:coauthVersionLast="47" xr6:coauthVersionMax="47" xr10:uidLastSave="{8155B37C-CFF9-4715-A953-98B1B83D8184}"/>
  <bookViews>
    <workbookView xWindow="-110" yWindow="-110" windowWidth="19420" windowHeight="11500" activeTab="1" xr2:uid="{66AFE77B-3697-497C-9554-BBAC0EDEF5D7}"/>
  </bookViews>
  <sheets>
    <sheet name="Balance General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H40" i="2" s="1"/>
  <c r="H44" i="2" s="1"/>
  <c r="H47" i="2" s="1"/>
  <c r="H35" i="2"/>
  <c r="F35" i="2"/>
  <c r="H28" i="2"/>
  <c r="F28" i="2"/>
  <c r="H23" i="2"/>
  <c r="F23" i="2"/>
  <c r="H18" i="2"/>
  <c r="H16" i="2"/>
  <c r="F16" i="2"/>
  <c r="H10" i="2"/>
  <c r="F10" i="2"/>
  <c r="F18" i="2" s="1"/>
  <c r="F37" i="2" l="1"/>
  <c r="F40" i="2" s="1"/>
  <c r="F44" i="2" s="1"/>
  <c r="F47" i="2" s="1"/>
  <c r="H41" i="1" l="1"/>
  <c r="F41" i="1"/>
  <c r="H33" i="1"/>
  <c r="F33" i="1"/>
  <c r="H29" i="1"/>
  <c r="H34" i="1" s="1"/>
  <c r="H42" i="1" s="1"/>
  <c r="F29" i="1"/>
  <c r="F34" i="1" s="1"/>
  <c r="F42" i="1" s="1"/>
  <c r="H21" i="1"/>
  <c r="H22" i="1" s="1"/>
  <c r="F21" i="1"/>
  <c r="F22" i="1" s="1"/>
  <c r="H14" i="1"/>
  <c r="F14" i="1"/>
</calcChain>
</file>

<file path=xl/sharedStrings.xml><?xml version="1.0" encoding="utf-8"?>
<sst xmlns="http://schemas.openxmlformats.org/spreadsheetml/2006/main" count="103" uniqueCount="68">
  <si>
    <t>ADMINISTRADORA DE FONDOS DE PENSIONES CRECER. S.A</t>
  </si>
  <si>
    <t>BALANCE GENERAL AL 28 DE FEBRERO DE 2026 Y 31 DE DICIEMBRE DE 2025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</si>
  <si>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</si>
  <si>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</si>
  <si>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</si>
  <si>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</si>
  <si>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</si>
  <si>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</si>
  <si>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</si>
  <si>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</si>
  <si>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</si>
  <si>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</si>
  <si>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</si>
  <si>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</si>
  <si>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</si>
  <si>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</si>
  <si>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</si>
  <si>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</si>
  <si>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</si>
  <si>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</si>
  <si>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</si>
  <si>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</si>
  <si>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</si>
  <si>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</si>
  <si>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</si>
  <si>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</si>
  <si>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</si>
  <si>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</si>
  <si>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</si>
  <si>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</si>
  <si>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REVALUACION                     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</si>
  <si>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</si>
  <si>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</si>
  <si>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</si>
  <si>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</si>
  <si>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</si>
  <si>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EDUARDO ALFREDO SÁNCHEZ CORNEJO</t>
  </si>
  <si>
    <t>LUIS GERARDO MAGAÑA ESTRADA</t>
  </si>
  <si>
    <t>GERMAN ENRIQUE BARRERA</t>
  </si>
  <si>
    <t>APODERADO ESPECIAL DE ADMINISTRACIÓN</t>
  </si>
  <si>
    <t>DIRECTOR FINANCIERO</t>
  </si>
  <si>
    <t>CONTADOR GENERAL</t>
  </si>
  <si>
    <t>ESTADO DE RESULTADOS DEL 1 DE ENERO AL 28 DE FEBRERO</t>
  </si>
  <si>
    <t>INGRESOS POR ADMINISTRACIÓN DE FONDOS</t>
  </si>
  <si>
    <t>INGRESOS POR COMISIONES POR ADMINISTRACIÓN DEL FONDO</t>
  </si>
  <si>
    <t>GASTOS POR ADMINISTRACIÓN DE FONDOS DE PENSIONES</t>
  </si>
  <si>
    <t>PRIMA SEGUROS POR COBERTURA</t>
  </si>
  <si>
    <t>SUELDOS, COMISIONES Y PRESTACIÓNES A AGENTES DE SERVICIOS PREV.</t>
  </si>
  <si>
    <t xml:space="preserve">OTROS COSTOS DIRECTOS POR ADMINISTRACIÓN DE FONDOS                    </t>
  </si>
  <si>
    <t xml:space="preserve">UTILIDAD BRUTA                                                        </t>
  </si>
  <si>
    <t xml:space="preserve">OPERACIÓN                                                             </t>
  </si>
  <si>
    <t xml:space="preserve">GASTOS DE PERSONAL Y ADMINISTRATIVOS                                  </t>
  </si>
  <si>
    <t xml:space="preserve">DEPRECIACIÓN, AMORTIZACIÓN Y DESVALORIZACIÓN DE ACTIVOS                </t>
  </si>
  <si>
    <t xml:space="preserve">                                                                      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</si>
  <si>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</si>
  <si>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</si>
  <si>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</si>
  <si>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</si>
  <si>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</si>
  <si>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</si>
  <si>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</si>
  <si>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</si>
  <si>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 xml:space="preserve">UTILIDAD DE OPERACIÓN                                                 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</si>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</sst>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38" fontId="3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38" fontId="2" fillId="3" borderId="0" xfId="0" applyNumberFormat="1" applyFont="1" applyFill="1"/>
    <xf numFmtId="38" fontId="3" fillId="3" borderId="1" xfId="0" applyNumberFormat="1" applyFont="1" applyFill="1" applyBorder="1"/>
    <xf numFmtId="38" fontId="2" fillId="3" borderId="2" xfId="0" applyNumberFormat="1" applyFont="1" applyFill="1" applyBorder="1"/>
    <xf numFmtId="38" fontId="2" fillId="3" borderId="3" xfId="0" applyNumberFormat="1" applyFont="1" applyFill="1" applyBorder="1"/>
    <xf numFmtId="38" fontId="2" fillId="3" borderId="4" xfId="0" applyNumberFormat="1" applyFont="1" applyFill="1" applyBorder="1"/>
    <xf numFmtId="37" fontId="3" fillId="3" borderId="0" xfId="0" applyNumberFormat="1" applyFont="1" applyFill="1"/>
    <xf numFmtId="38" fontId="2" fillId="3" borderId="5" xfId="0" applyNumberFormat="1" applyFont="1" applyFill="1" applyBorder="1"/>
    <xf numFmtId="49" fontId="1" fillId="3" borderId="0" xfId="0" applyNumberFormat="1" applyFont="1" applyFill="1"/>
    <xf numFmtId="0" fontId="1" fillId="3" borderId="0" xfId="0" applyFont="1" applyFill="1" applyAlignment="1">
      <alignment horizontal="right"/>
    </xf>
    <xf numFmtId="38" fontId="1" fillId="3" borderId="0" xfId="0" applyNumberFormat="1" applyFont="1" applyFill="1"/>
    <xf numFmtId="49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38" fontId="3" fillId="3" borderId="0" xfId="0" applyNumberFormat="1" applyFont="1" applyFill="1" applyAlignment="1">
      <alignment horizontal="right"/>
    </xf>
    <xf numFmtId="38" fontId="2" fillId="3" borderId="0" xfId="0" applyNumberFormat="1" applyFont="1" applyFill="1" applyAlignment="1">
      <alignment horizontal="right"/>
    </xf>
    <xf numFmtId="37" fontId="3" fillId="3" borderId="1" xfId="0" applyNumberFormat="1" applyFont="1" applyFill="1" applyBorder="1" applyAlignment="1">
      <alignment horizontal="right"/>
    </xf>
    <xf numFmtId="37" fontId="3" fillId="3" borderId="0" xfId="0" applyNumberFormat="1" applyFont="1" applyFill="1" applyAlignment="1">
      <alignment horizontal="right"/>
    </xf>
    <xf numFmtId="38" fontId="3" fillId="3" borderId="1" xfId="0" applyNumberFormat="1" applyFont="1" applyFill="1" applyBorder="1" applyAlignment="1">
      <alignment horizontal="right"/>
    </xf>
    <xf numFmtId="37" fontId="2" fillId="3" borderId="0" xfId="0" applyNumberFormat="1" applyFont="1" applyFill="1" applyAlignment="1">
      <alignment horizontal="right"/>
    </xf>
    <xf numFmtId="38" fontId="2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37" fontId="2" fillId="3" borderId="2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37" fontId="2" fillId="3" borderId="5" xfId="0" applyNumberFormat="1" applyFont="1" applyFill="1" applyBorder="1" applyAlignment="1">
      <alignment horizontal="right"/>
    </xf>
    <xf numFmtId="37" fontId="3" fillId="3" borderId="6" xfId="0" applyNumberFormat="1" applyFont="1" applyFill="1" applyBorder="1" applyAlignment="1">
      <alignment horizontal="right"/>
    </xf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39" fontId="2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38100</xdr:rowOff>
    </xdr:from>
    <xdr:to>
      <xdr:col>3</xdr:col>
      <xdr:colOff>1762125</xdr:colOff>
      <xdr:row>0</xdr:row>
      <xdr:rowOff>616293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43046799-0FAC-4E63-92F4-C8B4E86D7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60" r="5148"/>
        <a:stretch>
          <a:fillRect/>
        </a:stretch>
      </xdr:blipFill>
      <xdr:spPr>
        <a:xfrm>
          <a:off x="3394075" y="38100"/>
          <a:ext cx="1428750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47624</xdr:rowOff>
    </xdr:from>
    <xdr:to>
      <xdr:col>3</xdr:col>
      <xdr:colOff>1857375</xdr:colOff>
      <xdr:row>0</xdr:row>
      <xdr:rowOff>638175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9357CF61-A72C-4470-9FD0-8ABCAB6CD66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99" r="4938"/>
        <a:stretch>
          <a:fillRect/>
        </a:stretch>
      </xdr:blipFill>
      <xdr:spPr bwMode="auto">
        <a:xfrm>
          <a:off x="3317875" y="47624"/>
          <a:ext cx="1581150" cy="590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1122D-DB89-4C79-A696-A7D3D0AD88CF}">
  <sheetPr>
    <pageSetUpPr fitToPage="1"/>
  </sheetPr>
  <dimension ref="A1:K54"/>
  <sheetViews>
    <sheetView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1" customWidth="1"/>
    <col min="2" max="2" width="38.26953125" style="21" customWidth="1"/>
    <col min="3" max="3" width="3.81640625" style="21" customWidth="1"/>
    <col min="4" max="4" width="32.1796875" style="21" customWidth="1"/>
    <col min="5" max="5" width="3.26953125" style="22" customWidth="1"/>
    <col min="6" max="6" width="15.1796875" style="23" customWidth="1"/>
    <col min="7" max="7" width="3.26953125" style="22" customWidth="1"/>
    <col min="8" max="8" width="15.1796875" style="23" customWidth="1"/>
    <col min="9" max="10" width="11.453125" style="2" hidden="1" customWidth="1"/>
    <col min="11" max="11" width="0" style="2" hidden="1" customWidth="1"/>
    <col min="12" max="16384" width="11.453125" style="2" hidden="1"/>
  </cols>
  <sheetData>
    <row r="1" spans="1:8" ht="52.5" customHeight="1" x14ac:dyDescent="0.2">
      <c r="A1" s="1"/>
      <c r="B1" s="1"/>
      <c r="C1" s="1"/>
      <c r="D1" s="1"/>
      <c r="E1" s="1"/>
      <c r="F1" s="1"/>
      <c r="G1" s="1"/>
      <c r="H1" s="1"/>
    </row>
    <row r="2" spans="1:8" ht="13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ht="12.75" customHeight="1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5" customHeight="1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8" ht="12.5" x14ac:dyDescent="0.25">
      <c r="A5" s="5"/>
      <c r="B5" s="6"/>
      <c r="C5" s="6"/>
      <c r="D5" s="6"/>
      <c r="E5" s="6"/>
      <c r="F5" s="6"/>
      <c r="G5" s="6"/>
      <c r="H5" s="6"/>
    </row>
    <row r="6" spans="1:8" ht="13" x14ac:dyDescent="0.3">
      <c r="A6" s="5"/>
      <c r="B6" s="7"/>
      <c r="C6" s="7"/>
      <c r="D6" s="7"/>
      <c r="E6" s="8"/>
      <c r="F6" s="9">
        <v>2026</v>
      </c>
      <c r="G6" s="10"/>
      <c r="H6" s="9">
        <v>2025</v>
      </c>
    </row>
    <row r="7" spans="1:8" ht="12.5" x14ac:dyDescent="0.25">
      <c r="A7" s="5"/>
      <c r="B7" s="7"/>
      <c r="C7" s="7"/>
      <c r="D7" s="7"/>
      <c r="E7" s="8"/>
      <c r="F7" s="11"/>
      <c r="G7" s="8"/>
      <c r="H7" s="11"/>
    </row>
    <row r="8" spans="1:8" ht="13" x14ac:dyDescent="0.3">
      <c r="A8" s="5"/>
      <c r="B8" s="12" t="s">
        <v>3</v>
      </c>
      <c r="C8" s="13"/>
      <c r="D8" s="13"/>
      <c r="E8" s="8"/>
      <c r="F8" s="14"/>
      <c r="G8" s="8"/>
      <c r="H8" s="14"/>
    </row>
    <row r="9" spans="1:8" ht="13" x14ac:dyDescent="0.3">
      <c r="A9" s="5"/>
      <c r="B9" s="12" t="s">
        <v>4</v>
      </c>
      <c r="C9" s="13"/>
      <c r="D9" s="13"/>
      <c r="E9" s="8"/>
      <c r="F9" s="14"/>
      <c r="G9" s="8"/>
      <c r="H9" s="14"/>
    </row>
    <row r="10" spans="1:8" ht="12.5" x14ac:dyDescent="0.25">
      <c r="A10" s="5"/>
      <c r="B10" s="13" t="s">
        <v>5</v>
      </c>
      <c r="C10" s="13"/>
      <c r="D10" s="13"/>
      <c r="E10" s="8" t="s">
        <v>6</v>
      </c>
      <c r="F10" s="11">
        <v>752418</v>
      </c>
      <c r="G10" s="8" t="s">
        <v>6</v>
      </c>
      <c r="H10" s="11">
        <v>692158</v>
      </c>
    </row>
    <row r="11" spans="1:8" ht="12.5" x14ac:dyDescent="0.25">
      <c r="A11" s="5"/>
      <c r="B11" s="13" t="s">
        <v>7</v>
      </c>
      <c r="C11" s="13"/>
      <c r="D11" s="13"/>
      <c r="E11" s="8"/>
      <c r="F11" s="11">
        <v>19378213</v>
      </c>
      <c r="G11" s="8"/>
      <c r="H11" s="11">
        <v>17373859</v>
      </c>
    </row>
    <row r="12" spans="1:8" ht="12.5" x14ac:dyDescent="0.25">
      <c r="A12" s="5"/>
      <c r="B12" s="13" t="s">
        <v>8</v>
      </c>
      <c r="C12" s="13"/>
      <c r="D12" s="13"/>
      <c r="E12" s="8"/>
      <c r="F12" s="11">
        <v>20110573</v>
      </c>
      <c r="G12" s="8"/>
      <c r="H12" s="11">
        <v>19460269</v>
      </c>
    </row>
    <row r="13" spans="1:8" ht="12.5" x14ac:dyDescent="0.25">
      <c r="A13" s="5"/>
      <c r="B13" s="13" t="s">
        <v>9</v>
      </c>
      <c r="C13" s="13"/>
      <c r="D13" s="13"/>
      <c r="E13" s="8"/>
      <c r="F13" s="15">
        <v>304728</v>
      </c>
      <c r="G13" s="8"/>
      <c r="H13" s="15">
        <v>255497</v>
      </c>
    </row>
    <row r="14" spans="1:8" ht="13" x14ac:dyDescent="0.3">
      <c r="A14" s="5"/>
      <c r="B14" s="12" t="s">
        <v>10</v>
      </c>
      <c r="C14" s="13"/>
      <c r="D14" s="13"/>
      <c r="E14" s="8"/>
      <c r="F14" s="16">
        <f>SUM(F10:F13)</f>
        <v>40545932</v>
      </c>
      <c r="G14" s="8"/>
      <c r="H14" s="16">
        <f>SUM(H10:H13)</f>
        <v>37781783</v>
      </c>
    </row>
    <row r="15" spans="1:8" ht="12.5" x14ac:dyDescent="0.25">
      <c r="A15" s="5"/>
      <c r="B15" s="7"/>
      <c r="C15" s="7"/>
      <c r="D15" s="7"/>
      <c r="E15" s="8"/>
      <c r="F15" s="11"/>
      <c r="G15" s="8"/>
      <c r="H15" s="11"/>
    </row>
    <row r="16" spans="1:8" ht="13" x14ac:dyDescent="0.3">
      <c r="A16" s="5"/>
      <c r="B16" s="12" t="s">
        <v>11</v>
      </c>
      <c r="C16" s="13"/>
      <c r="D16" s="13"/>
      <c r="E16" s="8"/>
      <c r="F16" s="14"/>
      <c r="G16" s="8"/>
      <c r="H16" s="14"/>
    </row>
    <row r="17" spans="1:8" ht="12.5" x14ac:dyDescent="0.25">
      <c r="A17" s="5"/>
      <c r="B17" s="13" t="s">
        <v>12</v>
      </c>
      <c r="C17" s="13"/>
      <c r="D17" s="13"/>
      <c r="E17" s="8"/>
      <c r="F17" s="11">
        <v>4994</v>
      </c>
      <c r="G17" s="8"/>
      <c r="H17" s="11">
        <v>5017</v>
      </c>
    </row>
    <row r="18" spans="1:8" ht="12.5" x14ac:dyDescent="0.25">
      <c r="A18" s="5"/>
      <c r="B18" s="13" t="s">
        <v>13</v>
      </c>
      <c r="C18" s="13"/>
      <c r="D18" s="13"/>
      <c r="E18" s="8"/>
      <c r="F18" s="11">
        <v>1112504</v>
      </c>
      <c r="G18" s="8"/>
      <c r="H18" s="11">
        <v>1216180</v>
      </c>
    </row>
    <row r="19" spans="1:8" ht="12.5" x14ac:dyDescent="0.25">
      <c r="A19" s="5"/>
      <c r="B19" s="13" t="s">
        <v>14</v>
      </c>
      <c r="C19" s="13"/>
      <c r="D19" s="13"/>
      <c r="E19" s="8"/>
      <c r="F19" s="11">
        <v>4236696</v>
      </c>
      <c r="G19" s="8"/>
      <c r="H19" s="11">
        <v>4079321</v>
      </c>
    </row>
    <row r="20" spans="1:8" ht="12.5" x14ac:dyDescent="0.25">
      <c r="A20" s="5"/>
      <c r="B20" s="13" t="s">
        <v>15</v>
      </c>
      <c r="C20" s="13"/>
      <c r="D20" s="13"/>
      <c r="E20" s="8"/>
      <c r="F20" s="15">
        <v>574926</v>
      </c>
      <c r="G20" s="8"/>
      <c r="H20" s="15">
        <v>574926</v>
      </c>
    </row>
    <row r="21" spans="1:8" ht="13" x14ac:dyDescent="0.3">
      <c r="A21" s="5"/>
      <c r="B21" s="12" t="s">
        <v>16</v>
      </c>
      <c r="C21" s="13"/>
      <c r="D21" s="13"/>
      <c r="E21" s="8"/>
      <c r="F21" s="17">
        <f>SUM(F17:F20)</f>
        <v>5929120</v>
      </c>
      <c r="G21" s="8"/>
      <c r="H21" s="17">
        <f>SUM(H17:H20)</f>
        <v>5875444</v>
      </c>
    </row>
    <row r="22" spans="1:8" ht="13.5" thickBot="1" x14ac:dyDescent="0.35">
      <c r="A22" s="5"/>
      <c r="B22" s="12" t="s">
        <v>17</v>
      </c>
      <c r="C22" s="13"/>
      <c r="D22" s="13"/>
      <c r="E22" s="8" t="s">
        <v>6</v>
      </c>
      <c r="F22" s="18">
        <f>F14+F21</f>
        <v>46475052</v>
      </c>
      <c r="G22" s="8" t="s">
        <v>6</v>
      </c>
      <c r="H22" s="18">
        <f>H14+H21</f>
        <v>43657227</v>
      </c>
    </row>
    <row r="23" spans="1:8" ht="13" thickTop="1" x14ac:dyDescent="0.25">
      <c r="A23" s="5"/>
      <c r="B23" s="13"/>
      <c r="C23" s="13"/>
      <c r="D23" s="13"/>
      <c r="E23" s="8"/>
      <c r="F23" s="11"/>
      <c r="G23" s="8"/>
      <c r="H23" s="11"/>
    </row>
    <row r="24" spans="1:8" ht="13" x14ac:dyDescent="0.3">
      <c r="A24" s="5"/>
      <c r="B24" s="12" t="s">
        <v>18</v>
      </c>
      <c r="C24" s="13"/>
      <c r="D24" s="13"/>
      <c r="E24" s="8"/>
      <c r="F24" s="14"/>
      <c r="G24" s="8"/>
      <c r="H24" s="14"/>
    </row>
    <row r="25" spans="1:8" ht="12.5" x14ac:dyDescent="0.25">
      <c r="A25" s="5"/>
      <c r="B25" s="13"/>
      <c r="C25" s="13"/>
      <c r="D25" s="13"/>
      <c r="E25" s="8"/>
      <c r="F25" s="11"/>
      <c r="G25" s="8"/>
      <c r="H25" s="11"/>
    </row>
    <row r="26" spans="1:8" ht="13" x14ac:dyDescent="0.3">
      <c r="A26" s="5"/>
      <c r="B26" s="12" t="s">
        <v>19</v>
      </c>
      <c r="C26" s="13"/>
      <c r="D26" s="13"/>
      <c r="E26" s="8"/>
      <c r="F26" s="14"/>
      <c r="G26" s="8"/>
      <c r="H26" s="14"/>
    </row>
    <row r="27" spans="1:8" ht="12.5" x14ac:dyDescent="0.25">
      <c r="A27" s="5"/>
      <c r="B27" s="13" t="s">
        <v>20</v>
      </c>
      <c r="C27" s="13"/>
      <c r="D27" s="13"/>
      <c r="E27" s="8" t="s">
        <v>6</v>
      </c>
      <c r="F27" s="11">
        <v>20118161</v>
      </c>
      <c r="G27" s="8" t="s">
        <v>6</v>
      </c>
      <c r="H27" s="11">
        <v>1542222</v>
      </c>
    </row>
    <row r="28" spans="1:8" ht="12.5" x14ac:dyDescent="0.25">
      <c r="A28" s="5"/>
      <c r="B28" s="13" t="s">
        <v>21</v>
      </c>
      <c r="C28" s="13"/>
      <c r="D28" s="13"/>
      <c r="E28" s="8"/>
      <c r="F28" s="15">
        <v>9290688</v>
      </c>
      <c r="G28" s="8"/>
      <c r="H28" s="15">
        <v>8135947</v>
      </c>
    </row>
    <row r="29" spans="1:8" ht="13" x14ac:dyDescent="0.3">
      <c r="A29" s="5"/>
      <c r="B29" s="12" t="s">
        <v>22</v>
      </c>
      <c r="C29" s="13"/>
      <c r="D29" s="13"/>
      <c r="E29" s="8"/>
      <c r="F29" s="16">
        <f>SUM(F27:F28)</f>
        <v>29408849</v>
      </c>
      <c r="G29" s="8"/>
      <c r="H29" s="16">
        <f>SUM(H27:H28)</f>
        <v>9678169</v>
      </c>
    </row>
    <row r="30" spans="1:8" ht="12.5" x14ac:dyDescent="0.25">
      <c r="A30" s="5"/>
      <c r="B30" s="13"/>
      <c r="C30" s="13"/>
      <c r="D30" s="13"/>
      <c r="E30" s="8"/>
      <c r="F30" s="11"/>
      <c r="G30" s="8"/>
      <c r="H30" s="11"/>
    </row>
    <row r="31" spans="1:8" ht="13" x14ac:dyDescent="0.3">
      <c r="A31" s="5"/>
      <c r="B31" s="12" t="s">
        <v>23</v>
      </c>
      <c r="C31" s="13"/>
      <c r="D31" s="13"/>
      <c r="E31" s="8"/>
      <c r="F31" s="14"/>
      <c r="G31" s="8"/>
      <c r="H31" s="14"/>
    </row>
    <row r="32" spans="1:8" ht="12.5" x14ac:dyDescent="0.25">
      <c r="A32" s="5"/>
      <c r="B32" s="13" t="s">
        <v>24</v>
      </c>
      <c r="C32" s="13"/>
      <c r="D32" s="13"/>
      <c r="E32" s="8"/>
      <c r="F32" s="15">
        <v>1229571</v>
      </c>
      <c r="G32" s="8"/>
      <c r="H32" s="15">
        <v>1234518</v>
      </c>
    </row>
    <row r="33" spans="1:8" ht="13" x14ac:dyDescent="0.3">
      <c r="A33" s="5"/>
      <c r="B33" s="12" t="s">
        <v>25</v>
      </c>
      <c r="C33" s="13"/>
      <c r="D33" s="13"/>
      <c r="E33" s="8"/>
      <c r="F33" s="17">
        <f>SUM(F32)</f>
        <v>1229571</v>
      </c>
      <c r="G33" s="8"/>
      <c r="H33" s="17">
        <f>SUM(H32)</f>
        <v>1234518</v>
      </c>
    </row>
    <row r="34" spans="1:8" ht="13.5" thickBot="1" x14ac:dyDescent="0.35">
      <c r="A34" s="5"/>
      <c r="B34" s="12" t="s">
        <v>26</v>
      </c>
      <c r="C34" s="13"/>
      <c r="D34" s="13"/>
      <c r="E34" s="8" t="s">
        <v>6</v>
      </c>
      <c r="F34" s="18">
        <f>F29+F33</f>
        <v>30638420</v>
      </c>
      <c r="G34" s="8" t="s">
        <v>6</v>
      </c>
      <c r="H34" s="18">
        <f>H29+H33</f>
        <v>10912687</v>
      </c>
    </row>
    <row r="35" spans="1:8" ht="13" thickTop="1" x14ac:dyDescent="0.25">
      <c r="A35" s="5"/>
      <c r="B35" s="13"/>
      <c r="C35" s="13"/>
      <c r="D35" s="13"/>
      <c r="E35" s="8"/>
      <c r="F35" s="11"/>
      <c r="G35" s="8"/>
      <c r="H35" s="11"/>
    </row>
    <row r="36" spans="1:8" ht="13" x14ac:dyDescent="0.3">
      <c r="A36" s="5"/>
      <c r="B36" s="12" t="s">
        <v>27</v>
      </c>
      <c r="C36" s="13"/>
      <c r="D36" s="13"/>
      <c r="E36" s="8"/>
      <c r="F36" s="14"/>
      <c r="G36" s="8"/>
      <c r="H36" s="14"/>
    </row>
    <row r="37" spans="1:8" ht="12.5" x14ac:dyDescent="0.25">
      <c r="A37" s="5"/>
      <c r="B37" s="13" t="s">
        <v>28</v>
      </c>
      <c r="C37" s="13"/>
      <c r="D37" s="13"/>
      <c r="E37" s="8"/>
      <c r="F37" s="11">
        <v>10000000</v>
      </c>
      <c r="G37" s="8"/>
      <c r="H37" s="11">
        <v>10000000</v>
      </c>
    </row>
    <row r="38" spans="1:8" ht="12.5" x14ac:dyDescent="0.25">
      <c r="A38" s="5"/>
      <c r="B38" s="13" t="s">
        <v>29</v>
      </c>
      <c r="C38" s="13"/>
      <c r="D38" s="13"/>
      <c r="E38" s="8"/>
      <c r="F38" s="11">
        <v>2000000</v>
      </c>
      <c r="G38" s="8"/>
      <c r="H38" s="11">
        <v>2000000</v>
      </c>
    </row>
    <row r="39" spans="1:8" ht="12.5" x14ac:dyDescent="0.25">
      <c r="A39" s="5"/>
      <c r="B39" s="13" t="s">
        <v>30</v>
      </c>
      <c r="C39" s="13"/>
      <c r="D39" s="13"/>
      <c r="E39" s="8"/>
      <c r="F39" s="19">
        <v>-4623</v>
      </c>
      <c r="G39" s="8"/>
      <c r="H39" s="19">
        <v>-3655</v>
      </c>
    </row>
    <row r="40" spans="1:8" ht="12.5" x14ac:dyDescent="0.25">
      <c r="A40" s="5"/>
      <c r="B40" s="13" t="s">
        <v>31</v>
      </c>
      <c r="C40" s="13"/>
      <c r="D40" s="13"/>
      <c r="E40" s="8"/>
      <c r="F40" s="15">
        <v>3841255</v>
      </c>
      <c r="G40" s="8"/>
      <c r="H40" s="15">
        <v>20748195</v>
      </c>
    </row>
    <row r="41" spans="1:8" ht="13" x14ac:dyDescent="0.3">
      <c r="A41" s="5"/>
      <c r="B41" s="12" t="s">
        <v>32</v>
      </c>
      <c r="C41" s="13"/>
      <c r="D41" s="13"/>
      <c r="E41" s="8"/>
      <c r="F41" s="17">
        <f>SUM(F37:F40)</f>
        <v>15836632</v>
      </c>
      <c r="G41" s="8"/>
      <c r="H41" s="17">
        <f>SUM(H37:H40)</f>
        <v>32744540</v>
      </c>
    </row>
    <row r="42" spans="1:8" ht="13.5" thickBot="1" x14ac:dyDescent="0.35">
      <c r="A42" s="5"/>
      <c r="B42" s="12" t="s">
        <v>33</v>
      </c>
      <c r="C42" s="13"/>
      <c r="D42" s="13"/>
      <c r="E42" s="8" t="s">
        <v>6</v>
      </c>
      <c r="F42" s="18">
        <f>F41+F34</f>
        <v>46475052</v>
      </c>
      <c r="G42" s="8" t="s">
        <v>6</v>
      </c>
      <c r="H42" s="18">
        <f>H34+H41</f>
        <v>43657227</v>
      </c>
    </row>
    <row r="43" spans="1:8" ht="13" thickTop="1" x14ac:dyDescent="0.25">
      <c r="A43" s="5"/>
      <c r="B43" s="13"/>
      <c r="C43" s="13"/>
      <c r="D43" s="13"/>
      <c r="E43" s="8"/>
      <c r="F43" s="11"/>
      <c r="G43" s="8"/>
      <c r="H43" s="11"/>
    </row>
    <row r="44" spans="1:8" ht="13.5" thickBot="1" x14ac:dyDescent="0.35">
      <c r="A44" s="5"/>
      <c r="B44" s="12" t="s">
        <v>34</v>
      </c>
      <c r="C44" s="13"/>
      <c r="D44" s="13"/>
      <c r="E44" s="8" t="s">
        <v>6</v>
      </c>
      <c r="F44" s="20">
        <v>4763513</v>
      </c>
      <c r="G44" s="8" t="s">
        <v>6</v>
      </c>
      <c r="H44" s="20">
        <v>5749428</v>
      </c>
    </row>
    <row r="45" spans="1:8" ht="13" thickTop="1" x14ac:dyDescent="0.25">
      <c r="A45" s="5"/>
      <c r="B45" s="13"/>
      <c r="C45" s="13"/>
      <c r="D45" s="13"/>
      <c r="E45" s="8"/>
      <c r="F45" s="11"/>
      <c r="G45" s="8"/>
      <c r="H45" s="11"/>
    </row>
    <row r="46" spans="1:8" ht="13.5" thickBot="1" x14ac:dyDescent="0.35">
      <c r="A46" s="5"/>
      <c r="B46" s="12" t="s">
        <v>35</v>
      </c>
      <c r="C46" s="13"/>
      <c r="D46" s="13"/>
      <c r="E46" s="8" t="s">
        <v>6</v>
      </c>
      <c r="F46" s="20">
        <v>16408692</v>
      </c>
      <c r="G46" s="8" t="s">
        <v>6</v>
      </c>
      <c r="H46" s="20">
        <v>11109218</v>
      </c>
    </row>
    <row r="47" spans="1:8" ht="13.5" customHeight="1" thickTop="1" x14ac:dyDescent="0.25">
      <c r="A47" s="5"/>
      <c r="B47" s="13"/>
      <c r="C47" s="13"/>
      <c r="D47" s="13"/>
      <c r="E47" s="8"/>
      <c r="F47" s="11"/>
      <c r="G47" s="8"/>
      <c r="H47" s="11"/>
    </row>
    <row r="48" spans="1:8" ht="13.5" customHeight="1" x14ac:dyDescent="0.25">
      <c r="A48" s="5"/>
      <c r="B48" s="7"/>
      <c r="C48" s="7"/>
      <c r="D48" s="7"/>
      <c r="E48" s="8"/>
      <c r="F48" s="11"/>
      <c r="G48" s="8"/>
      <c r="H48" s="11"/>
    </row>
    <row r="49" spans="1:8" ht="13.5" customHeight="1" x14ac:dyDescent="0.25">
      <c r="A49" s="5"/>
      <c r="B49" s="7"/>
      <c r="C49" s="7"/>
      <c r="D49" s="7"/>
      <c r="E49" s="8"/>
      <c r="F49" s="11"/>
      <c r="G49" s="8"/>
      <c r="H49" s="11"/>
    </row>
    <row r="50" spans="1:8" ht="13.5" customHeight="1" x14ac:dyDescent="0.25">
      <c r="A50" s="5"/>
      <c r="B50" s="7"/>
      <c r="C50" s="7"/>
      <c r="D50" s="7"/>
      <c r="E50" s="8"/>
      <c r="F50" s="11"/>
      <c r="G50" s="8"/>
      <c r="H50" s="11"/>
    </row>
    <row r="51" spans="1:8" ht="13.5" customHeight="1" x14ac:dyDescent="0.2"/>
    <row r="52" spans="1:8" ht="13.5" customHeight="1" x14ac:dyDescent="0.25">
      <c r="A52" s="5"/>
      <c r="B52" s="24"/>
      <c r="C52" s="5"/>
      <c r="D52" s="24"/>
      <c r="E52" s="8"/>
      <c r="F52" s="25"/>
      <c r="G52" s="25"/>
      <c r="H52" s="25"/>
    </row>
    <row r="53" spans="1:8" ht="11.5" x14ac:dyDescent="0.25">
      <c r="A53" s="26"/>
      <c r="B53" s="27" t="s">
        <v>36</v>
      </c>
      <c r="C53" s="26"/>
      <c r="D53" s="27" t="s">
        <v>37</v>
      </c>
      <c r="E53" s="28"/>
      <c r="F53" s="29" t="s">
        <v>38</v>
      </c>
      <c r="G53" s="29"/>
      <c r="H53" s="29"/>
    </row>
    <row r="54" spans="1:8" ht="11.5" x14ac:dyDescent="0.25">
      <c r="A54" s="26"/>
      <c r="B54" s="30" t="s">
        <v>39</v>
      </c>
      <c r="C54" s="26"/>
      <c r="D54" s="30" t="s">
        <v>40</v>
      </c>
      <c r="E54" s="28"/>
      <c r="F54" s="31" t="s">
        <v>41</v>
      </c>
      <c r="G54" s="31"/>
      <c r="H54" s="31"/>
    </row>
  </sheetData>
  <sheetProtection algorithmName="SHA-512" hashValue="c57MjODYrnc6zGL/J3KiMpaLYWJPHQZOuMr2hGVmYZz67ImTqieb1AQp3XsYMRdIcuaoLJOPsZRiY5H5j9q55A==" saltValue="cK3uDSJ0+duBLNFE3DlKnw==" spinCount="100000" sheet="1" objects="1" scenarios="1"/>
  <mergeCells count="14">
    <mergeCell ref="F53:H53"/>
    <mergeCell ref="F54:H54"/>
    <mergeCell ref="B7:D7"/>
    <mergeCell ref="B15:D15"/>
    <mergeCell ref="B48:D48"/>
    <mergeCell ref="B49:D49"/>
    <mergeCell ref="B50:D50"/>
    <mergeCell ref="F52:H52"/>
    <mergeCell ref="A1:H1"/>
    <mergeCell ref="A2:H2"/>
    <mergeCell ref="A3:H3"/>
    <mergeCell ref="A4:H4"/>
    <mergeCell ref="B5:H5"/>
    <mergeCell ref="B6:D6"/>
  </mergeCells>
  <printOptions horizontalCentered="1"/>
  <pageMargins left="0.47244094488188981" right="0.47244094488188981" top="0.59055118110236227" bottom="0.59055118110236227" header="0" footer="0"/>
  <pageSetup scale="86" fitToHeight="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974A-DC9F-415E-B333-F43239D7237F}">
  <sheetPr>
    <pageSetUpPr fitToPage="1"/>
  </sheetPr>
  <dimension ref="A1:K57"/>
  <sheetViews>
    <sheetView tabSelected="1" zoomScaleNormal="100"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1" customWidth="1"/>
    <col min="2" max="2" width="38" style="21" customWidth="1"/>
    <col min="3" max="3" width="3.81640625" style="21" customWidth="1"/>
    <col min="4" max="4" width="32.1796875" style="21" customWidth="1"/>
    <col min="5" max="5" width="3.26953125" style="22" customWidth="1"/>
    <col min="6" max="6" width="15.1796875" style="23" customWidth="1"/>
    <col min="7" max="7" width="3.26953125" style="22" customWidth="1"/>
    <col min="8" max="8" width="15.1796875" style="23" customWidth="1"/>
    <col min="9" max="10" width="11.453125" style="2" hidden="1" customWidth="1"/>
    <col min="11" max="11" width="0" style="2" hidden="1" customWidth="1"/>
    <col min="12" max="16384" width="11.453125" style="2" hidden="1"/>
  </cols>
  <sheetData>
    <row r="1" spans="1:8" ht="52.5" customHeight="1" x14ac:dyDescent="0.2">
      <c r="A1" s="1"/>
      <c r="B1" s="1"/>
      <c r="C1" s="1"/>
      <c r="D1" s="1"/>
      <c r="E1" s="1"/>
      <c r="F1" s="1"/>
      <c r="G1" s="1"/>
      <c r="H1" s="1"/>
    </row>
    <row r="2" spans="1:8" ht="13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ht="12.75" customHeight="1" x14ac:dyDescent="0.3">
      <c r="A3" s="3" t="s">
        <v>42</v>
      </c>
      <c r="B3" s="3"/>
      <c r="C3" s="3"/>
      <c r="D3" s="3"/>
      <c r="E3" s="3"/>
      <c r="F3" s="3"/>
      <c r="G3" s="3"/>
      <c r="H3" s="3"/>
    </row>
    <row r="4" spans="1:8" ht="15" customHeight="1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8" ht="12.5" x14ac:dyDescent="0.25">
      <c r="A5" s="5"/>
      <c r="B5" s="6"/>
      <c r="C5" s="6"/>
      <c r="D5" s="6"/>
      <c r="E5" s="6"/>
      <c r="F5" s="6"/>
      <c r="G5" s="6"/>
      <c r="H5" s="6"/>
    </row>
    <row r="6" spans="1:8" ht="13" x14ac:dyDescent="0.3">
      <c r="A6" s="5"/>
      <c r="B6" s="7"/>
      <c r="C6" s="7"/>
      <c r="D6" s="7"/>
      <c r="E6" s="8"/>
      <c r="F6" s="9">
        <v>2026</v>
      </c>
      <c r="G6" s="10"/>
      <c r="H6" s="9">
        <v>2025</v>
      </c>
    </row>
    <row r="7" spans="1:8" ht="12.5" x14ac:dyDescent="0.25">
      <c r="A7" s="5"/>
      <c r="B7" s="7"/>
      <c r="C7" s="7"/>
      <c r="D7" s="7"/>
      <c r="E7" s="8"/>
      <c r="F7" s="32"/>
      <c r="G7" s="8"/>
      <c r="H7" s="32"/>
    </row>
    <row r="8" spans="1:8" ht="13" x14ac:dyDescent="0.3">
      <c r="A8" s="5"/>
      <c r="B8" s="12" t="s">
        <v>43</v>
      </c>
      <c r="C8" s="13"/>
      <c r="D8" s="13"/>
      <c r="E8" s="8"/>
      <c r="F8" s="33"/>
      <c r="G8" s="8"/>
      <c r="H8" s="33"/>
    </row>
    <row r="9" spans="1:8" ht="12.5" x14ac:dyDescent="0.25">
      <c r="A9" s="5"/>
      <c r="B9" s="13" t="s">
        <v>44</v>
      </c>
      <c r="C9" s="13"/>
      <c r="D9" s="13"/>
      <c r="E9" s="8" t="s">
        <v>6</v>
      </c>
      <c r="F9" s="34">
        <v>9345294</v>
      </c>
      <c r="G9" s="35" t="s">
        <v>6</v>
      </c>
      <c r="H9" s="36">
        <v>8668014</v>
      </c>
    </row>
    <row r="10" spans="1:8" ht="13" x14ac:dyDescent="0.3">
      <c r="A10" s="5"/>
      <c r="B10" s="13"/>
      <c r="C10" s="13"/>
      <c r="D10" s="13"/>
      <c r="E10" s="8"/>
      <c r="F10" s="37">
        <f>+F9</f>
        <v>9345294</v>
      </c>
      <c r="G10" s="35"/>
      <c r="H10" s="33">
        <f>SUM(H9)</f>
        <v>8668014</v>
      </c>
    </row>
    <row r="11" spans="1:8" ht="12.5" x14ac:dyDescent="0.25">
      <c r="A11" s="5"/>
      <c r="B11" s="13"/>
      <c r="C11" s="13"/>
      <c r="D11" s="13"/>
      <c r="E11" s="8"/>
      <c r="F11" s="35"/>
      <c r="G11" s="35"/>
      <c r="H11" s="35"/>
    </row>
    <row r="12" spans="1:8" ht="13" x14ac:dyDescent="0.3">
      <c r="A12" s="5"/>
      <c r="B12" s="12" t="s">
        <v>45</v>
      </c>
      <c r="C12" s="13"/>
      <c r="D12" s="13"/>
      <c r="E12" s="8"/>
      <c r="F12" s="37"/>
      <c r="G12" s="35"/>
      <c r="H12" s="37"/>
    </row>
    <row r="13" spans="1:8" ht="12.5" x14ac:dyDescent="0.25">
      <c r="A13" s="5"/>
      <c r="B13" s="13" t="s">
        <v>46</v>
      </c>
      <c r="C13" s="13"/>
      <c r="D13" s="13"/>
      <c r="E13" s="8"/>
      <c r="F13" s="35">
        <v>8610</v>
      </c>
      <c r="G13" s="35"/>
      <c r="H13" s="32">
        <v>14095</v>
      </c>
    </row>
    <row r="14" spans="1:8" ht="12.5" x14ac:dyDescent="0.25">
      <c r="A14" s="5"/>
      <c r="B14" s="13" t="s">
        <v>47</v>
      </c>
      <c r="C14" s="13"/>
      <c r="D14" s="13"/>
      <c r="E14" s="8"/>
      <c r="F14" s="35">
        <v>413787</v>
      </c>
      <c r="G14" s="35"/>
      <c r="H14" s="32">
        <v>276435</v>
      </c>
    </row>
    <row r="15" spans="1:8" ht="12.5" x14ac:dyDescent="0.25">
      <c r="A15" s="5"/>
      <c r="B15" s="13" t="s">
        <v>48</v>
      </c>
      <c r="C15" s="13"/>
      <c r="D15" s="13"/>
      <c r="E15" s="8"/>
      <c r="F15" s="34">
        <v>377376</v>
      </c>
      <c r="G15" s="35"/>
      <c r="H15" s="36">
        <v>385424</v>
      </c>
    </row>
    <row r="16" spans="1:8" ht="13" x14ac:dyDescent="0.3">
      <c r="A16" s="5"/>
      <c r="B16" s="12"/>
      <c r="C16" s="13"/>
      <c r="D16" s="13"/>
      <c r="E16" s="8"/>
      <c r="F16" s="37">
        <f>SUM(F13:F15)</f>
        <v>799773</v>
      </c>
      <c r="G16" s="35"/>
      <c r="H16" s="38">
        <f>SUM(H13:H15)</f>
        <v>675954</v>
      </c>
    </row>
    <row r="17" spans="1:8" ht="13" x14ac:dyDescent="0.3">
      <c r="A17" s="5"/>
      <c r="B17" s="12"/>
      <c r="C17" s="13"/>
      <c r="D17" s="13"/>
      <c r="E17" s="8"/>
      <c r="F17" s="37"/>
      <c r="G17" s="35"/>
      <c r="H17" s="35"/>
    </row>
    <row r="18" spans="1:8" ht="13" x14ac:dyDescent="0.3">
      <c r="A18" s="5"/>
      <c r="B18" s="12" t="s">
        <v>49</v>
      </c>
      <c r="C18" s="13"/>
      <c r="D18" s="13"/>
      <c r="E18" s="8" t="s">
        <v>6</v>
      </c>
      <c r="F18" s="37">
        <f>F10-F16</f>
        <v>8545521</v>
      </c>
      <c r="G18" s="35" t="s">
        <v>6</v>
      </c>
      <c r="H18" s="37">
        <f>H10-H16</f>
        <v>7992060</v>
      </c>
    </row>
    <row r="19" spans="1:8" ht="12.5" x14ac:dyDescent="0.25">
      <c r="A19" s="5"/>
      <c r="B19" s="7"/>
      <c r="C19" s="7"/>
      <c r="D19" s="7"/>
      <c r="E19" s="8"/>
      <c r="F19" s="35"/>
      <c r="G19" s="35"/>
      <c r="H19" s="35"/>
    </row>
    <row r="20" spans="1:8" ht="13" x14ac:dyDescent="0.3">
      <c r="A20" s="5"/>
      <c r="B20" s="12" t="s">
        <v>50</v>
      </c>
      <c r="C20" s="13"/>
      <c r="D20" s="13"/>
      <c r="E20" s="8"/>
      <c r="F20" s="37"/>
      <c r="G20" s="35"/>
      <c r="H20" s="37"/>
    </row>
    <row r="21" spans="1:8" ht="12.5" x14ac:dyDescent="0.25">
      <c r="A21" s="5"/>
      <c r="B21" s="13" t="s">
        <v>51</v>
      </c>
      <c r="C21" s="13"/>
      <c r="D21" s="13"/>
      <c r="E21" s="8"/>
      <c r="F21" s="35">
        <v>3242253</v>
      </c>
      <c r="G21" s="35"/>
      <c r="H21" s="32">
        <v>3414270</v>
      </c>
    </row>
    <row r="22" spans="1:8" ht="12.5" x14ac:dyDescent="0.25">
      <c r="A22" s="5"/>
      <c r="B22" s="13" t="s">
        <v>52</v>
      </c>
      <c r="C22" s="13"/>
      <c r="D22" s="13"/>
      <c r="E22" s="8"/>
      <c r="F22" s="34">
        <v>391543</v>
      </c>
      <c r="G22" s="35"/>
      <c r="H22" s="32">
        <v>400995</v>
      </c>
    </row>
    <row r="23" spans="1:8" ht="13" x14ac:dyDescent="0.3">
      <c r="A23" s="5"/>
      <c r="B23" s="12" t="s">
        <v>53</v>
      </c>
      <c r="C23" s="13"/>
      <c r="D23" s="13"/>
      <c r="E23" s="8"/>
      <c r="F23" s="37">
        <f>SUM(F21:F22)</f>
        <v>3633796</v>
      </c>
      <c r="G23" s="35"/>
      <c r="H23" s="38">
        <f>SUM(H21:H22)</f>
        <v>3815265</v>
      </c>
    </row>
    <row r="24" spans="1:8" ht="12.5" x14ac:dyDescent="0.25">
      <c r="A24" s="5"/>
      <c r="B24" s="13"/>
      <c r="C24" s="13"/>
      <c r="D24" s="13"/>
      <c r="E24" s="8"/>
      <c r="F24" s="35"/>
      <c r="G24" s="35"/>
      <c r="H24" s="35"/>
    </row>
    <row r="25" spans="1:8" ht="13" x14ac:dyDescent="0.3">
      <c r="A25" s="5"/>
      <c r="B25" s="12" t="s">
        <v>54</v>
      </c>
      <c r="C25" s="13"/>
      <c r="D25" s="13"/>
      <c r="E25" s="8"/>
      <c r="F25" s="37"/>
      <c r="G25" s="35"/>
      <c r="H25" s="37"/>
    </row>
    <row r="26" spans="1:8" ht="12.5" x14ac:dyDescent="0.25">
      <c r="A26" s="5"/>
      <c r="B26" s="13" t="s">
        <v>55</v>
      </c>
      <c r="C26" s="13"/>
      <c r="D26" s="13"/>
      <c r="E26" s="8"/>
      <c r="F26" s="35">
        <v>1219</v>
      </c>
      <c r="G26" s="35"/>
      <c r="H26" s="39">
        <v>0</v>
      </c>
    </row>
    <row r="27" spans="1:8" ht="12.5" x14ac:dyDescent="0.25">
      <c r="A27" s="5"/>
      <c r="B27" s="13" t="s">
        <v>56</v>
      </c>
      <c r="C27" s="13"/>
      <c r="D27" s="13"/>
      <c r="E27" s="8"/>
      <c r="F27" s="34">
        <v>-344462</v>
      </c>
      <c r="G27" s="35"/>
      <c r="H27" s="34">
        <v>-402173</v>
      </c>
    </row>
    <row r="28" spans="1:8" ht="13" x14ac:dyDescent="0.3">
      <c r="A28" s="5"/>
      <c r="B28" s="12" t="s">
        <v>53</v>
      </c>
      <c r="C28" s="13"/>
      <c r="D28" s="13"/>
      <c r="E28" s="8"/>
      <c r="F28" s="40">
        <f>SUM(F26:F27)</f>
        <v>-343243</v>
      </c>
      <c r="G28" s="35"/>
      <c r="H28" s="40">
        <f>SUM(H26:H27)</f>
        <v>-402173</v>
      </c>
    </row>
    <row r="29" spans="1:8" ht="12.5" x14ac:dyDescent="0.25">
      <c r="A29" s="5"/>
      <c r="B29" s="13"/>
      <c r="C29" s="13"/>
      <c r="D29" s="13"/>
      <c r="E29" s="8"/>
      <c r="F29" s="35"/>
      <c r="G29" s="35"/>
      <c r="H29" s="35"/>
    </row>
    <row r="30" spans="1:8" ht="13" x14ac:dyDescent="0.3">
      <c r="A30" s="5"/>
      <c r="B30" s="12" t="s">
        <v>57</v>
      </c>
      <c r="C30" s="13"/>
      <c r="D30" s="13"/>
      <c r="E30" s="8"/>
      <c r="F30" s="37"/>
      <c r="G30" s="35"/>
      <c r="H30" s="37"/>
    </row>
    <row r="31" spans="1:8" ht="12.5" x14ac:dyDescent="0.25">
      <c r="A31" s="5"/>
      <c r="B31" s="13" t="s">
        <v>58</v>
      </c>
      <c r="C31" s="13"/>
      <c r="D31" s="13"/>
      <c r="E31" s="8"/>
      <c r="F31" s="35">
        <v>2915</v>
      </c>
      <c r="G31" s="35"/>
      <c r="H31" s="35">
        <v>23936</v>
      </c>
    </row>
    <row r="32" spans="1:8" ht="12.5" x14ac:dyDescent="0.25">
      <c r="A32" s="5"/>
      <c r="B32" s="13" t="s">
        <v>59</v>
      </c>
      <c r="C32" s="13"/>
      <c r="D32" s="13"/>
      <c r="E32" s="8"/>
      <c r="F32" s="35">
        <v>-505</v>
      </c>
      <c r="G32" s="35"/>
      <c r="H32" s="35">
        <v>-400</v>
      </c>
    </row>
    <row r="33" spans="1:8" ht="12.5" x14ac:dyDescent="0.25">
      <c r="A33" s="5"/>
      <c r="B33" s="13" t="s">
        <v>60</v>
      </c>
      <c r="C33" s="13"/>
      <c r="D33" s="13"/>
      <c r="E33" s="8"/>
      <c r="F33" s="35">
        <v>17870</v>
      </c>
      <c r="G33" s="35"/>
      <c r="H33" s="35">
        <v>33563</v>
      </c>
    </row>
    <row r="34" spans="1:8" ht="12.5" x14ac:dyDescent="0.25">
      <c r="A34" s="5"/>
      <c r="B34" s="13" t="s">
        <v>61</v>
      </c>
      <c r="C34" s="13"/>
      <c r="D34" s="13"/>
      <c r="E34" s="8"/>
      <c r="F34" s="34">
        <v>-35372</v>
      </c>
      <c r="G34" s="35"/>
      <c r="H34" s="34">
        <v>-49751</v>
      </c>
    </row>
    <row r="35" spans="1:8" ht="13" x14ac:dyDescent="0.3">
      <c r="A35" s="5"/>
      <c r="B35" s="12" t="s">
        <v>53</v>
      </c>
      <c r="C35" s="13"/>
      <c r="D35" s="13"/>
      <c r="E35" s="8"/>
      <c r="F35" s="40">
        <f>SUM(F31:F34)</f>
        <v>-15092</v>
      </c>
      <c r="G35" s="35"/>
      <c r="H35" s="40">
        <f>SUM(H31:H34)</f>
        <v>7348</v>
      </c>
    </row>
    <row r="36" spans="1:8" ht="12.5" x14ac:dyDescent="0.25">
      <c r="A36" s="5"/>
      <c r="B36" s="13"/>
      <c r="C36" s="13"/>
      <c r="D36" s="13"/>
      <c r="E36" s="8"/>
      <c r="F36" s="35"/>
      <c r="G36" s="35"/>
      <c r="H36" s="35"/>
    </row>
    <row r="37" spans="1:8" ht="13" x14ac:dyDescent="0.3">
      <c r="A37" s="5"/>
      <c r="B37" s="12" t="s">
        <v>62</v>
      </c>
      <c r="C37" s="13"/>
      <c r="D37" s="13"/>
      <c r="E37" s="8" t="s">
        <v>6</v>
      </c>
      <c r="F37" s="37">
        <f>F10-F16-F23-F28-F35</f>
        <v>5270060</v>
      </c>
      <c r="G37" s="35" t="s">
        <v>6</v>
      </c>
      <c r="H37" s="37">
        <f>H10-H16-H23-H28-H35</f>
        <v>4571620</v>
      </c>
    </row>
    <row r="38" spans="1:8" ht="12.5" x14ac:dyDescent="0.25">
      <c r="A38" s="5"/>
      <c r="B38" s="13"/>
      <c r="C38" s="13"/>
      <c r="D38" s="13"/>
      <c r="E38" s="8"/>
      <c r="F38" s="35"/>
      <c r="G38" s="35"/>
      <c r="H38" s="35"/>
    </row>
    <row r="39" spans="1:8" ht="12.5" x14ac:dyDescent="0.25">
      <c r="A39" s="5"/>
      <c r="B39" s="13" t="s">
        <v>63</v>
      </c>
      <c r="C39" s="13"/>
      <c r="D39" s="13"/>
      <c r="E39" s="8"/>
      <c r="F39" s="34">
        <v>1437017</v>
      </c>
      <c r="G39" s="35"/>
      <c r="H39" s="36">
        <v>737446</v>
      </c>
    </row>
    <row r="40" spans="1:8" ht="13" x14ac:dyDescent="0.3">
      <c r="A40" s="5"/>
      <c r="B40" s="12" t="s">
        <v>64</v>
      </c>
      <c r="C40" s="13"/>
      <c r="D40" s="13"/>
      <c r="E40" s="8" t="s">
        <v>6</v>
      </c>
      <c r="F40" s="37">
        <f>F37-F39</f>
        <v>3833043</v>
      </c>
      <c r="G40" s="35" t="s">
        <v>6</v>
      </c>
      <c r="H40" s="37">
        <f>H37-H39</f>
        <v>3834174</v>
      </c>
    </row>
    <row r="41" spans="1:8" ht="12.5" x14ac:dyDescent="0.25">
      <c r="A41" s="5"/>
      <c r="B41" s="13"/>
      <c r="C41" s="13"/>
      <c r="D41" s="13"/>
      <c r="E41" s="8"/>
      <c r="F41" s="35"/>
      <c r="G41" s="35"/>
      <c r="H41" s="35"/>
    </row>
    <row r="42" spans="1:8" ht="12.5" x14ac:dyDescent="0.25">
      <c r="A42" s="5"/>
      <c r="B42" s="13" t="s">
        <v>65</v>
      </c>
      <c r="C42" s="13"/>
      <c r="D42" s="13"/>
      <c r="E42" s="8"/>
      <c r="F42" s="34">
        <v>-8212</v>
      </c>
      <c r="G42" s="35"/>
      <c r="H42" s="41">
        <v>0</v>
      </c>
    </row>
    <row r="43" spans="1:8" ht="12.5" x14ac:dyDescent="0.25">
      <c r="A43" s="5"/>
      <c r="B43" s="13"/>
      <c r="C43" s="13"/>
      <c r="D43" s="13"/>
      <c r="E43" s="8"/>
      <c r="F43" s="35"/>
      <c r="G43" s="35"/>
      <c r="H43" s="35"/>
    </row>
    <row r="44" spans="1:8" ht="13.5" thickBot="1" x14ac:dyDescent="0.35">
      <c r="A44" s="5"/>
      <c r="B44" s="12" t="s">
        <v>66</v>
      </c>
      <c r="C44" s="13"/>
      <c r="D44" s="13"/>
      <c r="E44" s="8" t="s">
        <v>6</v>
      </c>
      <c r="F44" s="42">
        <f>F40-F42</f>
        <v>3841255</v>
      </c>
      <c r="G44" s="35" t="s">
        <v>6</v>
      </c>
      <c r="H44" s="42">
        <f>H40-H42</f>
        <v>3834174</v>
      </c>
    </row>
    <row r="45" spans="1:8" ht="13" thickTop="1" x14ac:dyDescent="0.25">
      <c r="A45" s="5"/>
      <c r="B45" s="13"/>
      <c r="C45" s="13"/>
      <c r="D45" s="13"/>
      <c r="E45" s="8"/>
      <c r="F45" s="43"/>
      <c r="G45" s="35"/>
      <c r="H45" s="43"/>
    </row>
    <row r="46" spans="1:8" ht="12.5" x14ac:dyDescent="0.25">
      <c r="A46" s="5"/>
      <c r="B46" s="13"/>
      <c r="C46" s="13"/>
      <c r="D46" s="13"/>
      <c r="E46" s="8"/>
      <c r="F46" s="35"/>
      <c r="G46" s="35"/>
      <c r="H46" s="35"/>
    </row>
    <row r="47" spans="1:8" ht="13" x14ac:dyDescent="0.3">
      <c r="A47" s="44"/>
      <c r="B47" s="45" t="s">
        <v>67</v>
      </c>
      <c r="C47" s="45"/>
      <c r="D47" s="45"/>
      <c r="E47" s="8" t="s">
        <v>6</v>
      </c>
      <c r="F47" s="46">
        <f>F44/1000000</f>
        <v>3.8412549999999999</v>
      </c>
      <c r="G47" s="35" t="s">
        <v>6</v>
      </c>
      <c r="H47" s="46">
        <f>H44/1000000</f>
        <v>3.834174</v>
      </c>
    </row>
    <row r="48" spans="1:8" ht="13.5" customHeight="1" x14ac:dyDescent="0.25">
      <c r="A48" s="5"/>
      <c r="B48" s="7"/>
      <c r="C48" s="7"/>
      <c r="D48" s="7"/>
      <c r="E48" s="8"/>
      <c r="F48" s="32"/>
      <c r="G48" s="8"/>
      <c r="H48" s="32"/>
    </row>
    <row r="49" spans="1:8" ht="13.5" customHeight="1" x14ac:dyDescent="0.25">
      <c r="A49" s="5"/>
      <c r="B49" s="13"/>
      <c r="C49" s="13"/>
      <c r="D49" s="13"/>
      <c r="E49" s="8"/>
      <c r="F49" s="32"/>
      <c r="G49" s="8"/>
      <c r="H49" s="32"/>
    </row>
    <row r="50" spans="1:8" ht="13.5" customHeight="1" x14ac:dyDescent="0.25">
      <c r="A50" s="5"/>
      <c r="B50" s="7"/>
      <c r="C50" s="7"/>
      <c r="D50" s="7"/>
      <c r="E50" s="8"/>
      <c r="F50" s="32"/>
      <c r="G50" s="8"/>
      <c r="H50" s="32"/>
    </row>
    <row r="51" spans="1:8" ht="13.5" customHeight="1" x14ac:dyDescent="0.2"/>
    <row r="52" spans="1:8" ht="13.5" customHeight="1" x14ac:dyDescent="0.25">
      <c r="A52" s="5"/>
      <c r="B52" s="24"/>
      <c r="C52" s="5"/>
      <c r="D52" s="24"/>
      <c r="E52" s="8"/>
      <c r="F52" s="25"/>
      <c r="G52" s="25"/>
      <c r="H52" s="25"/>
    </row>
    <row r="53" spans="1:8" ht="11.5" x14ac:dyDescent="0.25">
      <c r="A53" s="26"/>
      <c r="B53" s="27" t="s">
        <v>36</v>
      </c>
      <c r="C53" s="26"/>
      <c r="D53" s="27" t="s">
        <v>37</v>
      </c>
      <c r="E53" s="28"/>
      <c r="F53" s="29" t="s">
        <v>38</v>
      </c>
      <c r="G53" s="29"/>
      <c r="H53" s="29"/>
    </row>
    <row r="54" spans="1:8" ht="13.5" customHeight="1" x14ac:dyDescent="0.25">
      <c r="A54" s="26"/>
      <c r="B54" s="30" t="s">
        <v>39</v>
      </c>
      <c r="C54" s="26"/>
      <c r="D54" s="30" t="s">
        <v>40</v>
      </c>
      <c r="E54" s="28"/>
      <c r="F54" s="31" t="s">
        <v>41</v>
      </c>
      <c r="G54" s="31"/>
      <c r="H54" s="31"/>
    </row>
    <row r="55" spans="1:8" ht="11.5" hidden="1" x14ac:dyDescent="0.25">
      <c r="A55" s="26"/>
      <c r="B55" s="30"/>
      <c r="C55" s="26"/>
      <c r="D55" s="30"/>
      <c r="E55" s="28"/>
      <c r="F55" s="47"/>
      <c r="G55" s="47"/>
      <c r="H55" s="47"/>
    </row>
    <row r="56" spans="1:8" x14ac:dyDescent="0.2"/>
    <row r="57" spans="1:8" x14ac:dyDescent="0.2"/>
  </sheetData>
  <sheetProtection algorithmName="SHA-512" hashValue="HSfyPvG6hmayXOm/FdADEmambt/jPYSDyjMYkD/MOKSUcbMlRoqNATNZjtLOLIC/pt6+p8H/eSu3BzAxD+9RhQ==" saltValue="GvWSvM1HcmZo47qoqv/7pA==" spinCount="100000" sheet="1" objects="1" scenarios="1"/>
  <mergeCells count="14">
    <mergeCell ref="F53:H53"/>
    <mergeCell ref="F54:H54"/>
    <mergeCell ref="B7:D7"/>
    <mergeCell ref="B19:D19"/>
    <mergeCell ref="B47:D47"/>
    <mergeCell ref="B48:D48"/>
    <mergeCell ref="B50:D50"/>
    <mergeCell ref="F52:H52"/>
    <mergeCell ref="A1:H1"/>
    <mergeCell ref="A2:H2"/>
    <mergeCell ref="A3:H3"/>
    <mergeCell ref="A4:H4"/>
    <mergeCell ref="B5:H5"/>
    <mergeCell ref="B6:D6"/>
  </mergeCells>
  <printOptions horizontalCentered="1"/>
  <pageMargins left="0.47244094488188981" right="0.47244094488188981" top="0.59055118110236227" bottom="0.59055118110236227" header="0" footer="0"/>
  <pageSetup scale="8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2026-03-10T15:33:52Z</dcterms:created>
  <dcterms:modified xsi:type="dcterms:W3CDTF">2026-03-10T15:35:22Z</dcterms:modified>
</cp:coreProperties>
</file>