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ricorpcom-my.sharepoint.com/personal/cguzman_gruporicorp_com/Documents/REMISION EF A BVES/REMISION EF RICORPT/EF 2025/11. Noviembre/"/>
    </mc:Choice>
  </mc:AlternateContent>
  <xr:revisionPtr revIDLastSave="857" documentId="13_ncr:1_{830BC9D9-E6DC-4DC3-96C3-A1BA456377EC}" xr6:coauthVersionLast="47" xr6:coauthVersionMax="47" xr10:uidLastSave="{FED609FA-7180-4D95-9F16-4820DC309F39}"/>
  <bookViews>
    <workbookView xWindow="-120" yWindow="-120" windowWidth="29040" windowHeight="15720" tabRatio="705" xr2:uid="{00000000-000D-0000-FFFF-FFFF00000000}"/>
  </bookViews>
  <sheets>
    <sheet name="Balance Gral" sheetId="1" r:id="rId1"/>
    <sheet name="Estado Resultados mensual" sheetId="5" r:id="rId2"/>
    <sheet name="Estado Resultados acumulado" sheetId="7" state="hidden" r:id="rId3"/>
    <sheet name="Estado Resultados Acum" sheetId="6" state="hidden" r:id="rId4"/>
  </sheets>
  <definedNames>
    <definedName name="_xlnm.Print_Area" localSheetId="0">'Balance Gral'!$A$1:$D$78</definedName>
    <definedName name="_xlnm.Print_Area" localSheetId="2">'Estado Resultados acumulado'!$A$1:$D$51</definedName>
    <definedName name="Print_Area" localSheetId="0">'Balance Gral'!$A$1:$D$78</definedName>
    <definedName name="Print_Area" localSheetId="3">'Estado Resultados Acum'!$A$1:$D$53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7" l="1"/>
  <c r="D32" i="7"/>
  <c r="D20" i="7"/>
  <c r="G20" i="7" s="1"/>
  <c r="G41" i="7"/>
  <c r="G40" i="7"/>
  <c r="G39" i="7"/>
  <c r="G38" i="7"/>
  <c r="G37" i="7"/>
  <c r="G36" i="7"/>
  <c r="G35" i="7"/>
  <c r="G29" i="7"/>
  <c r="G24" i="7"/>
  <c r="G19" i="7"/>
  <c r="G18" i="7"/>
  <c r="G17" i="7"/>
  <c r="D13" i="7"/>
  <c r="G12" i="7"/>
  <c r="G11" i="7"/>
  <c r="D38" i="6"/>
  <c r="D20" i="6"/>
  <c r="D21" i="7" l="1"/>
  <c r="D26" i="7" s="1"/>
  <c r="G13" i="7"/>
  <c r="G21" i="7" l="1"/>
  <c r="G26" i="7"/>
  <c r="D34" i="7"/>
  <c r="D13" i="6"/>
  <c r="D21" i="6" s="1"/>
  <c r="D27" i="6" s="1"/>
  <c r="G34" i="7" l="1"/>
  <c r="G42" i="7"/>
  <c r="D32" i="6"/>
  <c r="D46" i="6"/>
</calcChain>
</file>

<file path=xl/sharedStrings.xml><?xml version="1.0" encoding="utf-8"?>
<sst xmlns="http://schemas.openxmlformats.org/spreadsheetml/2006/main" count="184" uniqueCount="102">
  <si>
    <t>RICORP TITULARIZADORA, S.A.</t>
  </si>
  <si>
    <t>Capital</t>
  </si>
  <si>
    <t>Revaluaciones</t>
  </si>
  <si>
    <t>Activo</t>
  </si>
  <si>
    <t>Activo Corriente</t>
  </si>
  <si>
    <t>Activo No Corriente</t>
  </si>
  <si>
    <t>Inmuebles</t>
  </si>
  <si>
    <t>Muebles</t>
  </si>
  <si>
    <t>Activos Intangibles</t>
  </si>
  <si>
    <t>Total Activo</t>
  </si>
  <si>
    <t>Pasivo</t>
  </si>
  <si>
    <t>Pasivo Corriente</t>
  </si>
  <si>
    <t>Patrimonio</t>
  </si>
  <si>
    <t>Capital Social</t>
  </si>
  <si>
    <t>Resultados</t>
  </si>
  <si>
    <t>Resultados del presente periodo</t>
  </si>
  <si>
    <t>Total Pasivo Patrimonio</t>
  </si>
  <si>
    <t>Cuentas por Pagar Relacionadas</t>
  </si>
  <si>
    <t>Cuentas por Pagar</t>
  </si>
  <si>
    <t>Gastos Pagados por Anticipado</t>
  </si>
  <si>
    <t>Impuestos</t>
  </si>
  <si>
    <t>Rendimientos por Cobrar</t>
  </si>
  <si>
    <t>Inversiones Financieras</t>
  </si>
  <si>
    <t>Efectivo y sus Equivalentes</t>
  </si>
  <si>
    <t>Bancos e Intermediarios Financieros no Bancarios</t>
  </si>
  <si>
    <t>(Compañía Salvadoreña)</t>
  </si>
  <si>
    <t>Ingresos</t>
  </si>
  <si>
    <t>Ingresos de Explotación</t>
  </si>
  <si>
    <t xml:space="preserve">Gastos Generales de Administración y de personal de operaciones de Titularización </t>
  </si>
  <si>
    <t>Gastos por Depreciación, Amortización y Deterioro por operaciones corrientes</t>
  </si>
  <si>
    <t>Costos de Explotación</t>
  </si>
  <si>
    <t>Egresos</t>
  </si>
  <si>
    <t>Ingresos Financieros</t>
  </si>
  <si>
    <t>Ingresos por Inversiones Financieras</t>
  </si>
  <si>
    <t>Gastos de operación por Inversiones propias</t>
  </si>
  <si>
    <t>Gastos Financieros</t>
  </si>
  <si>
    <t>(Subsidiaria de Regional Investment Corporation, S.A. de C.V.)</t>
  </si>
  <si>
    <t>Lic. Rolando Arturo Duarte Schlageter</t>
  </si>
  <si>
    <t xml:space="preserve">                     Representante Legal</t>
  </si>
  <si>
    <t>Lic. Francisco Antonio Rivera Rivas</t>
  </si>
  <si>
    <t xml:space="preserve">                 Auditor Externo</t>
  </si>
  <si>
    <t>Cuentas y Documentos por Cobrar</t>
  </si>
  <si>
    <t>Cuentas y Documentos por Cobrar Relacionadas</t>
  </si>
  <si>
    <t>Impuestos por Pagar</t>
  </si>
  <si>
    <t>Resultados Acumulados de Ejercicios Anteriores</t>
  </si>
  <si>
    <t>Ingresos Diversos</t>
  </si>
  <si>
    <t>Gastos de Operación por Titularización de Activos</t>
  </si>
  <si>
    <t>Otros Ingresos Financieros</t>
  </si>
  <si>
    <t>Ingresos por Titularización de Activos</t>
  </si>
  <si>
    <t xml:space="preserve">Estado de Resultados </t>
  </si>
  <si>
    <t>Resultado de Operación</t>
  </si>
  <si>
    <t>Reservas de Capital</t>
  </si>
  <si>
    <t>Revaluaciones de Inversiones</t>
  </si>
  <si>
    <t>Contingentes de compromisos y de control propias</t>
  </si>
  <si>
    <t>Cuentas contingentes de compromiso deudoras</t>
  </si>
  <si>
    <t>Otras contingencias y compromisos</t>
  </si>
  <si>
    <t>Contingentes de compromiso y control acreedoras</t>
  </si>
  <si>
    <t>Cuentas contingentes y de compromisos</t>
  </si>
  <si>
    <t>Responsabilidad por otras contingencias y compromisos</t>
  </si>
  <si>
    <t>Total Pasivo</t>
  </si>
  <si>
    <t>Total Patrimonio</t>
  </si>
  <si>
    <t>Valores de Fondos de Titularización por negociar</t>
  </si>
  <si>
    <t>Responsabilidad por compromisos de colocación primaria</t>
  </si>
  <si>
    <t>Mejoras en Propiedad Planta y Equipo</t>
  </si>
  <si>
    <t xml:space="preserve">              Contador General</t>
  </si>
  <si>
    <t xml:space="preserve">      Claudia Beatriz Guzmán Paiz</t>
  </si>
  <si>
    <t>Dividendos por Pagar</t>
  </si>
  <si>
    <t>Utilidad antes de partidas extraordinarias</t>
  </si>
  <si>
    <t>Ingresos Extraordinarios</t>
  </si>
  <si>
    <t>Impuesto sobre la Renta</t>
  </si>
  <si>
    <t>Utilidad ordinaria después de Impuestos</t>
  </si>
  <si>
    <t>Cuentas de control</t>
  </si>
  <si>
    <t>Total de cuentas deudoras</t>
  </si>
  <si>
    <t>Total de cuentas acreedoras</t>
  </si>
  <si>
    <t>Cuentas de control acreedoras</t>
  </si>
  <si>
    <t>Lic. Remo José Martín Bardi Ocaña</t>
  </si>
  <si>
    <t>Gastos Extraordinarios</t>
  </si>
  <si>
    <t>Garantías otorgadas</t>
  </si>
  <si>
    <t>Responsabilidad por garantías otorgadas</t>
  </si>
  <si>
    <t>Utilidad antes de Intereses e Impuestos</t>
  </si>
  <si>
    <t>Otros gastos financieros</t>
  </si>
  <si>
    <t>Utilidad antes de Intereses</t>
  </si>
  <si>
    <t>Director Ejecutivo</t>
  </si>
  <si>
    <t xml:space="preserve">               Contador General</t>
  </si>
  <si>
    <t>(En Dólares de los Estados Unidos de América)</t>
  </si>
  <si>
    <t>Apoderado General Administrativo</t>
  </si>
  <si>
    <t>Utilidad antes de Reserva e Impuestos</t>
  </si>
  <si>
    <t>Pasivo No Corriente</t>
  </si>
  <si>
    <t>Gastos por obligaciones con instituciones financieras</t>
  </si>
  <si>
    <t>Obligaciones por Operaciones de Titularización de Activos</t>
  </si>
  <si>
    <t>Préstamos y Sobregiros con Bancos Locales</t>
  </si>
  <si>
    <t>Porción Corriente de Pasivos a Largo Plazo</t>
  </si>
  <si>
    <t>Préstamos Bancarios de Largo Plazo</t>
  </si>
  <si>
    <t>Valores y Bienes propios cedidos en garantía</t>
  </si>
  <si>
    <t>Contracuenta de Valores y Bienes propios cedidos en garantía</t>
  </si>
  <si>
    <t>Utilidad antes de Reserva Legal e Impuestos</t>
  </si>
  <si>
    <t>Periodo del 1 de enero al 31 de julio de 2025</t>
  </si>
  <si>
    <t>Periodo del 1 de enero al 30 de septiembre de 2025</t>
  </si>
  <si>
    <t>Apodera General Administrativo</t>
  </si>
  <si>
    <t>Balance General al 30 de noviembre de 2025</t>
  </si>
  <si>
    <t>Periodo del 1 al 30 de noviembre de 2025</t>
  </si>
  <si>
    <t>(En miles de Dólares de los Estados Unidos de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</si>
</sst>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Humanst521 BT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  <xf numFmtId="164" fontId="0" fillId="0" borderId="2" xfId="0" applyNumberForma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44" fontId="0" fillId="0" borderId="0" xfId="4" applyFont="1"/>
    <xf numFmtId="0" fontId="6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4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164" fontId="0" fillId="0" borderId="0" xfId="0" applyNumberFormat="1" applyBorder="1"/>
    <xf numFmtId="0" fontId="1" fillId="0" borderId="0" xfId="0" applyFont="1" applyAlignment="1">
      <alignment horizontal="center" wrapText="1"/>
    </xf>
    <xf numFmtId="0" fontId="0" fillId="0" borderId="0" xfId="0" applyAlignment="1"/>
  </cellXfs>
  <cellStyles count="5">
    <cellStyle name="Millares 10" xfId="3" xr:uid="{00000000-0005-0000-0000-000000000000}"/>
    <cellStyle name="Millares 2" xfId="2" xr:uid="{00000000-0005-0000-0000-000001000000}"/>
    <cellStyle name="Moneda" xfId="4" builtinId="4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showGridLines="0" tabSelected="1" view="pageBreakPreview" topLeftCell="B38" zoomScale="115" zoomScaleNormal="100" zoomScaleSheetLayoutView="115" workbookViewId="0">
      <selection activeCell="G58" sqref="G58"/>
    </sheetView>
  </sheetViews>
  <sheetFormatPr baseColWidth="10" defaultRowHeight="15"/>
  <cols>
    <col min="1" max="1" width="5.140625" hidden="1" customWidth="1"/>
    <col min="2" max="2" width="52.140625" customWidth="1"/>
    <col min="3" max="3" width="13.7109375" customWidth="1"/>
    <col min="4" max="4" width="14.42578125" customWidth="1"/>
    <col min="5" max="5" width="13" customWidth="1"/>
  </cols>
  <sheetData>
    <row r="1" spans="1:4">
      <c r="B1" s="17" t="s">
        <v>0</v>
      </c>
      <c r="C1" s="17"/>
      <c r="D1" s="17"/>
    </row>
    <row r="2" spans="1:4">
      <c r="B2" s="17" t="s">
        <v>25</v>
      </c>
      <c r="C2" s="17"/>
      <c r="D2" s="17"/>
    </row>
    <row r="3" spans="1:4">
      <c r="B3" s="19" t="s">
        <v>36</v>
      </c>
      <c r="C3" s="19"/>
    </row>
    <row r="4" spans="1:4">
      <c r="B4" s="17" t="s">
        <v>99</v>
      </c>
      <c r="C4" s="17"/>
      <c r="D4" s="17"/>
    </row>
    <row r="5" spans="1:4">
      <c r="B5" s="17" t="s">
        <v>101</v>
      </c>
      <c r="C5" s="17"/>
      <c r="D5" s="17"/>
    </row>
    <row r="6" spans="1:4" ht="7.5" customHeight="1"/>
    <row r="7" spans="1:4" ht="12.2" customHeight="1">
      <c r="A7">
        <v>1</v>
      </c>
      <c r="B7" s="2" t="s">
        <v>3</v>
      </c>
      <c r="C7" s="2"/>
    </row>
    <row r="8" spans="1:4" ht="12.2" customHeight="1">
      <c r="A8">
        <v>11</v>
      </c>
      <c r="B8" s="1" t="s">
        <v>4</v>
      </c>
      <c r="C8" s="1"/>
    </row>
    <row r="9" spans="1:4" ht="12.2" customHeight="1">
      <c r="A9">
        <v>110</v>
      </c>
      <c r="B9" t="s">
        <v>23</v>
      </c>
      <c r="D9" s="3">
        <v>0.25</v>
      </c>
    </row>
    <row r="10" spans="1:4" ht="12.2" customHeight="1">
      <c r="A10">
        <v>111</v>
      </c>
      <c r="B10" t="s">
        <v>24</v>
      </c>
      <c r="D10" s="3">
        <v>39.29</v>
      </c>
    </row>
    <row r="11" spans="1:4" ht="12.2" customHeight="1">
      <c r="A11">
        <v>113</v>
      </c>
      <c r="B11" t="s">
        <v>22</v>
      </c>
      <c r="D11" s="3">
        <v>2034</v>
      </c>
    </row>
    <row r="12" spans="1:4" ht="12.2" customHeight="1">
      <c r="B12" t="s">
        <v>41</v>
      </c>
      <c r="D12" s="3">
        <v>152.1</v>
      </c>
    </row>
    <row r="13" spans="1:4" ht="12.2" hidden="1" customHeight="1">
      <c r="B13" t="s">
        <v>42</v>
      </c>
      <c r="D13" s="3">
        <v>0</v>
      </c>
    </row>
    <row r="14" spans="1:4" ht="12.2" customHeight="1">
      <c r="A14">
        <v>117</v>
      </c>
      <c r="B14" t="s">
        <v>21</v>
      </c>
      <c r="D14" s="3">
        <v>1.19</v>
      </c>
    </row>
    <row r="15" spans="1:4" ht="12.2" customHeight="1">
      <c r="A15">
        <v>118</v>
      </c>
      <c r="B15" t="s">
        <v>20</v>
      </c>
      <c r="D15" s="3">
        <v>45.98</v>
      </c>
    </row>
    <row r="16" spans="1:4" ht="11.45" customHeight="1">
      <c r="A16">
        <v>119</v>
      </c>
      <c r="B16" t="s">
        <v>19</v>
      </c>
      <c r="D16" s="4">
        <v>21.03</v>
      </c>
    </row>
    <row r="17" spans="1:4" ht="15" customHeight="1">
      <c r="B17" s="1"/>
      <c r="C17" s="1"/>
      <c r="D17" s="8">
        <v>2293.84</v>
      </c>
    </row>
    <row r="18" spans="1:4" ht="12.2" customHeight="1">
      <c r="A18">
        <v>12</v>
      </c>
      <c r="B18" s="1" t="s">
        <v>5</v>
      </c>
      <c r="C18" s="1"/>
      <c r="D18" s="3"/>
    </row>
    <row r="19" spans="1:4" ht="12.2" customHeight="1">
      <c r="A19">
        <v>120</v>
      </c>
      <c r="B19" t="s">
        <v>6</v>
      </c>
      <c r="D19" s="3">
        <v>1663.71</v>
      </c>
    </row>
    <row r="20" spans="1:4" ht="12.2" customHeight="1">
      <c r="A20">
        <v>121</v>
      </c>
      <c r="B20" t="s">
        <v>7</v>
      </c>
      <c r="D20" s="3">
        <v>36.799999999999997</v>
      </c>
    </row>
    <row r="21" spans="1:4" ht="12.2" customHeight="1">
      <c r="B21" t="s">
        <v>63</v>
      </c>
      <c r="C21" s="14"/>
      <c r="D21" s="3">
        <v>1.37</v>
      </c>
    </row>
    <row r="22" spans="1:4" ht="12.2" customHeight="1">
      <c r="A22">
        <v>125</v>
      </c>
      <c r="B22" t="s">
        <v>8</v>
      </c>
      <c r="D22" s="4">
        <v>1.95</v>
      </c>
    </row>
    <row r="23" spans="1:4" ht="13.5" customHeight="1">
      <c r="B23" s="1"/>
      <c r="C23" s="1"/>
      <c r="D23" s="8">
        <v>1703.83</v>
      </c>
    </row>
    <row r="24" spans="1:4" ht="15" customHeight="1" thickBot="1">
      <c r="B24" s="1" t="s">
        <v>9</v>
      </c>
      <c r="C24" s="1"/>
      <c r="D24" s="7">
        <v>3997.67</v>
      </c>
    </row>
    <row r="25" spans="1:4" ht="12.2" customHeight="1">
      <c r="A25">
        <v>2</v>
      </c>
      <c r="B25" s="2" t="s">
        <v>10</v>
      </c>
      <c r="C25" s="2"/>
      <c r="D25" s="3"/>
    </row>
    <row r="26" spans="1:4" ht="12.2" customHeight="1">
      <c r="A26">
        <v>21</v>
      </c>
      <c r="B26" s="1" t="s">
        <v>11</v>
      </c>
      <c r="C26" s="1"/>
      <c r="D26" s="3"/>
    </row>
    <row r="27" spans="1:4" ht="12.2" customHeight="1">
      <c r="B27" t="s">
        <v>90</v>
      </c>
      <c r="C27" s="1"/>
      <c r="D27" s="3">
        <v>1.41</v>
      </c>
    </row>
    <row r="28" spans="1:4" ht="12.2" customHeight="1">
      <c r="A28">
        <v>213</v>
      </c>
      <c r="B28" t="s">
        <v>91</v>
      </c>
      <c r="D28" s="3">
        <v>93.71</v>
      </c>
    </row>
    <row r="29" spans="1:4" ht="12.2" hidden="1" customHeight="1">
      <c r="B29" t="s">
        <v>89</v>
      </c>
      <c r="D29" s="3"/>
    </row>
    <row r="30" spans="1:4" ht="12.2" customHeight="1">
      <c r="B30" t="s">
        <v>18</v>
      </c>
      <c r="D30" s="3">
        <v>118.18</v>
      </c>
    </row>
    <row r="31" spans="1:4" ht="12.2" hidden="1" customHeight="1">
      <c r="B31" t="s">
        <v>17</v>
      </c>
      <c r="D31" s="3">
        <v>0</v>
      </c>
    </row>
    <row r="32" spans="1:4" ht="12.2" customHeight="1">
      <c r="A32">
        <v>214</v>
      </c>
      <c r="B32" t="s">
        <v>43</v>
      </c>
      <c r="D32" s="3">
        <v>2.08</v>
      </c>
    </row>
    <row r="33" spans="1:4" ht="12.2" hidden="1" customHeight="1">
      <c r="B33" t="s">
        <v>66</v>
      </c>
      <c r="D33" s="3">
        <v>0</v>
      </c>
    </row>
    <row r="34" spans="1:4" ht="12.2" customHeight="1">
      <c r="D34" s="8">
        <v>215.38</v>
      </c>
    </row>
    <row r="35" spans="1:4" ht="12.2" customHeight="1">
      <c r="B35" s="1" t="s">
        <v>87</v>
      </c>
      <c r="D35" s="3"/>
    </row>
    <row r="36" spans="1:4" ht="12.2" customHeight="1">
      <c r="B36" t="s">
        <v>92</v>
      </c>
      <c r="D36" s="3">
        <v>1217.3499999999999</v>
      </c>
    </row>
    <row r="37" spans="1:4" ht="12.2" customHeight="1">
      <c r="D37" s="8">
        <v>1217.3499999999999</v>
      </c>
    </row>
    <row r="38" spans="1:4" ht="13.5" customHeight="1">
      <c r="B38" s="1" t="s">
        <v>59</v>
      </c>
      <c r="C38" s="1"/>
      <c r="D38" s="8">
        <v>1432.73</v>
      </c>
    </row>
    <row r="39" spans="1:4" ht="12.2" customHeight="1">
      <c r="A39">
        <v>3</v>
      </c>
      <c r="B39" s="1" t="s">
        <v>12</v>
      </c>
      <c r="C39" s="1"/>
      <c r="D39" s="3"/>
    </row>
    <row r="40" spans="1:4" ht="12.2" customHeight="1">
      <c r="A40">
        <v>31</v>
      </c>
      <c r="B40" s="1" t="s">
        <v>1</v>
      </c>
      <c r="C40" s="1"/>
      <c r="D40" s="3"/>
    </row>
    <row r="41" spans="1:4" ht="12.2" customHeight="1">
      <c r="A41">
        <v>310</v>
      </c>
      <c r="B41" t="s">
        <v>13</v>
      </c>
      <c r="D41" s="3">
        <v>1400</v>
      </c>
    </row>
    <row r="42" spans="1:4" ht="12.2" customHeight="1">
      <c r="B42" s="1" t="s">
        <v>51</v>
      </c>
      <c r="C42" s="1"/>
      <c r="D42" s="3"/>
    </row>
    <row r="43" spans="1:4" ht="12.2" customHeight="1">
      <c r="B43" t="s">
        <v>51</v>
      </c>
      <c r="D43" s="3">
        <v>280</v>
      </c>
    </row>
    <row r="44" spans="1:4" ht="12.2" hidden="1" customHeight="1">
      <c r="B44" s="1" t="s">
        <v>2</v>
      </c>
      <c r="C44" s="1"/>
      <c r="D44" s="3"/>
    </row>
    <row r="45" spans="1:4" ht="12.2" hidden="1" customHeight="1">
      <c r="B45" t="s">
        <v>52</v>
      </c>
      <c r="D45" s="3">
        <v>0</v>
      </c>
    </row>
    <row r="46" spans="1:4" ht="12.2" customHeight="1">
      <c r="A46">
        <v>34</v>
      </c>
      <c r="B46" s="1" t="s">
        <v>14</v>
      </c>
      <c r="C46" s="1"/>
      <c r="D46" s="3"/>
    </row>
    <row r="47" spans="1:4" ht="12.2" customHeight="1">
      <c r="B47" t="s">
        <v>44</v>
      </c>
      <c r="D47" s="3">
        <v>150.68</v>
      </c>
    </row>
    <row r="48" spans="1:4" ht="12.2" customHeight="1">
      <c r="A48">
        <v>341</v>
      </c>
      <c r="B48" t="s">
        <v>15</v>
      </c>
      <c r="D48" s="4">
        <v>734.26</v>
      </c>
    </row>
    <row r="49" spans="2:5" ht="13.5" customHeight="1">
      <c r="D49" s="3">
        <v>884.94</v>
      </c>
    </row>
    <row r="50" spans="2:5" ht="13.5" customHeight="1">
      <c r="B50" s="1" t="s">
        <v>60</v>
      </c>
      <c r="C50" s="1"/>
      <c r="D50" s="6">
        <v>2564.94</v>
      </c>
    </row>
    <row r="51" spans="2:5" ht="15" customHeight="1" thickBot="1">
      <c r="B51" s="1" t="s">
        <v>16</v>
      </c>
      <c r="C51" s="1"/>
      <c r="D51" s="7">
        <v>3997.67</v>
      </c>
      <c r="E51" s="3"/>
    </row>
    <row r="52" spans="2:5" ht="6.75" customHeight="1">
      <c r="B52" s="1"/>
      <c r="C52" s="1"/>
      <c r="D52" s="5"/>
    </row>
    <row r="53" spans="2:5" ht="12.2" customHeight="1">
      <c r="B53" s="1" t="s">
        <v>53</v>
      </c>
      <c r="C53" s="1"/>
      <c r="D53" s="5"/>
    </row>
    <row r="54" spans="2:5">
      <c r="B54" s="1" t="s">
        <v>54</v>
      </c>
      <c r="C54" s="1"/>
      <c r="D54" s="5"/>
    </row>
    <row r="55" spans="2:5">
      <c r="B55" t="s">
        <v>77</v>
      </c>
      <c r="C55" s="1"/>
      <c r="D55" s="3">
        <v>81.78</v>
      </c>
    </row>
    <row r="56" spans="2:5">
      <c r="B56" t="s">
        <v>61</v>
      </c>
      <c r="C56" s="1"/>
      <c r="D56" s="3">
        <v>367</v>
      </c>
    </row>
    <row r="57" spans="2:5">
      <c r="B57" t="s">
        <v>55</v>
      </c>
      <c r="D57" s="3">
        <v>160063.79</v>
      </c>
    </row>
    <row r="58" spans="2:5" ht="13.5" customHeight="1">
      <c r="B58" s="1"/>
      <c r="C58" s="1"/>
      <c r="D58" s="8">
        <v>160512.57</v>
      </c>
    </row>
    <row r="59" spans="2:5" ht="12.75" customHeight="1">
      <c r="B59" s="1" t="s">
        <v>71</v>
      </c>
      <c r="C59" s="1"/>
      <c r="D59" s="5"/>
    </row>
    <row r="60" spans="2:5" ht="15" customHeight="1">
      <c r="B60" t="s">
        <v>93</v>
      </c>
      <c r="C60" s="1"/>
      <c r="D60" s="3">
        <v>1296</v>
      </c>
    </row>
    <row r="61" spans="2:5" ht="5.25" customHeight="1">
      <c r="C61" s="1"/>
      <c r="D61" s="3"/>
    </row>
    <row r="62" spans="2:5" ht="14.25" customHeight="1">
      <c r="B62" s="1" t="s">
        <v>72</v>
      </c>
      <c r="C62" s="1"/>
      <c r="D62" s="8">
        <v>161808.57</v>
      </c>
    </row>
    <row r="63" spans="2:5" ht="13.5" customHeight="1">
      <c r="B63" s="1"/>
      <c r="C63" s="1"/>
      <c r="D63" s="5"/>
    </row>
    <row r="64" spans="2:5" ht="12.2" customHeight="1">
      <c r="B64" s="1" t="s">
        <v>56</v>
      </c>
      <c r="C64" s="1"/>
    </row>
    <row r="65" spans="2:4" ht="12.2" customHeight="1">
      <c r="B65" s="1" t="s">
        <v>57</v>
      </c>
      <c r="C65" s="1"/>
      <c r="D65" s="3"/>
    </row>
    <row r="66" spans="2:4">
      <c r="B66" t="s">
        <v>78</v>
      </c>
      <c r="C66" s="1"/>
      <c r="D66" s="3">
        <v>81.78</v>
      </c>
    </row>
    <row r="67" spans="2:4">
      <c r="B67" t="s">
        <v>62</v>
      </c>
      <c r="D67" s="3">
        <v>367</v>
      </c>
    </row>
    <row r="68" spans="2:4">
      <c r="B68" t="s">
        <v>58</v>
      </c>
      <c r="D68" s="3">
        <v>160063.79</v>
      </c>
    </row>
    <row r="69" spans="2:4" ht="15" customHeight="1">
      <c r="B69" s="1"/>
      <c r="C69" s="1"/>
      <c r="D69" s="8">
        <v>160512.57</v>
      </c>
    </row>
    <row r="70" spans="2:4" ht="14.25" customHeight="1">
      <c r="B70" s="1" t="s">
        <v>74</v>
      </c>
      <c r="C70" s="1"/>
      <c r="D70" s="5"/>
    </row>
    <row r="71" spans="2:4">
      <c r="B71" t="s">
        <v>94</v>
      </c>
      <c r="C71" s="1"/>
      <c r="D71" s="3">
        <v>1296</v>
      </c>
    </row>
    <row r="72" spans="2:4">
      <c r="B72" s="1" t="s">
        <v>73</v>
      </c>
      <c r="C72" s="1"/>
      <c r="D72" s="8">
        <v>161808.57</v>
      </c>
    </row>
    <row r="73" spans="2:4" ht="10.7" customHeight="1"/>
    <row r="74" spans="2:4" ht="10.7" customHeight="1"/>
    <row r="75" spans="2:4" ht="10.7" customHeight="1"/>
    <row r="76" spans="2:4" ht="18" customHeight="1"/>
    <row r="77" spans="2:4">
      <c r="B77" s="11" t="s">
        <v>65</v>
      </c>
      <c r="C77" s="22" t="s">
        <v>75</v>
      </c>
      <c r="D77" s="22"/>
    </row>
    <row r="78" spans="2:4" ht="15" customHeight="1">
      <c r="B78" t="s">
        <v>64</v>
      </c>
      <c r="C78" s="18" t="s">
        <v>82</v>
      </c>
      <c r="D78" s="18"/>
    </row>
    <row r="79" spans="2:4" ht="9.1999999999999993" customHeight="1"/>
    <row r="80" spans="2:4" hidden="1">
      <c r="B80" t="s">
        <v>37</v>
      </c>
      <c r="C80" t="s">
        <v>39</v>
      </c>
    </row>
    <row r="81" spans="2:3" hidden="1">
      <c r="B81" t="s">
        <v>38</v>
      </c>
      <c r="C81" t="s">
        <v>40</v>
      </c>
    </row>
    <row r="82" spans="2:3" hidden="1"/>
  </sheetData>
  <mergeCells count="5">
    <mergeCell ref="C78:D78"/>
    <mergeCell ref="B5:D5"/>
    <mergeCell ref="B4:D4"/>
    <mergeCell ref="B2:D2"/>
    <mergeCell ref="B1:D1"/>
  </mergeCells>
  <printOptions horizontalCentered="1"/>
  <pageMargins left="0.78740157480314965" right="0.78740157480314965" top="0.38" bottom="0.31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54"/>
  <sheetViews>
    <sheetView showGridLines="0" view="pageBreakPreview" topLeftCell="B16" zoomScaleNormal="95" zoomScaleSheetLayoutView="100" workbookViewId="0">
      <selection activeCell="C50" sqref="C50:D50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3.85546875" customWidth="1"/>
    <col min="5" max="7" width="11.42578125" customWidth="1"/>
  </cols>
  <sheetData>
    <row r="2" spans="1:4">
      <c r="B2" s="17" t="s">
        <v>0</v>
      </c>
      <c r="C2" s="17"/>
      <c r="D2" s="17"/>
    </row>
    <row r="3" spans="1:4">
      <c r="B3" s="21" t="s">
        <v>25</v>
      </c>
      <c r="C3" s="21"/>
      <c r="D3" s="21"/>
    </row>
    <row r="4" spans="1:4">
      <c r="B4" s="17" t="s">
        <v>36</v>
      </c>
      <c r="C4" s="17"/>
      <c r="D4" s="17"/>
    </row>
    <row r="5" spans="1:4">
      <c r="B5" s="17" t="s">
        <v>49</v>
      </c>
      <c r="C5" s="17"/>
      <c r="D5" s="17"/>
    </row>
    <row r="6" spans="1:4">
      <c r="B6" s="17" t="s">
        <v>100</v>
      </c>
      <c r="C6" s="17"/>
      <c r="D6" s="17"/>
    </row>
    <row r="7" spans="1:4">
      <c r="B7" s="17" t="s">
        <v>101</v>
      </c>
      <c r="C7" s="17"/>
      <c r="D7" s="17"/>
    </row>
    <row r="8" spans="1:4" ht="18" customHeight="1">
      <c r="B8" s="9"/>
      <c r="C8" s="9"/>
      <c r="D8" s="9"/>
    </row>
    <row r="9" spans="1:4" ht="15.75">
      <c r="A9">
        <v>5</v>
      </c>
      <c r="B9" s="2" t="s">
        <v>26</v>
      </c>
      <c r="C9" s="2"/>
    </row>
    <row r="10" spans="1:4">
      <c r="A10">
        <v>51</v>
      </c>
      <c r="B10" s="1" t="s">
        <v>27</v>
      </c>
      <c r="C10" s="1"/>
      <c r="D10" s="5"/>
    </row>
    <row r="11" spans="1:4">
      <c r="A11">
        <v>510</v>
      </c>
      <c r="B11" t="s">
        <v>48</v>
      </c>
      <c r="C11" s="1"/>
      <c r="D11" s="4">
        <v>110.05</v>
      </c>
    </row>
    <row r="12" spans="1:4" ht="15" hidden="1" customHeight="1">
      <c r="B12" t="s">
        <v>45</v>
      </c>
      <c r="C12" s="1"/>
      <c r="D12" s="3">
        <v>-0.01</v>
      </c>
    </row>
    <row r="13" spans="1:4" ht="14.25" customHeight="1">
      <c r="D13" s="20">
        <v>110.05</v>
      </c>
    </row>
    <row r="14" spans="1:4" ht="14.25" customHeight="1">
      <c r="D14" s="3"/>
    </row>
    <row r="15" spans="1:4">
      <c r="A15">
        <v>4</v>
      </c>
      <c r="B15" s="1" t="s">
        <v>31</v>
      </c>
      <c r="C15" s="1"/>
    </row>
    <row r="16" spans="1:4">
      <c r="A16">
        <v>41</v>
      </c>
      <c r="B16" s="1" t="s">
        <v>30</v>
      </c>
      <c r="C16" s="1"/>
      <c r="D16" s="5"/>
    </row>
    <row r="17" spans="1:4" hidden="1">
      <c r="A17">
        <v>410</v>
      </c>
      <c r="B17" t="s">
        <v>46</v>
      </c>
      <c r="D17" s="3">
        <v>0</v>
      </c>
    </row>
    <row r="18" spans="1:4">
      <c r="A18">
        <v>411</v>
      </c>
      <c r="B18" t="s">
        <v>28</v>
      </c>
      <c r="D18" s="3">
        <v>93.07</v>
      </c>
    </row>
    <row r="19" spans="1:4">
      <c r="A19">
        <v>412</v>
      </c>
      <c r="B19" t="s">
        <v>29</v>
      </c>
      <c r="D19" s="4">
        <v>6.12</v>
      </c>
    </row>
    <row r="20" spans="1:4">
      <c r="D20" s="3">
        <v>99.19</v>
      </c>
    </row>
    <row r="21" spans="1:4" ht="15.75" thickBot="1">
      <c r="B21" s="1" t="s">
        <v>50</v>
      </c>
      <c r="C21" s="1"/>
      <c r="D21" s="7">
        <v>10.86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8.9</v>
      </c>
    </row>
    <row r="25" spans="1:4" ht="11.45" customHeight="1">
      <c r="D25" s="3"/>
    </row>
    <row r="26" spans="1:4" ht="15.75" thickBot="1">
      <c r="B26" s="1" t="s">
        <v>81</v>
      </c>
      <c r="C26" s="1"/>
      <c r="D26" s="7">
        <v>19.759999999999998</v>
      </c>
    </row>
    <row r="27" spans="1:4" ht="9.1999999999999993" customHeight="1">
      <c r="B27" s="1"/>
      <c r="C27" s="1"/>
      <c r="D27" s="5"/>
    </row>
    <row r="28" spans="1:4">
      <c r="A28">
        <v>42</v>
      </c>
      <c r="B28" s="1" t="s">
        <v>35</v>
      </c>
      <c r="C28" s="1"/>
      <c r="D28" s="3"/>
    </row>
    <row r="29" spans="1:4">
      <c r="A29">
        <v>421</v>
      </c>
      <c r="B29" t="s">
        <v>34</v>
      </c>
      <c r="D29" s="3">
        <v>0.01</v>
      </c>
    </row>
    <row r="30" spans="1:4">
      <c r="B30" t="s">
        <v>88</v>
      </c>
      <c r="D30" s="3">
        <v>8.41</v>
      </c>
    </row>
    <row r="31" spans="1:4" hidden="1">
      <c r="B31" t="s">
        <v>80</v>
      </c>
      <c r="D31" s="3">
        <v>0</v>
      </c>
    </row>
    <row r="32" spans="1:4">
      <c r="D32" s="6">
        <v>8.42</v>
      </c>
    </row>
    <row r="33" spans="2:4" ht="9.1999999999999993" hidden="1" customHeight="1">
      <c r="D33" s="3">
        <v>0</v>
      </c>
    </row>
    <row r="34" spans="2:4" hidden="1">
      <c r="B34" s="1" t="s">
        <v>67</v>
      </c>
      <c r="D34" s="4">
        <v>11.34</v>
      </c>
    </row>
    <row r="35" spans="2:4" ht="9.1999999999999993" hidden="1" customHeight="1" thickBot="1">
      <c r="D35" s="3">
        <v>0</v>
      </c>
    </row>
    <row r="36" spans="2:4" ht="15" hidden="1" customHeight="1" thickBot="1">
      <c r="B36" s="1" t="s">
        <v>68</v>
      </c>
      <c r="D36" s="3">
        <v>0</v>
      </c>
    </row>
    <row r="37" spans="2:4" ht="15" hidden="1" customHeight="1" thickBot="1">
      <c r="B37" t="s">
        <v>68</v>
      </c>
      <c r="D37" s="3">
        <v>0</v>
      </c>
    </row>
    <row r="38" spans="2:4" ht="9.1999999999999993" hidden="1" customHeight="1" thickBot="1">
      <c r="D38" s="3">
        <v>0</v>
      </c>
    </row>
    <row r="39" spans="2:4" ht="15" hidden="1" customHeight="1" thickBot="1">
      <c r="B39" s="1" t="s">
        <v>76</v>
      </c>
      <c r="D39" s="3">
        <v>0</v>
      </c>
    </row>
    <row r="40" spans="2:4" hidden="1">
      <c r="B40" t="s">
        <v>76</v>
      </c>
      <c r="D40" s="3">
        <v>0</v>
      </c>
    </row>
    <row r="41" spans="2:4" ht="9.1999999999999993" hidden="1" customHeight="1" thickBot="1">
      <c r="D41" s="3">
        <v>0</v>
      </c>
    </row>
    <row r="42" spans="2:4" ht="15" customHeight="1" thickBot="1">
      <c r="B42" s="1" t="s">
        <v>95</v>
      </c>
      <c r="D42" s="7">
        <v>11.339999999999998</v>
      </c>
    </row>
    <row r="43" spans="2:4" ht="11.45" customHeight="1">
      <c r="B43" s="1"/>
      <c r="D43" s="3"/>
    </row>
    <row r="49" spans="2:4">
      <c r="B49" t="s">
        <v>65</v>
      </c>
      <c r="C49" s="18" t="s">
        <v>75</v>
      </c>
      <c r="D49" s="18"/>
    </row>
    <row r="50" spans="2:4">
      <c r="B50" t="s">
        <v>83</v>
      </c>
      <c r="C50" s="18" t="s">
        <v>82</v>
      </c>
      <c r="D50" s="18"/>
    </row>
    <row r="53" spans="2:4" hidden="1">
      <c r="B53" t="s">
        <v>37</v>
      </c>
      <c r="C53" t="s">
        <v>39</v>
      </c>
    </row>
    <row r="54" spans="2:4" hidden="1">
      <c r="B54" t="s">
        <v>38</v>
      </c>
      <c r="C54" t="s">
        <v>40</v>
      </c>
    </row>
  </sheetData>
  <mergeCells count="8">
    <mergeCell ref="C49:D49"/>
    <mergeCell ref="C50:D50"/>
    <mergeCell ref="B7:D7"/>
    <mergeCell ref="B6:D6"/>
    <mergeCell ref="B5:D5"/>
    <mergeCell ref="B4:D4"/>
    <mergeCell ref="B3:D3"/>
    <mergeCell ref="B2:D2"/>
  </mergeCells>
  <printOptions horizontalCentered="1"/>
  <pageMargins left="1.2204724409448819" right="0.78740157480314965" top="1.8897637795275593" bottom="0.59055118110236227" header="0.31496062992125984" footer="0.31496062992125984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2DCB-E620-4DFF-B5A5-4266727A7F20}">
  <sheetPr>
    <pageSetUpPr fitToPage="1"/>
  </sheetPr>
  <dimension ref="A2:J78"/>
  <sheetViews>
    <sheetView showGridLines="0" view="pageBreakPreview" topLeftCell="B4" zoomScale="115" zoomScaleNormal="95" zoomScaleSheetLayoutView="115" workbookViewId="0">
      <selection activeCell="Q55" sqref="Q55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9.140625" customWidth="1"/>
    <col min="5" max="5" width="13.85546875" customWidth="1"/>
    <col min="6" max="10" width="11.42578125" hidden="1" customWidth="1"/>
  </cols>
  <sheetData>
    <row r="2" spans="1:7">
      <c r="B2" s="17" t="s">
        <v>0</v>
      </c>
      <c r="C2" s="17"/>
      <c r="D2" s="17"/>
      <c r="E2" s="9"/>
    </row>
    <row r="3" spans="1:7">
      <c r="B3" s="17" t="s">
        <v>25</v>
      </c>
      <c r="C3" s="17"/>
      <c r="D3" s="17"/>
      <c r="E3" s="9"/>
    </row>
    <row r="4" spans="1:7">
      <c r="B4" s="17" t="s">
        <v>36</v>
      </c>
      <c r="C4" s="17"/>
      <c r="D4" s="17"/>
      <c r="E4" s="9"/>
    </row>
    <row r="5" spans="1:7">
      <c r="B5" s="17" t="s">
        <v>49</v>
      </c>
      <c r="C5" s="17"/>
      <c r="D5" s="17"/>
      <c r="E5" s="9"/>
    </row>
    <row r="6" spans="1:7">
      <c r="B6" s="17" t="s">
        <v>97</v>
      </c>
      <c r="C6" s="17"/>
      <c r="D6" s="17"/>
      <c r="E6" s="9"/>
    </row>
    <row r="7" spans="1:7">
      <c r="B7" s="17" t="s">
        <v>84</v>
      </c>
      <c r="C7" s="17"/>
      <c r="D7" s="17"/>
      <c r="E7" s="9"/>
    </row>
    <row r="8" spans="1:7" ht="18" customHeight="1">
      <c r="B8" s="9"/>
      <c r="C8" s="9"/>
      <c r="D8" s="9"/>
      <c r="E8" s="9"/>
    </row>
    <row r="9" spans="1:7" ht="15.75">
      <c r="A9">
        <v>5</v>
      </c>
      <c r="B9" s="2" t="s">
        <v>26</v>
      </c>
      <c r="C9" s="2"/>
    </row>
    <row r="10" spans="1:7">
      <c r="A10">
        <v>51</v>
      </c>
      <c r="B10" s="1" t="s">
        <v>27</v>
      </c>
      <c r="C10" s="1"/>
      <c r="D10" s="5"/>
      <c r="E10" s="5"/>
    </row>
    <row r="11" spans="1:7">
      <c r="A11">
        <v>510</v>
      </c>
      <c r="B11" t="s">
        <v>48</v>
      </c>
      <c r="C11" s="1"/>
      <c r="D11" s="4">
        <v>1634681.71</v>
      </c>
      <c r="E11" s="3"/>
      <c r="G11" s="3">
        <f>ROUND((D11/1000),2)</f>
        <v>1634.68</v>
      </c>
    </row>
    <row r="12" spans="1:7" ht="15" hidden="1" customHeight="1">
      <c r="B12" t="s">
        <v>45</v>
      </c>
      <c r="C12" s="1"/>
      <c r="D12" s="4">
        <v>0</v>
      </c>
      <c r="E12" s="3"/>
      <c r="G12" s="3">
        <f>ROUND((D12/1000),2)-0.01</f>
        <v>-0.01</v>
      </c>
    </row>
    <row r="13" spans="1:7" ht="14.25" customHeight="1">
      <c r="D13" s="3">
        <f>+D11+D12</f>
        <v>1634681.71</v>
      </c>
      <c r="E13" s="3"/>
      <c r="G13" s="6">
        <f>ROUND((D13/1000),2)-0.01</f>
        <v>1634.67</v>
      </c>
    </row>
    <row r="14" spans="1:7" ht="14.25" customHeight="1">
      <c r="D14" s="3"/>
      <c r="E14" s="3"/>
      <c r="G14" s="3"/>
    </row>
    <row r="15" spans="1:7">
      <c r="A15">
        <v>4</v>
      </c>
      <c r="B15" s="1" t="s">
        <v>31</v>
      </c>
      <c r="C15" s="1"/>
    </row>
    <row r="16" spans="1:7">
      <c r="A16">
        <v>41</v>
      </c>
      <c r="B16" s="1" t="s">
        <v>30</v>
      </c>
      <c r="C16" s="1"/>
      <c r="D16" s="5"/>
      <c r="E16" s="5"/>
      <c r="G16" s="5"/>
    </row>
    <row r="17" spans="1:7">
      <c r="A17">
        <v>410</v>
      </c>
      <c r="B17" t="s">
        <v>46</v>
      </c>
      <c r="D17" s="3">
        <v>229783.76</v>
      </c>
      <c r="E17" s="3"/>
      <c r="G17" s="3">
        <f t="shared" ref="G17:G42" si="0">ROUND((D17/1000),2)</f>
        <v>229.78</v>
      </c>
    </row>
    <row r="18" spans="1:7">
      <c r="A18">
        <v>411</v>
      </c>
      <c r="B18" t="s">
        <v>28</v>
      </c>
      <c r="D18" s="3">
        <v>748609.77</v>
      </c>
      <c r="E18" s="3"/>
      <c r="G18" s="3">
        <f t="shared" si="0"/>
        <v>748.61</v>
      </c>
    </row>
    <row r="19" spans="1:7">
      <c r="A19">
        <v>412</v>
      </c>
      <c r="B19" t="s">
        <v>29</v>
      </c>
      <c r="D19" s="4">
        <v>53488.46</v>
      </c>
      <c r="E19" s="3"/>
      <c r="G19" s="4">
        <f t="shared" si="0"/>
        <v>53.49</v>
      </c>
    </row>
    <row r="20" spans="1:7">
      <c r="D20" s="3">
        <f>SUM(D17:D19)</f>
        <v>1031881.99</v>
      </c>
      <c r="E20" s="3"/>
      <c r="G20" s="3">
        <f>ROUND((D20/1000),2)-0.01</f>
        <v>1031.8700000000001</v>
      </c>
    </row>
    <row r="21" spans="1:7" ht="15.75" thickBot="1">
      <c r="B21" s="1" t="s">
        <v>50</v>
      </c>
      <c r="C21" s="1"/>
      <c r="D21" s="7">
        <f>D13-D20</f>
        <v>602799.72</v>
      </c>
      <c r="E21" s="5"/>
      <c r="G21" s="7">
        <f t="shared" si="0"/>
        <v>602.79999999999995</v>
      </c>
    </row>
    <row r="22" spans="1:7" ht="7.5" customHeight="1">
      <c r="B22" s="1"/>
      <c r="C22" s="1"/>
      <c r="D22" s="5"/>
      <c r="E22" s="5"/>
      <c r="G22" s="5"/>
    </row>
    <row r="23" spans="1:7">
      <c r="A23">
        <v>52</v>
      </c>
      <c r="B23" s="1" t="s">
        <v>32</v>
      </c>
      <c r="C23" s="1"/>
      <c r="D23" s="3"/>
      <c r="E23" s="3"/>
      <c r="G23" s="3"/>
    </row>
    <row r="24" spans="1:7">
      <c r="A24">
        <v>521</v>
      </c>
      <c r="B24" t="s">
        <v>33</v>
      </c>
      <c r="D24" s="3">
        <v>70138.679999999993</v>
      </c>
      <c r="E24" s="3"/>
      <c r="G24" s="3">
        <f t="shared" si="0"/>
        <v>70.14</v>
      </c>
    </row>
    <row r="25" spans="1:7" ht="11.45" customHeight="1">
      <c r="D25" s="3"/>
      <c r="E25" s="3"/>
      <c r="G25" s="3"/>
    </row>
    <row r="26" spans="1:7" ht="15.75" thickBot="1">
      <c r="B26" s="1" t="s">
        <v>81</v>
      </c>
      <c r="C26" s="1"/>
      <c r="D26" s="7">
        <f>D21+D24</f>
        <v>672938.39999999991</v>
      </c>
      <c r="E26" s="5"/>
      <c r="G26" s="7">
        <f t="shared" si="0"/>
        <v>672.94</v>
      </c>
    </row>
    <row r="27" spans="1:7" ht="9.1999999999999993" customHeight="1">
      <c r="B27" s="1"/>
      <c r="C27" s="1"/>
      <c r="D27" s="5"/>
      <c r="E27" s="5"/>
      <c r="G27" s="5"/>
    </row>
    <row r="28" spans="1:7">
      <c r="A28">
        <v>42</v>
      </c>
      <c r="B28" s="1" t="s">
        <v>35</v>
      </c>
      <c r="C28" s="1"/>
      <c r="D28" s="3"/>
      <c r="E28" s="3"/>
      <c r="G28" s="3"/>
    </row>
    <row r="29" spans="1:7">
      <c r="A29">
        <v>421</v>
      </c>
      <c r="B29" t="s">
        <v>34</v>
      </c>
      <c r="D29" s="3">
        <v>281.36</v>
      </c>
      <c r="E29" s="3"/>
      <c r="G29" s="3">
        <f t="shared" si="0"/>
        <v>0.28000000000000003</v>
      </c>
    </row>
    <row r="30" spans="1:7">
      <c r="B30" t="s">
        <v>88</v>
      </c>
      <c r="D30" s="3">
        <v>79091.429999999993</v>
      </c>
      <c r="E30" s="3"/>
      <c r="G30" s="3"/>
    </row>
    <row r="31" spans="1:7">
      <c r="B31" t="s">
        <v>80</v>
      </c>
      <c r="D31" s="4">
        <v>512.87</v>
      </c>
      <c r="E31" s="3"/>
      <c r="G31" s="3"/>
    </row>
    <row r="32" spans="1:7">
      <c r="D32" s="3">
        <f>SUM(D29:D31)</f>
        <v>79885.659999999989</v>
      </c>
      <c r="E32" s="3"/>
      <c r="G32" s="3"/>
    </row>
    <row r="33" spans="2:7" ht="9.1999999999999993" customHeight="1">
      <c r="D33" s="3"/>
      <c r="E33" s="3"/>
      <c r="G33" s="4"/>
    </row>
    <row r="34" spans="2:7" hidden="1">
      <c r="B34" s="1" t="s">
        <v>67</v>
      </c>
      <c r="D34" s="4">
        <f>D26-D32</f>
        <v>593052.73999999987</v>
      </c>
      <c r="E34" s="3"/>
      <c r="G34" s="3">
        <f t="shared" si="0"/>
        <v>593.04999999999995</v>
      </c>
    </row>
    <row r="35" spans="2:7" ht="9.1999999999999993" hidden="1" customHeight="1">
      <c r="D35" s="3"/>
      <c r="E35" s="3"/>
      <c r="G35" s="3">
        <f t="shared" si="0"/>
        <v>0</v>
      </c>
    </row>
    <row r="36" spans="2:7" ht="15" hidden="1" customHeight="1">
      <c r="B36" s="1" t="s">
        <v>68</v>
      </c>
      <c r="D36" s="3"/>
      <c r="E36" s="3"/>
      <c r="G36" s="3">
        <f t="shared" si="0"/>
        <v>0</v>
      </c>
    </row>
    <row r="37" spans="2:7" ht="15" hidden="1" customHeight="1">
      <c r="B37" t="s">
        <v>68</v>
      </c>
      <c r="D37" s="3">
        <v>0</v>
      </c>
      <c r="E37" s="3"/>
      <c r="G37" s="3">
        <f t="shared" si="0"/>
        <v>0</v>
      </c>
    </row>
    <row r="38" spans="2:7" ht="9.1999999999999993" hidden="1" customHeight="1">
      <c r="D38" s="3"/>
      <c r="E38" s="3"/>
      <c r="G38" s="3">
        <f t="shared" si="0"/>
        <v>0</v>
      </c>
    </row>
    <row r="39" spans="2:7" ht="15" hidden="1" customHeight="1">
      <c r="B39" s="1" t="s">
        <v>76</v>
      </c>
      <c r="D39" s="3"/>
      <c r="E39" s="3"/>
      <c r="G39" s="3">
        <f t="shared" si="0"/>
        <v>0</v>
      </c>
    </row>
    <row r="40" spans="2:7" hidden="1">
      <c r="B40" t="s">
        <v>76</v>
      </c>
      <c r="D40" s="3">
        <v>0</v>
      </c>
      <c r="E40" s="3"/>
      <c r="G40" s="3">
        <f t="shared" si="0"/>
        <v>0</v>
      </c>
    </row>
    <row r="41" spans="2:7" ht="9.1999999999999993" hidden="1" customHeight="1">
      <c r="D41" s="3"/>
      <c r="E41" s="3"/>
      <c r="G41" s="3">
        <f t="shared" si="0"/>
        <v>0</v>
      </c>
    </row>
    <row r="42" spans="2:7" ht="15" customHeight="1" thickBot="1">
      <c r="B42" s="1" t="s">
        <v>95</v>
      </c>
      <c r="D42" s="7">
        <f>+D34+D37-D40</f>
        <v>593052.73999999987</v>
      </c>
      <c r="E42" s="5"/>
      <c r="G42" s="7">
        <f t="shared" si="0"/>
        <v>593.04999999999995</v>
      </c>
    </row>
    <row r="43" spans="2:7" ht="11.45" customHeight="1">
      <c r="B43" s="1"/>
      <c r="D43" s="3"/>
      <c r="E43" s="3"/>
    </row>
    <row r="49" spans="2:5">
      <c r="B49" t="s">
        <v>65</v>
      </c>
      <c r="C49" s="18" t="s">
        <v>75</v>
      </c>
      <c r="D49" s="18"/>
      <c r="E49" s="15"/>
    </row>
    <row r="50" spans="2:5">
      <c r="B50" t="s">
        <v>83</v>
      </c>
      <c r="C50" s="18" t="s">
        <v>85</v>
      </c>
      <c r="D50" s="18"/>
      <c r="E50" s="15"/>
    </row>
    <row r="53" spans="2:5" hidden="1">
      <c r="B53" t="s">
        <v>37</v>
      </c>
      <c r="C53" t="s">
        <v>39</v>
      </c>
    </row>
    <row r="54" spans="2:5" hidden="1">
      <c r="B54" t="s">
        <v>38</v>
      </c>
      <c r="C54" t="s">
        <v>40</v>
      </c>
    </row>
    <row r="78" spans="3:3">
      <c r="C78" t="s">
        <v>98</v>
      </c>
    </row>
  </sheetData>
  <mergeCells count="8">
    <mergeCell ref="C49:D49"/>
    <mergeCell ref="C50:D50"/>
    <mergeCell ref="B2:D2"/>
    <mergeCell ref="B3:D3"/>
    <mergeCell ref="B4:D4"/>
    <mergeCell ref="B5:D5"/>
    <mergeCell ref="B6:D6"/>
    <mergeCell ref="B7:D7"/>
  </mergeCells>
  <printOptions horizontalCentered="1"/>
  <pageMargins left="1.2204724409448819" right="0.78740157480314965" top="1.8897637795275593" bottom="0.59055118110236227" header="0.31496062992125984" footer="0.31496062992125984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showGridLines="0" topLeftCell="B22" zoomScaleNormal="100" workbookViewId="0">
      <selection activeCell="E16" sqref="E16"/>
    </sheetView>
  </sheetViews>
  <sheetFormatPr baseColWidth="10" defaultRowHeight="15"/>
  <cols>
    <col min="1" max="1" width="3.85546875" hidden="1" customWidth="1"/>
    <col min="2" max="2" width="55.140625" customWidth="1"/>
    <col min="3" max="3" width="18.85546875" customWidth="1"/>
    <col min="4" max="4" width="13.85546875" customWidth="1"/>
    <col min="6" max="6" width="15" customWidth="1"/>
    <col min="8" max="8" width="12.5703125" bestFit="1" customWidth="1"/>
  </cols>
  <sheetData>
    <row r="2" spans="1:8">
      <c r="B2" s="17" t="s">
        <v>0</v>
      </c>
      <c r="C2" s="17"/>
      <c r="D2" s="17"/>
    </row>
    <row r="3" spans="1:8">
      <c r="B3" s="17" t="s">
        <v>25</v>
      </c>
      <c r="C3" s="17"/>
      <c r="D3" s="17"/>
    </row>
    <row r="4" spans="1:8">
      <c r="B4" s="17" t="s">
        <v>36</v>
      </c>
      <c r="C4" s="17"/>
      <c r="D4" s="17"/>
    </row>
    <row r="5" spans="1:8">
      <c r="B5" s="17" t="s">
        <v>49</v>
      </c>
      <c r="C5" s="17"/>
      <c r="D5" s="17"/>
    </row>
    <row r="6" spans="1:8">
      <c r="B6" s="17" t="s">
        <v>96</v>
      </c>
      <c r="C6" s="17"/>
      <c r="D6" s="17"/>
    </row>
    <row r="7" spans="1:8">
      <c r="B7" s="17" t="s">
        <v>84</v>
      </c>
      <c r="C7" s="17"/>
      <c r="D7" s="17"/>
    </row>
    <row r="8" spans="1:8">
      <c r="B8" s="9"/>
      <c r="C8" s="9"/>
      <c r="D8" s="9"/>
    </row>
    <row r="9" spans="1:8" ht="15.75">
      <c r="A9">
        <v>5</v>
      </c>
      <c r="B9" s="2" t="s">
        <v>26</v>
      </c>
      <c r="C9" s="2"/>
    </row>
    <row r="10" spans="1:8">
      <c r="A10">
        <v>51</v>
      </c>
      <c r="B10" s="1" t="s">
        <v>27</v>
      </c>
      <c r="C10" s="1"/>
      <c r="D10" s="5"/>
    </row>
    <row r="11" spans="1:8">
      <c r="A11">
        <v>510</v>
      </c>
      <c r="B11" t="s">
        <v>48</v>
      </c>
      <c r="C11" s="1"/>
      <c r="D11" s="3">
        <v>265714.87</v>
      </c>
    </row>
    <row r="12" spans="1:8" hidden="1">
      <c r="A12">
        <v>512</v>
      </c>
      <c r="B12" t="s">
        <v>45</v>
      </c>
      <c r="C12" s="1"/>
      <c r="D12" s="3">
        <v>0</v>
      </c>
    </row>
    <row r="13" spans="1:8" ht="18" customHeight="1">
      <c r="D13" s="16">
        <f>SUM(D11:D12)</f>
        <v>265714.87</v>
      </c>
      <c r="F13" s="10"/>
    </row>
    <row r="14" spans="1:8" ht="4.5" customHeight="1">
      <c r="D14" s="3"/>
      <c r="H14" s="3"/>
    </row>
    <row r="15" spans="1:8">
      <c r="A15">
        <v>4</v>
      </c>
      <c r="B15" s="1" t="s">
        <v>31</v>
      </c>
      <c r="C15" s="1"/>
    </row>
    <row r="16" spans="1:8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51720.01</v>
      </c>
    </row>
    <row r="18" spans="1:4">
      <c r="A18">
        <v>411</v>
      </c>
      <c r="B18" t="s">
        <v>28</v>
      </c>
      <c r="D18" s="3">
        <v>88826.04</v>
      </c>
    </row>
    <row r="19" spans="1:4">
      <c r="A19">
        <v>412</v>
      </c>
      <c r="B19" t="s">
        <v>29</v>
      </c>
      <c r="D19" s="4">
        <v>35257.42</v>
      </c>
    </row>
    <row r="20" spans="1:4">
      <c r="D20" s="3">
        <f>SUM(D17:D19)</f>
        <v>175803.46999999997</v>
      </c>
    </row>
    <row r="21" spans="1:4" ht="15.75" thickBot="1">
      <c r="B21" s="1" t="s">
        <v>50</v>
      </c>
      <c r="C21" s="1"/>
      <c r="D21" s="7">
        <f>D13-D20</f>
        <v>89911.400000000023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48582.81</v>
      </c>
    </row>
    <row r="25" spans="1:4" ht="15" hidden="1" customHeight="1">
      <c r="A25">
        <v>524</v>
      </c>
      <c r="B25" t="s">
        <v>47</v>
      </c>
      <c r="D25" s="3">
        <v>0</v>
      </c>
    </row>
    <row r="26" spans="1:4" ht="9.1999999999999993" customHeight="1">
      <c r="D26" s="4"/>
    </row>
    <row r="27" spans="1:4" ht="15.75" thickBot="1">
      <c r="B27" s="13" t="s">
        <v>79</v>
      </c>
      <c r="C27" s="1"/>
      <c r="D27" s="7">
        <f>D21+D24</f>
        <v>138494.21000000002</v>
      </c>
    </row>
    <row r="28" spans="1:4" ht="8.25" customHeight="1">
      <c r="B28" s="1"/>
      <c r="C28" s="1"/>
      <c r="D28" s="5"/>
    </row>
    <row r="29" spans="1:4" ht="15" hidden="1" customHeight="1">
      <c r="A29">
        <v>42</v>
      </c>
      <c r="B29" s="1" t="s">
        <v>69</v>
      </c>
    </row>
    <row r="30" spans="1:4" ht="15" hidden="1" customHeight="1">
      <c r="A30">
        <v>421</v>
      </c>
      <c r="B30" t="s">
        <v>69</v>
      </c>
      <c r="D30" s="3">
        <v>0</v>
      </c>
    </row>
    <row r="31" spans="1:4" ht="8.25" hidden="1" customHeight="1">
      <c r="B31" s="1"/>
      <c r="D31" s="4"/>
    </row>
    <row r="32" spans="1:4" ht="15.75" hidden="1" customHeight="1" thickBot="1">
      <c r="B32" s="1" t="s">
        <v>70</v>
      </c>
      <c r="D32" s="7">
        <f>D27-D30</f>
        <v>138494.21000000002</v>
      </c>
    </row>
    <row r="33" spans="2:9" ht="8.25" hidden="1" customHeight="1">
      <c r="B33" s="1"/>
      <c r="D33" s="3"/>
    </row>
    <row r="34" spans="2:9">
      <c r="B34" s="1" t="s">
        <v>35</v>
      </c>
      <c r="C34" s="1"/>
      <c r="D34" s="3"/>
      <c r="I34" s="3"/>
    </row>
    <row r="35" spans="2:9">
      <c r="B35" t="s">
        <v>34</v>
      </c>
      <c r="D35" s="3">
        <v>239.07</v>
      </c>
    </row>
    <row r="36" spans="2:9">
      <c r="B36" t="s">
        <v>88</v>
      </c>
      <c r="D36" s="3">
        <v>52864.98</v>
      </c>
    </row>
    <row r="37" spans="2:9">
      <c r="B37" t="s">
        <v>80</v>
      </c>
      <c r="D37" s="3">
        <v>512.87</v>
      </c>
    </row>
    <row r="38" spans="2:9" ht="15.75" customHeight="1">
      <c r="B38" s="1"/>
      <c r="D38" s="6">
        <f>SUM(D35:D37)</f>
        <v>53616.920000000006</v>
      </c>
    </row>
    <row r="39" spans="2:9" ht="8.25" hidden="1" customHeight="1">
      <c r="B39" s="1"/>
    </row>
    <row r="40" spans="2:9" ht="15" hidden="1" customHeight="1">
      <c r="B40" s="1" t="s">
        <v>68</v>
      </c>
    </row>
    <row r="41" spans="2:9" ht="15" hidden="1" customHeight="1">
      <c r="B41" t="s">
        <v>68</v>
      </c>
      <c r="D41" s="3">
        <v>0</v>
      </c>
    </row>
    <row r="42" spans="2:9" ht="8.25" hidden="1" customHeight="1"/>
    <row r="43" spans="2:9" ht="12.2" hidden="1" customHeight="1">
      <c r="B43" s="1" t="s">
        <v>76</v>
      </c>
    </row>
    <row r="44" spans="2:9" ht="15" hidden="1" customHeight="1">
      <c r="B44" t="s">
        <v>76</v>
      </c>
      <c r="D44" s="12">
        <v>0</v>
      </c>
    </row>
    <row r="45" spans="2:9" ht="8.25" customHeight="1"/>
    <row r="46" spans="2:9" ht="15.75" thickBot="1">
      <c r="B46" s="1" t="s">
        <v>86</v>
      </c>
      <c r="D46" s="7">
        <f>+D27-D38</f>
        <v>84877.290000000008</v>
      </c>
      <c r="E46" s="10"/>
    </row>
    <row r="52" spans="2:3">
      <c r="B52" t="s">
        <v>65</v>
      </c>
      <c r="C52" t="s">
        <v>75</v>
      </c>
    </row>
    <row r="53" spans="2:3">
      <c r="B53" t="s">
        <v>64</v>
      </c>
      <c r="C53" t="s">
        <v>85</v>
      </c>
    </row>
    <row r="56" spans="2:3" ht="15" hidden="1" customHeight="1">
      <c r="B56" t="s">
        <v>37</v>
      </c>
      <c r="C56" t="s">
        <v>39</v>
      </c>
    </row>
    <row r="57" spans="2:3" ht="15" hidden="1" customHeight="1">
      <c r="B57" t="s">
        <v>38</v>
      </c>
      <c r="C57" t="s">
        <v>40</v>
      </c>
    </row>
  </sheetData>
  <mergeCells count="6">
    <mergeCell ref="B7:D7"/>
    <mergeCell ref="B2:D2"/>
    <mergeCell ref="B3:D3"/>
    <mergeCell ref="B4:D4"/>
    <mergeCell ref="B5:D5"/>
    <mergeCell ref="B6:D6"/>
  </mergeCells>
  <printOptions horizontalCentered="1"/>
  <pageMargins left="1.0236220472440944" right="0.51181102362204722" top="1.1417322834645669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Gral</vt:lpstr>
      <vt:lpstr>Estado Resultados mensual</vt:lpstr>
      <vt:lpstr>Estado Resultados acumulado</vt:lpstr>
      <vt:lpstr>Estado Resultados Acum</vt:lpstr>
      <vt:lpstr>'Balance Gral'!Área_de_impresión</vt:lpstr>
      <vt:lpstr>'Estado Resultados acumulado'!Área_de_impresión</vt:lpstr>
      <vt:lpstr>'Balance Gral'!Print_Area</vt:lpstr>
      <vt:lpstr>'Estado Resultados Acum'!Print_Area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ricorp4</dc:creator>
  <cp:lastModifiedBy>Yajaira Beatriz Miranda</cp:lastModifiedBy>
  <cp:lastPrinted>2025-10-28T23:43:23Z</cp:lastPrinted>
  <dcterms:created xsi:type="dcterms:W3CDTF">2012-01-02T21:57:10Z</dcterms:created>
  <dcterms:modified xsi:type="dcterms:W3CDTF">2025-12-11T20:50:50Z</dcterms:modified>
</cp:coreProperties>
</file>