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ABILIDAD\RSALDOS\ACSA\ENVIO SSF\2025\11 Noviembre\"/>
    </mc:Choice>
  </mc:AlternateContent>
  <xr:revisionPtr revIDLastSave="0" documentId="13_ncr:1_{944A993F-A7C9-4EF3-90A0-564116C2C8FC}" xr6:coauthVersionLast="47" xr6:coauthVersionMax="47" xr10:uidLastSave="{00000000-0000-0000-0000-000000000000}"/>
  <bookViews>
    <workbookView xWindow="-28920" yWindow="1590" windowWidth="29040" windowHeight="15720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33" i="1"/>
  <c r="I31" i="2"/>
  <c r="I19" i="2"/>
  <c r="I38" i="1" l="1"/>
  <c r="I32" i="2" l="1"/>
  <c r="I25" i="2"/>
  <c r="I27" i="2" l="1"/>
  <c r="I34" i="2" s="1"/>
  <c r="I38" i="2" s="1"/>
  <c r="I42" i="2" s="1"/>
  <c r="G19" i="2"/>
  <c r="G27" i="2" s="1"/>
  <c r="I51" i="1" l="1"/>
  <c r="I46" i="1"/>
  <c r="I42" i="1"/>
  <c r="I33" i="1"/>
  <c r="I21" i="1"/>
  <c r="I17" i="1"/>
  <c r="I47" i="1" l="1"/>
  <c r="I52" i="1" s="1"/>
  <c r="I25" i="1"/>
  <c r="G51" i="1"/>
  <c r="G46" i="1"/>
  <c r="G47" i="1" s="1"/>
  <c r="G42" i="1"/>
  <c r="G38" i="1"/>
  <c r="G21" i="1"/>
  <c r="G17" i="1"/>
  <c r="G52" i="1" l="1"/>
  <c r="G25" i="1"/>
  <c r="G25" i="2"/>
  <c r="I61" i="1" l="1"/>
  <c r="G32" i="2"/>
  <c r="G34" i="2" s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<sst xmlns="http://schemas.openxmlformats.org/spreadsheetml/2006/main" count="102" uniqueCount="74">
  <si>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</si>
  <si>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</si>
  <si>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</si>
  <si>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</si>
  <si>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</si>
  <si>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</si>
  <si>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</si>
  <si>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</si>
  <si>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</si>
  <si>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</si>
  <si>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</si>
  <si>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</si>
  <si>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</si>
  <si>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</si>
  <si>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</si>
  <si>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</si>
  <si>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</si>
  <si>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</si>
  <si>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</si>
  <si>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</si>
  <si>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</si>
  <si>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</si>
  <si>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</si>
  <si>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</si>
  <si>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</si>
  <si>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</si>
  <si>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</si>
  <si>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</si>
  <si>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</si>
  <si>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</si>
  <si>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</si>
  <si>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</si>
  <si>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</si>
  <si>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</si>
  <si>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</si>
  <si>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</si>
  <si>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</si>
  <si>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</si>
  <si>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</si>
  <si>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</si>
  <si>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</si>
  <si>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</si>
  <si>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</si>
  <si>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</si>
  <si>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</si>
  <si>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</si>
  <si>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</si>
  <si>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</si>
  <si>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</si>
  <si>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</si>
  <si>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</si>
  <si>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</si>
  <si>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</si>
  <si>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</si>
  <si>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</si>
  <si>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</si>
  <si>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</si>
  <si>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</si>
  <si>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</si>
  <si>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</si>
  <si>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</si>
  <si>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</si>
  <si>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</si>
  <si>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</si>
  <si>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</si>
  <si>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</si>
  <si>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</si>
  <si>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</si>
  <si>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2024</t>
  </si>
  <si>
    <t>Alfredo Antonio Sol Zaldivar</t>
  </si>
  <si>
    <t>Gerente General</t>
  </si>
  <si>
    <t>2025</t>
  </si>
  <si>
    <t>Por los años terminados el 30 de Noviembre de 2025 y 2024</t>
  </si>
  <si>
    <t>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</si>
</sst>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7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21" fillId="0" borderId="0" xfId="18" applyNumberFormat="1" applyFont="1"/>
    <xf numFmtId="166" fontId="21" fillId="0" borderId="3" xfId="18" applyNumberFormat="1" applyFont="1" applyBorder="1"/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74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CA0A4538-D59C-4F58-8DB4-ECCEE99F4302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zoomScale="130" zoomScaleNormal="130" workbookViewId="0">
      <selection activeCell="G33" sqref="G33"/>
    </sheetView>
  </sheetViews>
  <sheetFormatPr baseColWidth="10" defaultColWidth="11.44140625" defaultRowHeight="13.8"/>
  <cols>
    <col min="1" max="1" width="53.88671875" style="48" customWidth="1"/>
    <col min="2" max="2" width="4.88671875" style="48" customWidth="1"/>
    <col min="3" max="3" width="3.33203125" style="48" customWidth="1"/>
    <col min="4" max="4" width="3" style="48" customWidth="1"/>
    <col min="5" max="5" width="14.6640625" style="48" customWidth="1"/>
    <col min="6" max="6" width="1.88671875" style="48" customWidth="1"/>
    <col min="7" max="7" width="11.44140625" style="48" customWidth="1"/>
    <col min="8" max="8" width="2.109375" style="48" customWidth="1"/>
    <col min="9" max="13" width="11.44140625" style="48"/>
    <col min="14" max="14" width="20.44140625" style="48" customWidth="1"/>
    <col min="15" max="16384" width="11.4414062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73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83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81">
        <v>2335.6</v>
      </c>
      <c r="H11" s="76"/>
      <c r="I11" s="81">
        <v>1503.1</v>
      </c>
    </row>
    <row r="12" spans="1:12">
      <c r="A12" s="15" t="s">
        <v>2</v>
      </c>
      <c r="B12" s="15"/>
      <c r="C12" s="15"/>
      <c r="D12" s="15"/>
      <c r="E12" s="44"/>
      <c r="F12" s="12"/>
      <c r="G12" s="81">
        <v>58.1</v>
      </c>
      <c r="H12" s="76"/>
      <c r="I12" s="81">
        <v>53.2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81">
        <v>43791.7</v>
      </c>
      <c r="H13" s="76"/>
      <c r="I13" s="81">
        <v>40954.1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81">
        <v>11820.1</v>
      </c>
      <c r="H14" s="76"/>
      <c r="I14" s="81">
        <v>8719.1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81">
        <v>30238</v>
      </c>
      <c r="H15" s="76"/>
      <c r="I15" s="81">
        <v>25989.3</v>
      </c>
    </row>
    <row r="16" spans="1:12">
      <c r="A16" s="15" t="s">
        <v>56</v>
      </c>
      <c r="B16" s="15"/>
      <c r="C16" s="15"/>
      <c r="D16" s="15"/>
      <c r="E16" s="44"/>
      <c r="F16" s="12"/>
      <c r="G16" s="81">
        <v>3936.9</v>
      </c>
      <c r="H16" s="76"/>
      <c r="I16" s="81">
        <v>3748.2</v>
      </c>
    </row>
    <row r="17" spans="1:13">
      <c r="A17" s="16"/>
      <c r="B17" s="16"/>
      <c r="C17" s="16"/>
      <c r="D17" s="16"/>
      <c r="E17" s="44"/>
      <c r="F17" s="17"/>
      <c r="G17" s="18">
        <f>SUM(G11:G16)</f>
        <v>92180.4</v>
      </c>
      <c r="H17" s="84"/>
      <c r="I17" s="18">
        <f>SUM(I11:I16)</f>
        <v>80967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57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57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82">
        <v>5933.6</v>
      </c>
      <c r="H20" s="76"/>
      <c r="I20" s="77">
        <v>5549.5</v>
      </c>
    </row>
    <row r="21" spans="1:13">
      <c r="A21" s="15"/>
      <c r="B21" s="15"/>
      <c r="C21" s="15"/>
      <c r="D21" s="15"/>
      <c r="E21" s="44"/>
      <c r="F21" s="19"/>
      <c r="G21" s="21">
        <f>SUM(G19:G20)</f>
        <v>5933.6</v>
      </c>
      <c r="H21" s="21"/>
      <c r="I21" s="21">
        <f>SUM(I19:I20)</f>
        <v>5549.5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82">
        <v>3308.6</v>
      </c>
      <c r="H24" s="76"/>
      <c r="I24" s="77">
        <v>3418.8</v>
      </c>
    </row>
    <row r="25" spans="1:13" ht="21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101422.6</v>
      </c>
      <c r="H25" s="21"/>
      <c r="I25" s="22">
        <f>I17+I21+I24</f>
        <v>89935.3</v>
      </c>
      <c r="M25" s="48" t="s">
        <v>0</v>
      </c>
    </row>
    <row r="26" spans="1:13" ht="14.4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85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85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90">
        <v>4141.8999999999996</v>
      </c>
      <c r="H29" s="78"/>
      <c r="I29" s="78">
        <v>2673.2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91">
        <v>292.2</v>
      </c>
      <c r="H30" s="68"/>
      <c r="I30" s="68">
        <v>456.7</v>
      </c>
    </row>
    <row r="31" spans="1:13">
      <c r="A31" s="15" t="s">
        <v>58</v>
      </c>
      <c r="B31" s="15"/>
      <c r="C31" s="15"/>
      <c r="D31" s="15"/>
      <c r="E31" s="46"/>
      <c r="F31" s="50"/>
      <c r="G31" s="91">
        <v>9498</v>
      </c>
      <c r="H31" s="68"/>
      <c r="I31" s="68">
        <v>4991.3</v>
      </c>
    </row>
    <row r="32" spans="1:13">
      <c r="A32" s="15" t="s">
        <v>6</v>
      </c>
      <c r="B32" s="15"/>
      <c r="C32" s="15"/>
      <c r="D32" s="15"/>
      <c r="E32" s="46"/>
      <c r="F32" s="50"/>
      <c r="G32" s="92">
        <v>4796.7</v>
      </c>
      <c r="H32" s="68"/>
      <c r="I32" s="69">
        <v>4255.3999999999996</v>
      </c>
    </row>
    <row r="33" spans="1:14">
      <c r="A33" s="15"/>
      <c r="B33" s="15"/>
      <c r="C33" s="15"/>
      <c r="D33" s="15"/>
      <c r="E33" s="46"/>
      <c r="F33" s="50"/>
      <c r="G33" s="80">
        <f>SUM(G29:G32)</f>
        <v>18728.8</v>
      </c>
      <c r="H33" s="52"/>
      <c r="I33" s="80">
        <f>SUM(I29:I32)</f>
        <v>12376.599999999999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91">
        <v>6211.3</v>
      </c>
      <c r="H35" s="68"/>
      <c r="I35" s="68">
        <v>4441.2</v>
      </c>
    </row>
    <row r="36" spans="1:14">
      <c r="A36" s="15" t="s">
        <v>8</v>
      </c>
      <c r="B36" s="15"/>
      <c r="C36" s="15"/>
      <c r="D36" s="15"/>
      <c r="E36" s="46"/>
      <c r="F36" s="50"/>
      <c r="G36" s="91">
        <v>986.4</v>
      </c>
      <c r="H36" s="68"/>
      <c r="I36" s="68">
        <v>827.9</v>
      </c>
    </row>
    <row r="37" spans="1:14">
      <c r="A37" s="15" t="s">
        <v>9</v>
      </c>
      <c r="B37" s="15"/>
      <c r="C37" s="15"/>
      <c r="D37" s="15"/>
      <c r="E37" s="46"/>
      <c r="F37" s="50"/>
      <c r="G37" s="92">
        <v>3370.7</v>
      </c>
      <c r="H37" s="68"/>
      <c r="I37" s="69">
        <v>2097.5</v>
      </c>
    </row>
    <row r="38" spans="1:14">
      <c r="A38" s="15"/>
      <c r="B38" s="15"/>
      <c r="C38" s="15"/>
      <c r="D38" s="15"/>
      <c r="E38" s="46"/>
      <c r="F38" s="50"/>
      <c r="G38" s="25">
        <f>SUM(G35:G37)</f>
        <v>10568.4</v>
      </c>
      <c r="H38" s="52"/>
      <c r="I38" s="25">
        <f>SUM(I35:I37)</f>
        <v>7366.5999999999995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91">
        <v>1063.3</v>
      </c>
      <c r="H40" s="68"/>
      <c r="I40" s="68">
        <v>1041</v>
      </c>
    </row>
    <row r="41" spans="1:14">
      <c r="A41" s="15" t="s">
        <v>11</v>
      </c>
      <c r="B41" s="15"/>
      <c r="C41" s="15"/>
      <c r="D41" s="15"/>
      <c r="E41" s="46"/>
      <c r="F41" s="50"/>
      <c r="G41" s="92">
        <v>20575.400000000001</v>
      </c>
      <c r="H41" s="68"/>
      <c r="I41" s="69">
        <v>19602</v>
      </c>
    </row>
    <row r="42" spans="1:14">
      <c r="A42" s="15"/>
      <c r="B42" s="15"/>
      <c r="C42" s="15"/>
      <c r="D42" s="15"/>
      <c r="E42" s="46"/>
      <c r="F42" s="50"/>
      <c r="G42" s="25">
        <f>SUM(G40:G41)</f>
        <v>21638.7</v>
      </c>
      <c r="H42" s="52"/>
      <c r="I42" s="25">
        <f>SUM(I40:I41)</f>
        <v>20643</v>
      </c>
      <c r="K42" s="67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7"/>
    </row>
    <row r="44" spans="1:14">
      <c r="A44" s="15" t="s">
        <v>12</v>
      </c>
      <c r="B44" s="15"/>
      <c r="C44" s="15"/>
      <c r="D44" s="15"/>
      <c r="E44" s="46"/>
      <c r="F44" s="50"/>
      <c r="G44" s="68">
        <v>7045.1</v>
      </c>
      <c r="H44" s="68"/>
      <c r="I44" s="68">
        <v>8298.5</v>
      </c>
    </row>
    <row r="45" spans="1:14">
      <c r="A45" s="15" t="s">
        <v>13</v>
      </c>
      <c r="B45" s="15"/>
      <c r="C45" s="15"/>
      <c r="D45" s="15"/>
      <c r="E45" s="46"/>
      <c r="F45" s="50"/>
      <c r="G45" s="69">
        <v>1138</v>
      </c>
      <c r="H45" s="68"/>
      <c r="I45" s="69">
        <v>1419.7</v>
      </c>
      <c r="N45" s="67" t="s">
        <v>0</v>
      </c>
    </row>
    <row r="46" spans="1:14" ht="17.25" customHeight="1">
      <c r="A46" s="19"/>
      <c r="B46" s="19"/>
      <c r="C46" s="19"/>
      <c r="D46" s="19"/>
      <c r="E46" s="46"/>
      <c r="F46" s="50"/>
      <c r="G46" s="27">
        <f>SUM(G44:G45)</f>
        <v>8183.1</v>
      </c>
      <c r="H46" s="52"/>
      <c r="I46" s="27">
        <f>SUM(I44:I45)</f>
        <v>9718.2000000000007</v>
      </c>
      <c r="N46" s="67" t="s">
        <v>0</v>
      </c>
    </row>
    <row r="47" spans="1:14" ht="19.5" customHeight="1">
      <c r="A47" s="8" t="s">
        <v>30</v>
      </c>
      <c r="B47" s="19"/>
      <c r="C47" s="19"/>
      <c r="D47" s="19"/>
      <c r="E47" s="46"/>
      <c r="F47" s="50"/>
      <c r="G47" s="26">
        <f>G33+G38+G42+G46</f>
        <v>59118.999999999993</v>
      </c>
      <c r="H47" s="52"/>
      <c r="I47" s="26">
        <f>I33+I38+I42+I46</f>
        <v>50104.399999999994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91">
        <v>15000</v>
      </c>
      <c r="H49" s="68"/>
      <c r="I49" s="79">
        <v>15000</v>
      </c>
    </row>
    <row r="50" spans="1:9" ht="15.75" customHeight="1">
      <c r="A50" s="20" t="s">
        <v>15</v>
      </c>
      <c r="B50" s="28"/>
      <c r="C50" s="28"/>
      <c r="D50" s="28"/>
      <c r="E50" s="46"/>
      <c r="F50" s="50"/>
      <c r="G50" s="92">
        <v>27303.606820000001</v>
      </c>
      <c r="H50" s="68" t="s">
        <v>0</v>
      </c>
      <c r="I50" s="69">
        <v>24830.9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42303.606820000001</v>
      </c>
      <c r="H51" s="52" t="s">
        <v>0</v>
      </c>
      <c r="I51" s="25">
        <f>SUM(I49:I50)</f>
        <v>39830.9</v>
      </c>
    </row>
    <row r="52" spans="1:9" ht="19.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101422.60681999999</v>
      </c>
      <c r="H52" s="52"/>
      <c r="I52" s="22">
        <f>I47+I51</f>
        <v>89935.299999999988</v>
      </c>
    </row>
    <row r="53" spans="1:9" ht="19.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69</v>
      </c>
      <c r="E54" s="36"/>
      <c r="G54" s="43" t="s">
        <v>65</v>
      </c>
      <c r="H54" s="56"/>
      <c r="I54" s="43"/>
    </row>
    <row r="55" spans="1:9" ht="15" customHeight="1">
      <c r="A55" s="19" t="s">
        <v>60</v>
      </c>
      <c r="B55" s="19" t="s">
        <v>70</v>
      </c>
      <c r="C55" s="8"/>
      <c r="D55" s="8"/>
      <c r="E55" s="9"/>
      <c r="F55" s="8"/>
      <c r="G55" s="51" t="s">
        <v>66</v>
      </c>
      <c r="H55" s="86"/>
      <c r="I55" s="51"/>
    </row>
    <row r="56" spans="1:9" ht="14.4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6" t="s">
        <v>0</v>
      </c>
      <c r="I59" s="56" t="s">
        <v>0</v>
      </c>
    </row>
    <row r="61" spans="1:9">
      <c r="G61" s="56">
        <f>+G52-G25</f>
        <v>6.8199999805074185E-3</v>
      </c>
      <c r="I61" s="56">
        <f>+I52-I25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topLeftCell="A29" zoomScale="138" zoomScaleNormal="138" workbookViewId="0">
      <selection activeCell="I42" sqref="I42"/>
    </sheetView>
  </sheetViews>
  <sheetFormatPr baseColWidth="10" defaultColWidth="11.44140625" defaultRowHeight="13.8"/>
  <cols>
    <col min="1" max="1" width="40.33203125" style="48" customWidth="1"/>
    <col min="2" max="3" width="9.109375" style="48"/>
    <col min="4" max="4" width="4.44140625" style="48" customWidth="1"/>
    <col min="5" max="5" width="6.44140625" style="36" customWidth="1"/>
    <col min="6" max="6" width="1.5546875" style="48" customWidth="1"/>
    <col min="7" max="7" width="15.109375" style="56" customWidth="1"/>
    <col min="8" max="8" width="3.44140625" style="56" customWidth="1"/>
    <col min="9" max="9" width="11.5546875" style="56" customWidth="1"/>
    <col min="10" max="16384" width="11.4414062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72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4.4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3">
        <v>118218.2</v>
      </c>
      <c r="H14" s="70"/>
      <c r="I14" s="93">
        <v>105591.1</v>
      </c>
    </row>
    <row r="15" spans="1:10">
      <c r="A15" s="34" t="s">
        <v>36</v>
      </c>
      <c r="G15" s="94">
        <v>27458.5</v>
      </c>
      <c r="H15" s="71"/>
      <c r="I15" s="94">
        <v>24849.599999999999</v>
      </c>
    </row>
    <row r="16" spans="1:10" ht="16.649999999999999" customHeight="1">
      <c r="A16" s="35" t="s">
        <v>61</v>
      </c>
      <c r="G16" s="94">
        <v>11525.2</v>
      </c>
      <c r="H16" s="71"/>
      <c r="I16" s="94">
        <v>10341.4</v>
      </c>
    </row>
    <row r="17" spans="1:9">
      <c r="A17" s="34" t="s">
        <v>37</v>
      </c>
      <c r="G17" s="94">
        <v>12195.6</v>
      </c>
      <c r="H17" s="71"/>
      <c r="I17" s="94">
        <v>8004.4</v>
      </c>
    </row>
    <row r="18" spans="1:9">
      <c r="A18" s="34" t="s">
        <v>38</v>
      </c>
      <c r="G18" s="87">
        <v>4097.8</v>
      </c>
      <c r="H18" s="72"/>
      <c r="I18" s="87">
        <v>3799.9</v>
      </c>
    </row>
    <row r="19" spans="1:9">
      <c r="A19" s="31"/>
      <c r="G19" s="58">
        <f>SUM(G14:G18)</f>
        <v>173495.30000000002</v>
      </c>
      <c r="H19" s="58"/>
      <c r="I19" s="58">
        <f>SUM(I14:I18)</f>
        <v>152586.4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95">
        <v>45673.1</v>
      </c>
      <c r="H21" s="73"/>
      <c r="I21" s="73">
        <v>41462.400000000001</v>
      </c>
    </row>
    <row r="22" spans="1:9">
      <c r="A22" s="34" t="s">
        <v>40</v>
      </c>
      <c r="G22" s="95">
        <v>61109</v>
      </c>
      <c r="H22" s="73"/>
      <c r="I22" s="73">
        <v>51783.199999999997</v>
      </c>
    </row>
    <row r="23" spans="1:9">
      <c r="A23" s="34" t="s">
        <v>41</v>
      </c>
      <c r="G23" s="95">
        <v>27172</v>
      </c>
      <c r="H23" s="73"/>
      <c r="I23" s="73">
        <v>25941.8</v>
      </c>
    </row>
    <row r="24" spans="1:9">
      <c r="A24" s="34" t="s">
        <v>54</v>
      </c>
      <c r="G24" s="96">
        <v>19340.3</v>
      </c>
      <c r="H24" s="74"/>
      <c r="I24" s="74">
        <v>17117.2</v>
      </c>
    </row>
    <row r="25" spans="1:9" ht="21" customHeight="1">
      <c r="A25" s="32"/>
      <c r="G25" s="60">
        <f>SUM(G21:G24)</f>
        <v>153294.39999999999</v>
      </c>
      <c r="H25" s="61"/>
      <c r="I25" s="60">
        <f>SUM(I21:I24)</f>
        <v>136304.6</v>
      </c>
    </row>
    <row r="26" spans="1:9" ht="13.5" customHeight="1">
      <c r="A26" s="32" t="s">
        <v>62</v>
      </c>
      <c r="G26" s="74">
        <v>0</v>
      </c>
      <c r="H26" s="74"/>
      <c r="I26" s="74">
        <v>10.8</v>
      </c>
    </row>
    <row r="27" spans="1:9" ht="21" customHeight="1">
      <c r="A27" s="30" t="s">
        <v>42</v>
      </c>
      <c r="G27" s="62">
        <f>+G19-G25-G26</f>
        <v>20200.900000000023</v>
      </c>
      <c r="H27" s="58"/>
      <c r="I27" s="62">
        <f>+I19-I25-I26</f>
        <v>16270.999999999989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88">
        <v>431.3</v>
      </c>
      <c r="H30" s="75"/>
      <c r="I30" s="94">
        <v>389.5</v>
      </c>
    </row>
    <row r="31" spans="1:9">
      <c r="A31" s="34" t="s">
        <v>46</v>
      </c>
      <c r="G31" s="89">
        <f>15894-2507.9</f>
        <v>13386.1</v>
      </c>
      <c r="H31" s="64"/>
      <c r="I31" s="94">
        <f>11783.95-1368.6</f>
        <v>10415.35</v>
      </c>
    </row>
    <row r="32" spans="1:9" ht="18.75" customHeight="1">
      <c r="A32" s="33"/>
      <c r="G32" s="65">
        <f>SUM(G30:G31)</f>
        <v>13817.4</v>
      </c>
      <c r="H32" s="63"/>
      <c r="I32" s="65">
        <f>SUM(I30:I31)</f>
        <v>10804.85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6383.5000000000236</v>
      </c>
      <c r="H34" s="63"/>
      <c r="I34" s="63">
        <f>+I27-I32</f>
        <v>5466.1499999999887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87">
        <v>1314.3</v>
      </c>
      <c r="H36" s="72"/>
      <c r="I36" s="87">
        <v>1013.9</v>
      </c>
    </row>
    <row r="37" spans="1:10" ht="10.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7697.8000000000238</v>
      </c>
      <c r="H38" s="58"/>
      <c r="I38" s="58">
        <f>SUM(I34:I36)</f>
        <v>6480.0499999999884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-2507.9</v>
      </c>
      <c r="H40" s="63"/>
      <c r="I40" s="63">
        <v>-1368.6</v>
      </c>
    </row>
    <row r="41" spans="1:10" hidden="1">
      <c r="A41" s="32" t="s">
        <v>63</v>
      </c>
      <c r="G41" s="63">
        <v>0</v>
      </c>
      <c r="H41" s="63"/>
      <c r="I41" s="63">
        <v>0</v>
      </c>
    </row>
    <row r="42" spans="1:10" ht="24.75" customHeight="1" thickBot="1">
      <c r="A42" s="30" t="s">
        <v>49</v>
      </c>
      <c r="G42" s="66">
        <f>SUM(G38:G41)</f>
        <v>5189.9000000000233</v>
      </c>
      <c r="H42" s="63"/>
      <c r="I42" s="66">
        <f>SUM(I38:I41)</f>
        <v>5111.449999999988</v>
      </c>
    </row>
    <row r="43" spans="1:10" ht="14.4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69</v>
      </c>
      <c r="G46" s="43" t="s">
        <v>65</v>
      </c>
      <c r="I46" s="43"/>
    </row>
    <row r="47" spans="1:10" ht="15" customHeight="1">
      <c r="A47" s="19" t="s">
        <v>60</v>
      </c>
      <c r="B47" s="19" t="s">
        <v>70</v>
      </c>
      <c r="C47" s="8"/>
      <c r="D47" s="8"/>
      <c r="E47" s="9"/>
      <c r="F47" s="8"/>
      <c r="G47" s="51" t="s">
        <v>66</v>
      </c>
      <c r="H47" s="5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4.4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Cristina Nerio</cp:lastModifiedBy>
  <cp:lastPrinted>2025-11-07T02:44:51Z</cp:lastPrinted>
  <dcterms:created xsi:type="dcterms:W3CDTF">2011-01-17T20:49:33Z</dcterms:created>
  <dcterms:modified xsi:type="dcterms:W3CDTF">2025-12-04T22:41:52Z</dcterms:modified>
</cp:coreProperties>
</file>