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IFBAC\"/>
    </mc:Choice>
  </mc:AlternateContent>
  <xr:revisionPtr revIDLastSave="0" documentId="13_ncr:1_{9CC45FB9-8DE6-4CAC-8C51-86135A72471F}" xr6:coauthVersionLast="47" xr6:coauthVersionMax="47" xr10:uidLastSave="{00000000-0000-0000-0000-000000000000}"/>
  <bookViews>
    <workbookView xWindow="-120" yWindow="-120" windowWidth="20730" windowHeight="11040" activeTab="1" xr2:uid="{1D00316A-6F55-4A31-BB7C-0041D849F695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'01-BG'!$B$1:$D$66</definedName>
    <definedName name="_xlnm.Print_Area" localSheetId="1">'01-ER'!$B$1:$D$72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D41" i="2"/>
  <c r="D33" i="2"/>
  <c r="D15" i="2"/>
  <c r="D9" i="2"/>
  <c r="D21" i="2" s="1"/>
  <c r="D28" i="2" s="1"/>
  <c r="D51" i="1"/>
  <c r="D47" i="1"/>
  <c r="D44" i="1"/>
  <c r="D55" i="1" s="1"/>
  <c r="D37" i="1"/>
  <c r="D16" i="1"/>
  <c r="D12" i="1"/>
  <c r="D39" i="2" l="1"/>
  <c r="D47" i="2" s="1"/>
  <c r="D51" i="2" s="1"/>
  <c r="D60" i="2" s="1"/>
  <c r="D56" i="1"/>
  <c r="D27" i="1"/>
</calcChain>
</file>

<file path=xl/sharedStrings.xml><?xml version="1.0" encoding="utf-8"?>
<sst xmlns="http://schemas.openxmlformats.org/spreadsheetml/2006/main" count="98" uniqueCount="88">
  <si>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</si>
  <si>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</si>
  <si>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</si>
  <si>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</si>
  <si>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</si>
  <si>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</si>
  <si>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</si>
  <si>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</si>
  <si>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</si>
  <si>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</si>
  <si>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</si>
  <si>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</si>
  <si>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</si>
  <si>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</si>
  <si>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</si>
  <si>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</si>
  <si>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</si>
  <si>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</si>
  <si>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</si>
  <si>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</si>
  <si>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</si>
  <si>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</si>
  <si>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</si>
  <si>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</si>
  <si>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</si>
  <si>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</si>
  <si>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</si>
  <si>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</si>
  <si>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</si>
  <si>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</si>
  <si>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</si>
  <si>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</si>
  <si>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</si>
  <si>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</si>
  <si>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</si>
  <si>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</si>
  <si>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</si>
  <si>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</si>
  <si>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</si>
  <si>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</si>
  <si>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</si>
  <si>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</si>
  <si>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</si>
  <si>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</si>
  <si>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</si>
  <si>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</si>
  <si>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</si>
  <si>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</si>
  <si>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</si>
  <si>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</si>
  <si>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</si>
  <si>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</si>
  <si>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</si>
  <si>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</si>
  <si>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</si>
  <si>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</si>
  <si>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</si>
  <si>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</si>
  <si>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</si>
  <si>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</si>
  <si>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</si>
  <si>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Pérdidas por ventas o desapropiación de instrumentos financieros a costo amortizado, neto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</si>
  <si>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</si>
  <si>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</si>
  <si>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</si>
  <si>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</si>
  <si>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</si>
  <si>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</si>
  <si>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</si>
  <si>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</si>
  <si>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</si>
  <si>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</si>
  <si>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</si>
  <si>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</si>
  <si>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</si>
  <si>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</si>
  <si>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</si>
  <si>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</si>
  <si>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</si>
  <si>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</si>
  <si>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31 de Octubre de 2025 </t>
  </si>
  <si>
    <t>(Expresado en dólares de los Estados Unidos de América US$)</t>
  </si>
  <si>
    <t>Por el período del 1 de enero al 31 de Octubre de 2025</t>
  </si>
  <si>
    <t>Ganancia por deterioro de activos financieros distintos a los activos de riesgo crediticio, Neta</t>
  </si>
  <si>
    <t>Pérdida por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</si>
  <si>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</si>
  <si>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</si>
  <si>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Pérdida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</si>
</sst>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9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39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39" fontId="3" fillId="0" borderId="3" xfId="6" applyNumberFormat="1" applyFont="1" applyBorder="1" applyAlignment="1">
      <alignment horizontal="right"/>
    </xf>
    <xf numFmtId="39" fontId="3" fillId="0" borderId="0" xfId="6" applyNumberFormat="1" applyFont="1" applyAlignment="1">
      <alignment horizontal="right"/>
    </xf>
    <xf numFmtId="39" fontId="3" fillId="0" borderId="3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39" fontId="13" fillId="0" borderId="7" xfId="3" applyNumberFormat="1" applyFont="1" applyBorder="1" applyAlignment="1">
      <alignment horizontal="right"/>
    </xf>
    <xf numFmtId="39" fontId="3" fillId="0" borderId="0" xfId="3" applyNumberFormat="1" applyFont="1" applyAlignment="1">
      <alignment horizontal="right" vertical="center"/>
    </xf>
    <xf numFmtId="39" fontId="13" fillId="0" borderId="2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39" fontId="13" fillId="0" borderId="5" xfId="3" applyNumberFormat="1" applyFont="1" applyBorder="1" applyAlignment="1">
      <alignment horizontal="right" vertical="center"/>
    </xf>
    <xf numFmtId="164" fontId="5" fillId="2" borderId="0" xfId="1" applyNumberFormat="1" applyFont="1" applyFill="1" applyAlignment="1">
      <alignment horizontal="center" vertical="center"/>
    </xf>
  </cellXfs>
  <cellStyles count="7">
    <cellStyle name="Comma [0]" xfId="5" xr:uid="{FB8BA9D6-A264-4DB4-AEE8-C6F91B39B124}"/>
    <cellStyle name="Millares 2" xfId="4" xr:uid="{97A2E6D8-99CF-4C73-AF35-44334B7AA80A}"/>
    <cellStyle name="Moneda" xfId="1" builtinId="4"/>
    <cellStyle name="Normal" xfId="0" builtinId="0"/>
    <cellStyle name="Normal 2" xfId="3" xr:uid="{0AD62152-325F-4441-87F2-1929B2489F05}"/>
    <cellStyle name="Normal_Bal, Utl, Fluj y anex" xfId="2" xr:uid="{416C885D-A72C-4846-B8EE-00FD12DC8ECA}"/>
    <cellStyle name="Percent" xfId="6" xr:uid="{F2BA5C59-E029-494C-94A5-61CECB272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0B8D-2536-481B-AD0B-DECCCD3CEB6D}">
  <sheetPr>
    <tabColor rgb="FFC00000"/>
    <pageSetUpPr fitToPage="1"/>
  </sheetPr>
  <dimension ref="B1:E66"/>
  <sheetViews>
    <sheetView showGridLines="0" topLeftCell="A42" zoomScaleNormal="100" workbookViewId="0">
      <selection activeCell="F53" sqref="F53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80</v>
      </c>
      <c r="C5" s="2"/>
      <c r="D5" s="3"/>
    </row>
    <row r="6" spans="2:4" ht="15">
      <c r="B6" s="5" t="s">
        <v>81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673363457.65999997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408179728.24000001</v>
      </c>
    </row>
    <row r="13" spans="2:4" ht="25.5">
      <c r="B13" s="23" t="s">
        <v>7</v>
      </c>
      <c r="C13" s="18"/>
      <c r="D13" s="24">
        <v>146259019.03999999</v>
      </c>
    </row>
    <row r="14" spans="2:4">
      <c r="B14" s="23" t="s">
        <v>8</v>
      </c>
      <c r="C14" s="18"/>
      <c r="D14" s="24">
        <v>261920709.19999999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2873215217.6500001</v>
      </c>
    </row>
    <row r="17" spans="2:4">
      <c r="B17" s="27" t="s">
        <v>10</v>
      </c>
      <c r="C17" s="18"/>
      <c r="D17" s="19">
        <v>642774478.90999997</v>
      </c>
    </row>
    <row r="18" spans="2:4">
      <c r="B18" s="27" t="s">
        <v>11</v>
      </c>
      <c r="C18" s="18"/>
      <c r="D18" s="19">
        <v>2241286779.1599998</v>
      </c>
    </row>
    <row r="19" spans="2:4">
      <c r="B19" s="27" t="s">
        <v>12</v>
      </c>
      <c r="C19" s="18"/>
      <c r="D19" s="19">
        <v>36113206.799999997</v>
      </c>
    </row>
    <row r="20" spans="2:4">
      <c r="B20" s="27" t="s">
        <v>13</v>
      </c>
      <c r="C20" s="18"/>
      <c r="D20" s="19">
        <v>-46959247.219999999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24104509.350000001</v>
      </c>
    </row>
    <row r="23" spans="2:4">
      <c r="B23" s="28" t="s">
        <v>15</v>
      </c>
      <c r="C23" s="17"/>
      <c r="D23" s="19">
        <v>79221154.25</v>
      </c>
    </row>
    <row r="24" spans="2:4">
      <c r="B24" s="28" t="s">
        <v>16</v>
      </c>
      <c r="C24" s="17"/>
      <c r="D24" s="19">
        <v>266297.56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7268477.1099999994</v>
      </c>
    </row>
    <row r="27" spans="2:4">
      <c r="B27" s="20" t="s">
        <v>19</v>
      </c>
      <c r="C27" s="29"/>
      <c r="D27" s="31">
        <f>+D10+D12+D16+D22+D23+D24+D25+D26</f>
        <v>4065866341.8200002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3165880235.0599999</v>
      </c>
    </row>
    <row r="31" spans="2:4">
      <c r="B31" s="17" t="s">
        <v>22</v>
      </c>
      <c r="C31" s="32"/>
      <c r="D31" s="19">
        <v>292143885.22000003</v>
      </c>
    </row>
    <row r="32" spans="2:4">
      <c r="B32" s="17" t="s">
        <v>23</v>
      </c>
      <c r="C32" s="32"/>
      <c r="D32" s="19">
        <v>111920894</v>
      </c>
    </row>
    <row r="33" spans="2:5">
      <c r="B33" s="28" t="s">
        <v>24</v>
      </c>
      <c r="C33" s="32"/>
      <c r="D33" s="19">
        <v>16208511.01</v>
      </c>
    </row>
    <row r="34" spans="2:5">
      <c r="B34" s="28" t="s">
        <v>25</v>
      </c>
      <c r="C34" s="32"/>
      <c r="D34" s="19">
        <v>33130399.930000003</v>
      </c>
    </row>
    <row r="35" spans="2:5">
      <c r="B35" s="28" t="s">
        <v>26</v>
      </c>
      <c r="C35" s="32"/>
      <c r="D35" s="19">
        <v>20059142.850000001</v>
      </c>
    </row>
    <row r="36" spans="2:5">
      <c r="B36" s="28" t="s">
        <v>27</v>
      </c>
      <c r="C36" s="32"/>
      <c r="D36" s="19">
        <v>16070733.369999999</v>
      </c>
    </row>
    <row r="37" spans="2:5">
      <c r="B37" s="34" t="s">
        <v>28</v>
      </c>
      <c r="C37" s="32"/>
      <c r="D37" s="31">
        <f>SUM(D30:D36)</f>
        <v>3655413801.4399996</v>
      </c>
    </row>
    <row r="38" spans="2:5" ht="6" customHeight="1">
      <c r="B38" s="34"/>
      <c r="C38" s="32"/>
      <c r="D38" s="35"/>
    </row>
    <row r="39" spans="2:5">
      <c r="B39" s="34" t="s">
        <v>29</v>
      </c>
      <c r="C39" s="32"/>
      <c r="D39" s="35">
        <v>-321.89999997615814</v>
      </c>
    </row>
    <row r="40" spans="2:5" ht="6" customHeight="1">
      <c r="B40" s="28"/>
      <c r="C40" s="32"/>
      <c r="D40" s="19"/>
    </row>
    <row r="41" spans="2:5">
      <c r="B41" s="14" t="s">
        <v>30</v>
      </c>
      <c r="C41" s="32"/>
      <c r="D41" s="19"/>
    </row>
    <row r="42" spans="2:5">
      <c r="B42" s="28" t="s">
        <v>31</v>
      </c>
      <c r="C42" s="32"/>
      <c r="D42" s="19">
        <v>146949600</v>
      </c>
    </row>
    <row r="43" spans="2:5" ht="9" customHeight="1">
      <c r="B43" s="28"/>
      <c r="C43" s="32"/>
      <c r="D43" s="19"/>
    </row>
    <row r="44" spans="2:5">
      <c r="B44" s="34" t="s">
        <v>32</v>
      </c>
      <c r="C44" s="36"/>
      <c r="D44" s="22">
        <f>SUM(D45)</f>
        <v>36737399.999999993</v>
      </c>
    </row>
    <row r="45" spans="2:5">
      <c r="B45" s="27" t="s">
        <v>33</v>
      </c>
      <c r="C45" s="32"/>
      <c r="D45" s="19">
        <v>36737399.999999993</v>
      </c>
    </row>
    <row r="46" spans="2:5" ht="9" customHeight="1">
      <c r="B46" s="27"/>
      <c r="C46" s="32"/>
      <c r="D46" s="26"/>
    </row>
    <row r="47" spans="2:5">
      <c r="B47" s="34" t="s">
        <v>34</v>
      </c>
      <c r="C47" s="36"/>
      <c r="D47" s="22">
        <f>SUM(D48:D49)</f>
        <v>228373041.11000001</v>
      </c>
    </row>
    <row r="48" spans="2:5">
      <c r="B48" s="27" t="s">
        <v>35</v>
      </c>
      <c r="C48" s="32"/>
      <c r="D48" s="19">
        <v>196263812.48000002</v>
      </c>
      <c r="E48" s="37"/>
    </row>
    <row r="49" spans="2:4">
      <c r="B49" s="27" t="s">
        <v>36</v>
      </c>
      <c r="C49" s="32"/>
      <c r="D49" s="19">
        <v>32109228.630000003</v>
      </c>
    </row>
    <row r="50" spans="2:4" ht="9" customHeight="1">
      <c r="B50" s="27"/>
      <c r="C50" s="32"/>
      <c r="D50" s="26"/>
    </row>
    <row r="51" spans="2:4">
      <c r="B51" s="34" t="s">
        <v>37</v>
      </c>
      <c r="C51" s="34"/>
      <c r="D51" s="22">
        <f>SUM(D52:D53)</f>
        <v>-1607178.8299999998</v>
      </c>
    </row>
    <row r="52" spans="2:4">
      <c r="B52" s="27" t="s">
        <v>38</v>
      </c>
      <c r="C52" s="34"/>
      <c r="D52" s="19">
        <v>-1647367.5399999998</v>
      </c>
    </row>
    <row r="53" spans="2:4">
      <c r="B53" s="27" t="s">
        <v>39</v>
      </c>
      <c r="C53" s="28"/>
      <c r="D53" s="19">
        <v>40188.71</v>
      </c>
    </row>
    <row r="54" spans="2:4" ht="9" customHeight="1">
      <c r="B54" s="28"/>
      <c r="C54" s="28"/>
      <c r="D54" s="26"/>
    </row>
    <row r="55" spans="2:4">
      <c r="B55" s="34" t="s">
        <v>40</v>
      </c>
      <c r="C55" s="28"/>
      <c r="D55" s="22">
        <f>+D42+D44+D47+D51</f>
        <v>410452862.28000003</v>
      </c>
    </row>
    <row r="56" spans="2:4" ht="16.5" customHeight="1" thickBot="1">
      <c r="B56" s="38" t="s">
        <v>41</v>
      </c>
      <c r="C56" s="28"/>
      <c r="D56" s="39">
        <f>+D37+D55+D39</f>
        <v>4065866341.8199997</v>
      </c>
    </row>
    <row r="57" spans="2:4" ht="15.75" thickTop="1" thickBot="1">
      <c r="B57" s="40"/>
      <c r="C57" s="40"/>
      <c r="D57" s="41"/>
    </row>
    <row r="58" spans="2:4" ht="15" thickTop="1">
      <c r="D58" s="4"/>
    </row>
    <row r="59" spans="2:4">
      <c r="B59" s="42"/>
      <c r="C59" s="42"/>
      <c r="D59" s="43"/>
    </row>
    <row r="60" spans="2:4" ht="15">
      <c r="C60" s="44"/>
      <c r="D60" s="45"/>
    </row>
    <row r="61" spans="2:4" ht="15">
      <c r="B61" s="46" t="s">
        <v>42</v>
      </c>
      <c r="C61" s="47" t="s">
        <v>43</v>
      </c>
      <c r="D61" s="47"/>
    </row>
    <row r="62" spans="2:4" ht="15">
      <c r="B62" s="46" t="s">
        <v>44</v>
      </c>
      <c r="C62" s="47" t="s">
        <v>45</v>
      </c>
      <c r="D62" s="47"/>
    </row>
    <row r="63" spans="2:4" ht="15">
      <c r="B63" s="44"/>
      <c r="C63" s="44"/>
      <c r="D63" s="45"/>
    </row>
    <row r="64" spans="2:4" ht="15">
      <c r="B64" s="44"/>
      <c r="C64" s="44"/>
      <c r="D64" s="45"/>
    </row>
    <row r="65" spans="2:4" ht="15">
      <c r="B65" s="47"/>
      <c r="C65" s="47"/>
      <c r="D65" s="47"/>
    </row>
    <row r="66" spans="2:4" ht="15">
      <c r="B66" s="47"/>
      <c r="C66" s="47"/>
      <c r="D66" s="47"/>
    </row>
  </sheetData>
  <mergeCells count="4">
    <mergeCell ref="C61:D61"/>
    <mergeCell ref="C62:D62"/>
    <mergeCell ref="B65:D65"/>
    <mergeCell ref="B66:D66"/>
  </mergeCells>
  <printOptions horizontalCentered="1"/>
  <pageMargins left="0.70866141732283472" right="0.53" top="0.44" bottom="0.36" header="0.31496062992125984" footer="0.31496062992125984"/>
  <pageSetup paperSize="9" scale="95" orientation="portrait" r:id="rId1"/>
  <rowBreaks count="1" manualBreakCount="1">
    <brk id="66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6B1D-B084-4A6C-A0AA-FF7FC3EB644F}">
  <sheetPr>
    <tabColor rgb="FFC00000"/>
    <pageSetUpPr fitToPage="1"/>
  </sheetPr>
  <dimension ref="A1:J72"/>
  <sheetViews>
    <sheetView showGridLines="0" tabSelected="1" topLeftCell="A3" zoomScaleNormal="100" workbookViewId="0">
      <selection activeCell="F53" sqref="F53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7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0"/>
      <c r="E4" s="51"/>
      <c r="F4" s="52"/>
      <c r="G4" s="51"/>
      <c r="H4" s="51"/>
      <c r="I4" s="51"/>
      <c r="J4" s="51"/>
    </row>
    <row r="5" spans="1:10" ht="15">
      <c r="B5" s="53" t="s">
        <v>82</v>
      </c>
      <c r="C5" s="53"/>
      <c r="D5" s="53"/>
      <c r="E5" s="2"/>
    </row>
    <row r="6" spans="1:10" ht="15">
      <c r="B6" s="54" t="s">
        <v>81</v>
      </c>
      <c r="C6" s="54"/>
      <c r="D6" s="54"/>
      <c r="E6" s="2"/>
    </row>
    <row r="7" spans="1:10" ht="3.75" customHeight="1" thickBot="1">
      <c r="B7" s="10"/>
      <c r="C7" s="10"/>
      <c r="D7" s="55"/>
      <c r="E7" s="2"/>
    </row>
    <row r="8" spans="1:10">
      <c r="A8" s="2"/>
      <c r="B8" s="2"/>
      <c r="C8" s="2" t="s">
        <v>48</v>
      </c>
      <c r="D8" s="56"/>
      <c r="E8" s="2"/>
    </row>
    <row r="9" spans="1:10" s="57" customFormat="1" ht="15">
      <c r="B9" s="58" t="s">
        <v>49</v>
      </c>
      <c r="D9" s="59">
        <f>SUM(D10:D13)</f>
        <v>262880104.02000001</v>
      </c>
      <c r="F9" s="60"/>
    </row>
    <row r="10" spans="1:10" s="57" customFormat="1">
      <c r="B10" s="61" t="s">
        <v>50</v>
      </c>
      <c r="C10" s="61"/>
      <c r="D10" s="62">
        <v>5878570.4299999997</v>
      </c>
      <c r="F10" s="60"/>
    </row>
    <row r="11" spans="1:10" s="57" customFormat="1">
      <c r="B11" s="61" t="s">
        <v>51</v>
      </c>
      <c r="D11" s="63">
        <v>23064491.920000002</v>
      </c>
      <c r="F11" s="60"/>
    </row>
    <row r="12" spans="1:10" s="57" customFormat="1">
      <c r="B12" s="61" t="s">
        <v>52</v>
      </c>
      <c r="D12" s="63">
        <v>233811526.02000001</v>
      </c>
      <c r="F12" s="60"/>
    </row>
    <row r="13" spans="1:10" s="57" customFormat="1">
      <c r="B13" s="61" t="s">
        <v>53</v>
      </c>
      <c r="D13" s="63">
        <v>125515.65</v>
      </c>
      <c r="F13" s="60"/>
    </row>
    <row r="14" spans="1:10" s="57" customFormat="1" ht="9" customHeight="1">
      <c r="B14" s="61"/>
      <c r="D14" s="62"/>
      <c r="F14" s="60"/>
    </row>
    <row r="15" spans="1:10" s="57" customFormat="1" ht="15">
      <c r="B15" s="58" t="s">
        <v>54</v>
      </c>
      <c r="D15" s="59">
        <f>SUM(D16:D19)</f>
        <v>-93649460.420000002</v>
      </c>
      <c r="F15" s="60"/>
    </row>
    <row r="16" spans="1:10" s="57" customFormat="1">
      <c r="B16" s="61" t="s">
        <v>21</v>
      </c>
      <c r="D16" s="64">
        <v>-68172107.390000001</v>
      </c>
      <c r="F16" s="60"/>
    </row>
    <row r="17" spans="2:6" s="57" customFormat="1">
      <c r="B17" s="61" t="s">
        <v>23</v>
      </c>
      <c r="D17" s="65">
        <v>-7973661.5300000003</v>
      </c>
      <c r="F17" s="60"/>
    </row>
    <row r="18" spans="2:6" s="57" customFormat="1">
      <c r="B18" s="61" t="s">
        <v>22</v>
      </c>
      <c r="D18" s="65">
        <v>-16813733.41</v>
      </c>
      <c r="F18" s="60"/>
    </row>
    <row r="19" spans="2:6" s="57" customFormat="1">
      <c r="B19" s="61" t="s">
        <v>55</v>
      </c>
      <c r="D19" s="65">
        <v>-689958.09</v>
      </c>
      <c r="F19" s="60"/>
    </row>
    <row r="20" spans="2:6" s="57" customFormat="1" ht="9" customHeight="1">
      <c r="B20" s="61"/>
      <c r="D20" s="64"/>
      <c r="F20" s="60"/>
    </row>
    <row r="21" spans="2:6" s="57" customFormat="1" ht="15">
      <c r="B21" s="58" t="s">
        <v>56</v>
      </c>
      <c r="D21" s="59">
        <f>+D9+D15</f>
        <v>169230643.60000002</v>
      </c>
      <c r="F21" s="60"/>
    </row>
    <row r="22" spans="2:6" s="57" customFormat="1" ht="6.75" customHeight="1">
      <c r="D22" s="65"/>
      <c r="F22" s="60"/>
    </row>
    <row r="23" spans="2:6" s="57" customFormat="1" ht="28.5" customHeight="1">
      <c r="B23" s="66" t="s">
        <v>83</v>
      </c>
      <c r="C23" s="66"/>
      <c r="D23" s="65">
        <v>815.34</v>
      </c>
      <c r="F23" s="60"/>
    </row>
    <row r="24" spans="2:6" s="57" customFormat="1" ht="28.5" customHeight="1">
      <c r="B24" s="66" t="s">
        <v>84</v>
      </c>
      <c r="C24" s="66"/>
      <c r="D24" s="65">
        <v>-50831078.409999996</v>
      </c>
      <c r="F24" s="60"/>
    </row>
    <row r="25" spans="2:6" s="57" customFormat="1" ht="28.5" customHeight="1">
      <c r="B25" s="66" t="s">
        <v>85</v>
      </c>
      <c r="C25" s="66"/>
      <c r="D25" s="65">
        <v>507254.81</v>
      </c>
      <c r="F25" s="60"/>
    </row>
    <row r="26" spans="2:6" s="57" customFormat="1" ht="28.5" customHeight="1">
      <c r="B26" s="66" t="s">
        <v>86</v>
      </c>
      <c r="C26" s="66"/>
      <c r="D26" s="65">
        <v>-18685.22</v>
      </c>
      <c r="F26" s="60"/>
    </row>
    <row r="27" spans="2:6" s="57" customFormat="1" ht="9" customHeight="1">
      <c r="B27" s="67"/>
      <c r="D27" s="64"/>
      <c r="F27" s="60"/>
    </row>
    <row r="28" spans="2:6" s="57" customFormat="1" ht="30">
      <c r="B28" s="68" t="s">
        <v>57</v>
      </c>
      <c r="D28" s="59">
        <f>SUM(D21:D27)</f>
        <v>118888950.12000003</v>
      </c>
      <c r="F28" s="60"/>
    </row>
    <row r="29" spans="2:6" s="57" customFormat="1" ht="6.75" customHeight="1">
      <c r="D29" s="65"/>
      <c r="F29" s="60"/>
    </row>
    <row r="30" spans="2:6" s="57" customFormat="1">
      <c r="B30" s="61" t="s">
        <v>58</v>
      </c>
      <c r="D30" s="65">
        <v>88999821.00999999</v>
      </c>
      <c r="F30" s="60"/>
    </row>
    <row r="31" spans="2:6" s="57" customFormat="1">
      <c r="B31" s="61" t="s">
        <v>59</v>
      </c>
      <c r="D31" s="65">
        <v>-19929825.810000002</v>
      </c>
      <c r="F31" s="60"/>
    </row>
    <row r="32" spans="2:6" s="57" customFormat="1" ht="6.75" customHeight="1">
      <c r="B32" s="61"/>
      <c r="D32" s="64"/>
      <c r="F32" s="60"/>
    </row>
    <row r="33" spans="2:6" s="57" customFormat="1" ht="15">
      <c r="B33" s="58" t="s">
        <v>60</v>
      </c>
      <c r="D33" s="59">
        <f>SUM(D30:D32)</f>
        <v>69069995.199999988</v>
      </c>
      <c r="F33" s="60"/>
    </row>
    <row r="34" spans="2:6" s="57" customFormat="1" ht="6.75" customHeight="1">
      <c r="D34" s="65"/>
      <c r="F34" s="60"/>
    </row>
    <row r="35" spans="2:6" s="57" customFormat="1" ht="28.5" customHeight="1">
      <c r="B35" s="66" t="s">
        <v>61</v>
      </c>
      <c r="C35" s="66"/>
      <c r="D35" s="65">
        <v>-117695.89</v>
      </c>
      <c r="F35" s="60"/>
    </row>
    <row r="36" spans="2:6" s="57" customFormat="1">
      <c r="B36" s="66" t="s">
        <v>87</v>
      </c>
      <c r="C36" s="66"/>
      <c r="D36" s="65">
        <v>-59984.44</v>
      </c>
      <c r="F36" s="60"/>
    </row>
    <row r="37" spans="2:6" s="57" customFormat="1">
      <c r="B37" s="67" t="s">
        <v>62</v>
      </c>
      <c r="D37" s="65">
        <v>24411144</v>
      </c>
      <c r="F37" s="60"/>
    </row>
    <row r="38" spans="2:6" s="57" customFormat="1" ht="6.75" customHeight="1">
      <c r="D38" s="64"/>
      <c r="F38" s="60"/>
    </row>
    <row r="39" spans="2:6" s="57" customFormat="1" ht="15">
      <c r="B39" s="58" t="s">
        <v>63</v>
      </c>
      <c r="D39" s="59">
        <f>+D28+D33+D36+D37+D35</f>
        <v>212192408.99000004</v>
      </c>
      <c r="F39" s="60"/>
    </row>
    <row r="40" spans="2:6" s="57" customFormat="1" ht="12" customHeight="1">
      <c r="D40" s="64"/>
      <c r="F40" s="60"/>
    </row>
    <row r="41" spans="2:6" s="57" customFormat="1" ht="15">
      <c r="B41" s="58" t="s">
        <v>64</v>
      </c>
      <c r="D41" s="59">
        <f>SUM(D42:D45)</f>
        <v>-170427010.66999999</v>
      </c>
      <c r="F41" s="60"/>
    </row>
    <row r="42" spans="2:6" s="57" customFormat="1">
      <c r="B42" s="61" t="s">
        <v>65</v>
      </c>
      <c r="D42" s="64">
        <v>-45347488.019999996</v>
      </c>
      <c r="F42" s="60"/>
    </row>
    <row r="43" spans="2:6" s="57" customFormat="1">
      <c r="B43" s="61" t="s">
        <v>66</v>
      </c>
      <c r="D43" s="65">
        <v>-93282842.680000007</v>
      </c>
      <c r="F43" s="60"/>
    </row>
    <row r="44" spans="2:6" s="57" customFormat="1">
      <c r="B44" s="61" t="s">
        <v>67</v>
      </c>
      <c r="D44" s="65">
        <v>-13383958.280000001</v>
      </c>
      <c r="F44" s="60"/>
    </row>
    <row r="45" spans="2:6" s="57" customFormat="1">
      <c r="B45" s="61" t="s">
        <v>68</v>
      </c>
      <c r="D45" s="65">
        <v>-18412721.690000001</v>
      </c>
      <c r="F45" s="60"/>
    </row>
    <row r="46" spans="2:6" s="57" customFormat="1" ht="8.25" customHeight="1">
      <c r="B46" s="61"/>
      <c r="D46" s="64"/>
      <c r="F46" s="60"/>
    </row>
    <row r="47" spans="2:6" s="57" customFormat="1" ht="15">
      <c r="B47" s="58" t="s">
        <v>69</v>
      </c>
      <c r="D47" s="59">
        <f>+D39+D41</f>
        <v>41765398.320000052</v>
      </c>
      <c r="F47" s="60"/>
    </row>
    <row r="48" spans="2:6" s="57" customFormat="1" ht="6.75" customHeight="1">
      <c r="D48" s="65"/>
      <c r="F48" s="60"/>
    </row>
    <row r="49" spans="2:6" s="57" customFormat="1">
      <c r="B49" s="61" t="s">
        <v>70</v>
      </c>
      <c r="D49" s="65">
        <v>-9656169.6899999995</v>
      </c>
      <c r="F49" s="60"/>
    </row>
    <row r="50" spans="2:6" s="57" customFormat="1" ht="6.75" customHeight="1">
      <c r="D50" s="64"/>
      <c r="F50" s="60"/>
    </row>
    <row r="51" spans="2:6" s="57" customFormat="1" ht="15.75" thickBot="1">
      <c r="B51" s="58" t="s">
        <v>71</v>
      </c>
      <c r="D51" s="69">
        <f>SUM(D47:D50)</f>
        <v>32109228.630000055</v>
      </c>
    </row>
    <row r="52" spans="2:6" s="57" customFormat="1" ht="7.5" customHeight="1" thickTop="1">
      <c r="D52" s="70"/>
      <c r="F52" s="60"/>
    </row>
    <row r="53" spans="2:6" s="57" customFormat="1" ht="15" customHeight="1">
      <c r="B53" s="58" t="s">
        <v>72</v>
      </c>
      <c r="D53" s="71">
        <f>SUM(D54:D59)</f>
        <v>231939.83999999997</v>
      </c>
      <c r="F53" s="60"/>
    </row>
    <row r="54" spans="2:6" s="57" customFormat="1" ht="15" customHeight="1">
      <c r="B54" s="72" t="s">
        <v>73</v>
      </c>
      <c r="D54" s="70"/>
      <c r="F54" s="60"/>
    </row>
    <row r="55" spans="2:6" s="57" customFormat="1" ht="29.25" customHeight="1">
      <c r="B55" s="73" t="s">
        <v>74</v>
      </c>
      <c r="C55" s="73"/>
      <c r="D55" s="70">
        <v>46962</v>
      </c>
      <c r="F55" s="60"/>
    </row>
    <row r="56" spans="2:6" s="57" customFormat="1" ht="15" customHeight="1">
      <c r="B56" s="73" t="s">
        <v>75</v>
      </c>
      <c r="C56" s="73"/>
      <c r="D56" s="70">
        <v>-14088.63</v>
      </c>
      <c r="F56" s="60"/>
    </row>
    <row r="57" spans="2:6" s="57" customFormat="1" ht="15" customHeight="1">
      <c r="B57" s="74" t="s">
        <v>76</v>
      </c>
      <c r="D57" s="70"/>
      <c r="F57" s="60"/>
    </row>
    <row r="58" spans="2:6" s="57" customFormat="1" ht="29.25" customHeight="1">
      <c r="B58" s="75" t="s">
        <v>77</v>
      </c>
      <c r="C58" s="75"/>
      <c r="D58" s="70">
        <v>284380.68</v>
      </c>
      <c r="F58" s="60"/>
    </row>
    <row r="59" spans="2:6" s="57" customFormat="1" ht="14.25" customHeight="1">
      <c r="B59" s="75" t="s">
        <v>78</v>
      </c>
      <c r="C59" s="75"/>
      <c r="D59" s="70">
        <v>-85314.21</v>
      </c>
      <c r="F59" s="60"/>
    </row>
    <row r="60" spans="2:6" s="57" customFormat="1" ht="15" customHeight="1" thickBot="1">
      <c r="B60" s="74" t="s">
        <v>79</v>
      </c>
      <c r="D60" s="76">
        <f>+D51+D53</f>
        <v>32341168.470000055</v>
      </c>
      <c r="F60" s="60"/>
    </row>
    <row r="61" spans="2:6" s="57" customFormat="1" ht="7.5" customHeight="1" thickTop="1" thickBot="1">
      <c r="B61" s="40"/>
      <c r="C61" s="40"/>
      <c r="D61" s="40"/>
      <c r="F61" s="60"/>
    </row>
    <row r="62" spans="2:6" ht="15" thickTop="1"/>
    <row r="65" spans="2:4" ht="15">
      <c r="C65" s="44"/>
      <c r="D65" s="45"/>
    </row>
    <row r="66" spans="2:4" ht="15">
      <c r="B66" s="46" t="s">
        <v>42</v>
      </c>
      <c r="C66" s="47" t="s">
        <v>43</v>
      </c>
      <c r="D66" s="47"/>
    </row>
    <row r="67" spans="2:4" ht="15">
      <c r="B67" s="46" t="s">
        <v>44</v>
      </c>
      <c r="C67" s="47" t="s">
        <v>45</v>
      </c>
      <c r="D67" s="47"/>
    </row>
    <row r="68" spans="2:4" ht="15">
      <c r="B68" s="44"/>
      <c r="C68" s="44"/>
      <c r="D68" s="45"/>
    </row>
    <row r="69" spans="2:4" ht="15">
      <c r="B69" s="44"/>
      <c r="C69" s="44"/>
      <c r="D69" s="45"/>
    </row>
    <row r="70" spans="2:4" ht="15">
      <c r="B70" s="44"/>
      <c r="C70" s="44"/>
      <c r="D70" s="45"/>
    </row>
    <row r="71" spans="2:4" ht="15">
      <c r="B71" s="47"/>
      <c r="C71" s="47"/>
      <c r="D71" s="47"/>
    </row>
    <row r="72" spans="2:4" ht="15">
      <c r="B72" s="47"/>
      <c r="C72" s="47"/>
      <c r="D72" s="47"/>
    </row>
  </sheetData>
  <mergeCells count="14">
    <mergeCell ref="B72:D72"/>
    <mergeCell ref="B36:C36"/>
    <mergeCell ref="B56:C56"/>
    <mergeCell ref="B58:C58"/>
    <mergeCell ref="B59:C59"/>
    <mergeCell ref="C66:D66"/>
    <mergeCell ref="C67:D67"/>
    <mergeCell ref="B71:D71"/>
    <mergeCell ref="B23:C23"/>
    <mergeCell ref="B24:C24"/>
    <mergeCell ref="B25:C25"/>
    <mergeCell ref="B26:C26"/>
    <mergeCell ref="B35:C35"/>
    <mergeCell ref="B55:C55"/>
  </mergeCells>
  <printOptions horizontalCentered="1"/>
  <pageMargins left="0.70866141732283472" right="0.70866141732283472" top="0.43307086614173229" bottom="0.35433070866141736" header="0.31496062992125984" footer="0.31496062992125984"/>
  <pageSetup scale="7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2025-11-24T22:13:27Z</cp:lastPrinted>
  <dcterms:created xsi:type="dcterms:W3CDTF">2025-11-24T22:07:49Z</dcterms:created>
  <dcterms:modified xsi:type="dcterms:W3CDTF">2025-11-24T22:16:07Z</dcterms:modified>
</cp:coreProperties>
</file>