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B791CA3A-4870-4CDC-AC84-FF181FF2B8AB}" xr6:coauthVersionLast="47" xr6:coauthVersionMax="47" xr10:uidLastSave="{00000000-0000-0000-0000-000000000000}"/>
  <bookViews>
    <workbookView xWindow="-120" yWindow="-120" windowWidth="20730" windowHeight="11040" xr2:uid="{E4ED4327-4CB2-4466-9113-CB2ACDD6F18A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36" i="2"/>
  <c r="D29" i="2"/>
  <c r="D13" i="2"/>
  <c r="D8" i="2"/>
  <c r="I32" i="1"/>
  <c r="I29" i="1"/>
  <c r="I25" i="1"/>
  <c r="E18" i="1"/>
  <c r="E13" i="1"/>
  <c r="I10" i="1"/>
  <c r="I19" i="1" s="1"/>
  <c r="E39" i="1"/>
  <c r="I36" i="1" l="1"/>
  <c r="I39" i="1" s="1"/>
  <c r="K39" i="1" s="1"/>
  <c r="D19" i="2"/>
  <c r="D25" i="2" s="1"/>
  <c r="D34" i="2" s="1"/>
  <c r="D41" i="2" s="1"/>
  <c r="D44" i="2" s="1"/>
  <c r="D54" i="2" l="1"/>
</calcChain>
</file>

<file path=xl/sharedStrings.xml><?xml version="1.0" encoding="utf-8"?>
<sst xmlns="http://schemas.openxmlformats.org/spreadsheetml/2006/main" count="93" uniqueCount="84">
  <si>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</si>
  <si>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</si>
  <si>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</si>
  <si>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</si>
  <si>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</si>
  <si>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</si>
  <si>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Presidente</t>
  </si>
  <si>
    <t>Nelson Antonio Castro Martinez</t>
  </si>
  <si>
    <t>Contador General</t>
  </si>
  <si>
    <t>Estado de Resultados Integral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</si>
  <si>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</si>
  <si>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</si>
  <si>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</si>
  <si>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</si>
  <si>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</si>
  <si>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</si>
  <si>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</si>
  <si>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</si>
  <si>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</si>
  <si>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</si>
  <si>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Octubre de 2025</t>
  </si>
  <si>
    <t xml:space="preserve">Del 1 de enero al 31 de Octubre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</si>
  <si>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</si>
  <si>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</si>
  <si>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</si>
  <si>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</si>
  <si>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</si>
  <si>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</si>
  <si>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</si>
  <si>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</si>
  <si>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</si>
  <si>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</si>
  <si>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</si>
  <si>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</si>
  <si>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</si>
  <si>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</si>
  <si>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</si>
  <si>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</si>
  <si>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</si>
  <si>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</si>
  <si>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</si>
  <si>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</si>
  <si>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</si>
  <si>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</si>
  <si>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</si>
  <si>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</si>
  <si>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</si>
  <si>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</si>
  <si>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</si>
  <si>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</si>
  <si>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</si>
  <si>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</si>
  <si>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</si>
  <si>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</si>
  <si>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</si>
  <si>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</si>
  <si>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</si>
  <si>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</si>
  <si>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</si>
  <si>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</si>
  <si>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</si>
  <si>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</si>
  <si>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</si>
  <si>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</si>
  <si>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</si>
  <si>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</si>
  <si>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</si>
  <si>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</si>
  <si>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</si>
  <si>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</si>
  <si>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</si>
  <si>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</si>
  <si>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</si>
  <si>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</si>
  <si>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</si>
  <si>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</si>
  <si>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</si>
  <si>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</si>
  <si>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Ganancia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</si>
  <si>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</si>
  <si>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</si>
  <si>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</si>
  <si>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Pérdida por ventas de activos y Operaciones discontinuadas</t>
  </si>
  <si>
    <t>Pérdida por ventas o desapropiación de instrumentos financieros a costo amortizado,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</si>
</sst>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8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9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7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0" borderId="0" xfId="1" applyFont="1" applyAlignment="1">
      <alignment horizontal="left" vertical="center" wrapText="1"/>
    </xf>
  </cellXfs>
  <cellStyles count="6">
    <cellStyle name="Comma [0]" xfId="4" xr:uid="{200B0DBB-6684-4893-B4CF-C295D0769D93}"/>
    <cellStyle name="Millares 2" xfId="3" xr:uid="{10B9EE3D-B04C-4D6E-BB03-C9B2E33E8DE5}"/>
    <cellStyle name="Normal" xfId="0" builtinId="0"/>
    <cellStyle name="Normal 2" xfId="1" xr:uid="{68AC8665-027D-4CBC-8282-718A2B177DCA}"/>
    <cellStyle name="Normal_Bal, Utl, Fluj y anex" xfId="2" xr:uid="{55A41F5B-997A-4612-BEDE-E1E695EF7FE7}"/>
    <cellStyle name="Percent" xfId="5" xr:uid="{C461D46A-3A3E-41BB-9910-65F8776DF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C882-2D41-469F-A0F7-DA40BFA61B53}">
  <sheetPr codeName="Hoja27">
    <pageSetUpPr fitToPage="1"/>
  </sheetPr>
  <dimension ref="C2:K76"/>
  <sheetViews>
    <sheetView tabSelected="1" showOutlineSymbols="0" defaultGridColor="0" colorId="57" zoomScale="115" zoomScaleNormal="115" workbookViewId="0">
      <selection activeCell="O32" sqref="O32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19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20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22</v>
      </c>
      <c r="H9" s="11"/>
      <c r="I9" s="9"/>
    </row>
    <row r="10" spans="3:9" ht="14.25" customHeight="1">
      <c r="C10" s="12" t="s">
        <v>32</v>
      </c>
      <c r="D10" s="13"/>
      <c r="E10" s="9">
        <v>665168802.61000001</v>
      </c>
      <c r="G10" s="14" t="s">
        <v>23</v>
      </c>
      <c r="H10" s="11"/>
      <c r="I10" s="15">
        <f>SUM(I11:I13)</f>
        <v>3576359141.6300001</v>
      </c>
    </row>
    <row r="11" spans="3:9" ht="14.25" customHeight="1">
      <c r="C11" s="12"/>
      <c r="D11" s="13"/>
      <c r="E11" s="9"/>
      <c r="G11" s="16" t="s">
        <v>24</v>
      </c>
      <c r="H11" s="11"/>
      <c r="I11" s="17">
        <v>3172294362.4099998</v>
      </c>
    </row>
    <row r="12" spans="3:9" ht="14.25" customHeight="1">
      <c r="E12" s="18"/>
      <c r="G12" s="16" t="s">
        <v>25</v>
      </c>
      <c r="H12" s="11"/>
      <c r="I12" s="9">
        <v>292143885.22000003</v>
      </c>
    </row>
    <row r="13" spans="3:9" ht="14.25" customHeight="1">
      <c r="C13" s="14" t="s">
        <v>33</v>
      </c>
      <c r="D13" s="19"/>
      <c r="E13" s="20">
        <f>SUM(E14:E15)</f>
        <v>408179728.24000001</v>
      </c>
      <c r="G13" s="16" t="s">
        <v>26</v>
      </c>
      <c r="H13" s="11"/>
      <c r="I13" s="9">
        <v>111920894</v>
      </c>
    </row>
    <row r="14" spans="3:9" ht="14.25" customHeight="1">
      <c r="C14" s="21" t="s">
        <v>34</v>
      </c>
      <c r="D14" s="13"/>
      <c r="E14" s="9">
        <v>146259019.03999999</v>
      </c>
      <c r="I14" s="17"/>
    </row>
    <row r="15" spans="3:9" ht="14.25" customHeight="1">
      <c r="C15" s="16" t="s">
        <v>35</v>
      </c>
      <c r="D15" s="13"/>
      <c r="E15" s="22">
        <v>261920709.19999999</v>
      </c>
      <c r="G15" s="2" t="s">
        <v>27</v>
      </c>
      <c r="H15" s="11"/>
      <c r="I15" s="9">
        <v>16208511.01</v>
      </c>
    </row>
    <row r="16" spans="3:9" ht="14.25" customHeight="1">
      <c r="E16" s="9"/>
      <c r="G16" s="2" t="s">
        <v>28</v>
      </c>
      <c r="H16" s="11"/>
      <c r="I16" s="9">
        <v>15922319.59</v>
      </c>
    </row>
    <row r="17" spans="3:9" ht="14.25" customHeight="1">
      <c r="E17" s="18"/>
      <c r="G17" s="2" t="s">
        <v>29</v>
      </c>
      <c r="H17" s="11"/>
      <c r="I17" s="9">
        <v>18248619.59</v>
      </c>
    </row>
    <row r="18" spans="3:9" ht="14.25" customHeight="1">
      <c r="C18" s="14" t="s">
        <v>36</v>
      </c>
      <c r="D18" s="19"/>
      <c r="E18" s="15">
        <f>SUM(E19:E22)</f>
        <v>2873215217.6500001</v>
      </c>
      <c r="G18" s="2" t="s">
        <v>30</v>
      </c>
      <c r="H18" s="11"/>
      <c r="I18" s="23">
        <v>12930819.949999999</v>
      </c>
    </row>
    <row r="19" spans="3:9" ht="14.25" customHeight="1">
      <c r="C19" s="16" t="s">
        <v>37</v>
      </c>
      <c r="D19" s="13"/>
      <c r="E19" s="17">
        <v>642774478.90999997</v>
      </c>
      <c r="G19" s="24" t="s">
        <v>31</v>
      </c>
      <c r="H19" s="11"/>
      <c r="I19" s="15">
        <f>+I10+SUM(I15:I18)</f>
        <v>3639669411.77</v>
      </c>
    </row>
    <row r="20" spans="3:9" ht="14.25" customHeight="1">
      <c r="C20" s="16" t="s">
        <v>38</v>
      </c>
      <c r="D20" s="13"/>
      <c r="E20" s="9">
        <v>2241286779.1599998</v>
      </c>
      <c r="I20" s="17"/>
    </row>
    <row r="21" spans="3:9" ht="14.25" customHeight="1">
      <c r="C21" s="16" t="s">
        <v>39</v>
      </c>
      <c r="D21" s="13"/>
      <c r="E21" s="9">
        <v>36113206.799999997</v>
      </c>
      <c r="G21" s="7" t="s">
        <v>41</v>
      </c>
      <c r="H21" s="11"/>
      <c r="I21" s="9"/>
    </row>
    <row r="22" spans="3:9" ht="14.25" customHeight="1">
      <c r="C22" s="16" t="s">
        <v>40</v>
      </c>
      <c r="D22" s="13"/>
      <c r="E22" s="22">
        <v>-46959247.219999999</v>
      </c>
      <c r="G22" s="2" t="s">
        <v>42</v>
      </c>
      <c r="H22" s="11"/>
      <c r="I22" s="9">
        <v>161000436</v>
      </c>
    </row>
    <row r="23" spans="3:9" ht="14.25" customHeight="1">
      <c r="E23" s="9"/>
      <c r="G23" s="2" t="s">
        <v>43</v>
      </c>
      <c r="H23" s="25"/>
      <c r="I23" s="9">
        <v>40250109</v>
      </c>
    </row>
    <row r="24" spans="3:9" ht="14.25" customHeight="1">
      <c r="E24" s="9"/>
      <c r="G24" s="16"/>
      <c r="H24" s="11"/>
      <c r="I24" s="17"/>
    </row>
    <row r="25" spans="3:9" ht="14.25" customHeight="1">
      <c r="E25" s="2"/>
      <c r="G25" s="24" t="s">
        <v>44</v>
      </c>
      <c r="H25" s="25"/>
      <c r="I25" s="15">
        <f>SUM(I26:I27)</f>
        <v>160216075.81999999</v>
      </c>
    </row>
    <row r="26" spans="3:9" ht="14.25" customHeight="1">
      <c r="G26" s="16" t="s">
        <v>46</v>
      </c>
      <c r="H26" s="11"/>
      <c r="I26" s="17">
        <v>129963228.63</v>
      </c>
    </row>
    <row r="27" spans="3:9" ht="14.25" customHeight="1">
      <c r="C27" s="2" t="s">
        <v>45</v>
      </c>
      <c r="D27" s="27"/>
      <c r="E27" s="9">
        <v>14706633.67</v>
      </c>
      <c r="G27" s="16" t="s">
        <v>48</v>
      </c>
      <c r="H27" s="11"/>
      <c r="I27" s="9">
        <v>30252847.190000001</v>
      </c>
    </row>
    <row r="28" spans="3:9" ht="14.25" customHeight="1">
      <c r="C28" s="2" t="s">
        <v>47</v>
      </c>
      <c r="D28" s="12"/>
      <c r="E28" s="9">
        <v>65865457.18</v>
      </c>
      <c r="G28" s="16"/>
      <c r="H28" s="11"/>
      <c r="I28" s="17"/>
    </row>
    <row r="29" spans="3:9" ht="14.25" customHeight="1">
      <c r="C29" s="2" t="s">
        <v>49</v>
      </c>
      <c r="D29" s="12"/>
      <c r="E29" s="9">
        <v>266297.56</v>
      </c>
      <c r="G29" s="24" t="s">
        <v>51</v>
      </c>
      <c r="H29" s="24"/>
      <c r="I29" s="15">
        <f>SUM(I30:I30)</f>
        <v>31252848.620000001</v>
      </c>
    </row>
    <row r="30" spans="3:9" ht="14.25" customHeight="1">
      <c r="C30" s="2" t="s">
        <v>50</v>
      </c>
      <c r="D30" s="28"/>
      <c r="E30" s="9">
        <v>3452615.76</v>
      </c>
      <c r="G30" s="16" t="s">
        <v>52</v>
      </c>
      <c r="I30" s="30">
        <v>31252848.620000001</v>
      </c>
    </row>
    <row r="31" spans="3:9" ht="14.25" customHeight="1">
      <c r="E31" s="29"/>
      <c r="G31" s="16"/>
      <c r="I31" s="17"/>
    </row>
    <row r="32" spans="3:9" ht="14.25" customHeight="1">
      <c r="E32" s="2"/>
      <c r="G32" s="24" t="s">
        <v>53</v>
      </c>
      <c r="H32" s="24"/>
      <c r="I32" s="20">
        <f>SUM(I33:I34)</f>
        <v>-1534128.54</v>
      </c>
    </row>
    <row r="33" spans="3:11" ht="14.25" customHeight="1">
      <c r="C33" s="12"/>
      <c r="D33" s="28"/>
      <c r="E33" s="9"/>
      <c r="G33" s="16" t="s">
        <v>54</v>
      </c>
      <c r="I33" s="9">
        <v>-1574317.52</v>
      </c>
    </row>
    <row r="34" spans="3:11" ht="14.25" customHeight="1">
      <c r="E34" s="31"/>
      <c r="G34" s="16" t="s">
        <v>55</v>
      </c>
      <c r="I34" s="9">
        <v>40188.980000000003</v>
      </c>
    </row>
    <row r="35" spans="3:11" ht="14.25" customHeight="1">
      <c r="E35" s="18"/>
      <c r="G35" s="16"/>
      <c r="I35" s="17"/>
    </row>
    <row r="36" spans="3:11" ht="14.25" customHeight="1">
      <c r="E36" s="18"/>
      <c r="G36" s="24" t="s">
        <v>56</v>
      </c>
      <c r="I36" s="20">
        <f>+I22+I23+I25+I29+I32</f>
        <v>391185340.89999998</v>
      </c>
    </row>
    <row r="37" spans="3:11" ht="14.25" customHeight="1">
      <c r="E37" s="18"/>
    </row>
    <row r="38" spans="3:11" ht="14.25" customHeight="1">
      <c r="E38" s="32"/>
      <c r="G38" s="24"/>
      <c r="I38" s="9"/>
    </row>
    <row r="39" spans="3:11" ht="14.25" customHeight="1" thickBot="1">
      <c r="C39" s="14" t="s">
        <v>3</v>
      </c>
      <c r="D39" s="27"/>
      <c r="E39" s="15">
        <f>+E10+E13+E18+E27+E28+E29+E30</f>
        <v>4030854752.6700001</v>
      </c>
      <c r="G39" s="33" t="s">
        <v>4</v>
      </c>
      <c r="I39" s="34">
        <f>+I19+I36</f>
        <v>4030854752.6700001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5</v>
      </c>
      <c r="D46" s="37"/>
      <c r="E46" s="37"/>
      <c r="I46" s="31"/>
    </row>
    <row r="47" spans="3:11" ht="14.25" customHeight="1">
      <c r="C47" s="38" t="s">
        <v>6</v>
      </c>
      <c r="D47" s="38"/>
      <c r="E47" s="38"/>
      <c r="F47" s="39"/>
      <c r="G47" s="39" t="s">
        <v>7</v>
      </c>
      <c r="H47" s="39"/>
      <c r="I47" s="39"/>
    </row>
    <row r="48" spans="3:11" ht="14.25" customHeight="1">
      <c r="F48" s="39"/>
      <c r="G48" s="40" t="s">
        <v>8</v>
      </c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9A3FE-2283-4DF1-9AAD-D99556D263FE}">
  <sheetPr codeName="Hoja30">
    <pageSetUpPr fitToPage="1"/>
  </sheetPr>
  <dimension ref="A2:F63"/>
  <sheetViews>
    <sheetView showGridLines="0" topLeftCell="A43" zoomScaleNormal="100" workbookViewId="0">
      <selection activeCell="B50" sqref="B50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" style="42" customWidth="1"/>
    <col min="4" max="4" width="15.77734375" style="44" customWidth="1"/>
    <col min="5" max="5" width="3.77734375" style="44" customWidth="1"/>
    <col min="6" max="7" width="7.109375" style="44"/>
    <col min="8" max="8" width="11.6640625" style="44" bestFit="1" customWidth="1"/>
    <col min="9" max="16384" width="7.109375" style="44"/>
  </cols>
  <sheetData>
    <row r="2" spans="1:4" ht="15.75">
      <c r="B2" s="43" t="s">
        <v>19</v>
      </c>
      <c r="C2" s="43"/>
      <c r="D2" s="43"/>
    </row>
    <row r="3" spans="1:4" ht="15.75">
      <c r="B3" s="45" t="s">
        <v>9</v>
      </c>
      <c r="C3" s="45"/>
      <c r="D3" s="45"/>
    </row>
    <row r="4" spans="1:4" ht="15">
      <c r="B4" s="46" t="s">
        <v>21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57</v>
      </c>
      <c r="D8" s="54">
        <f>SUM(D9:D11)</f>
        <v>262754588.37</v>
      </c>
    </row>
    <row r="9" spans="1:4">
      <c r="A9" s="52"/>
      <c r="B9" s="55" t="s">
        <v>58</v>
      </c>
      <c r="D9" s="56">
        <v>5878570.4299999997</v>
      </c>
    </row>
    <row r="10" spans="1:4">
      <c r="A10" s="52"/>
      <c r="B10" s="55" t="s">
        <v>59</v>
      </c>
      <c r="D10" s="57">
        <v>23064491.920000002</v>
      </c>
    </row>
    <row r="11" spans="1:4">
      <c r="A11" s="52"/>
      <c r="B11" s="55" t="s">
        <v>60</v>
      </c>
      <c r="D11" s="57">
        <v>233811526.02000001</v>
      </c>
    </row>
    <row r="12" spans="1:4" ht="9" customHeight="1">
      <c r="A12" s="52"/>
      <c r="B12" s="55"/>
      <c r="D12" s="56"/>
    </row>
    <row r="13" spans="1:4" ht="15">
      <c r="A13" s="52"/>
      <c r="B13" s="53" t="s">
        <v>61</v>
      </c>
      <c r="D13" s="54">
        <f>SUM(D14:D17)</f>
        <v>-93393594.319999993</v>
      </c>
    </row>
    <row r="14" spans="1:4">
      <c r="A14" s="52"/>
      <c r="B14" s="55" t="s">
        <v>24</v>
      </c>
      <c r="D14" s="58">
        <v>-68172107.390000001</v>
      </c>
    </row>
    <row r="15" spans="1:4">
      <c r="A15" s="52"/>
      <c r="B15" s="55" t="s">
        <v>26</v>
      </c>
      <c r="D15" s="59">
        <v>-7973661.5300000003</v>
      </c>
    </row>
    <row r="16" spans="1:4">
      <c r="A16" s="52"/>
      <c r="B16" s="55" t="s">
        <v>25</v>
      </c>
      <c r="D16" s="59">
        <v>-16813733.41</v>
      </c>
    </row>
    <row r="17" spans="1:4">
      <c r="A17" s="52"/>
      <c r="B17" s="55" t="s">
        <v>62</v>
      </c>
      <c r="D17" s="59">
        <v>-434091.99</v>
      </c>
    </row>
    <row r="18" spans="1:4" ht="9" customHeight="1">
      <c r="A18" s="52"/>
      <c r="B18" s="55"/>
      <c r="D18" s="58"/>
    </row>
    <row r="19" spans="1:4" ht="15">
      <c r="A19" s="52"/>
      <c r="B19" s="53" t="s">
        <v>63</v>
      </c>
      <c r="D19" s="54">
        <f>+D8+D13</f>
        <v>169360994.05000001</v>
      </c>
    </row>
    <row r="20" spans="1:4" ht="6.75" customHeight="1">
      <c r="A20" s="52"/>
      <c r="D20" s="59"/>
    </row>
    <row r="21" spans="1:4" s="63" customFormat="1">
      <c r="A21" s="61"/>
      <c r="B21" s="62" t="s">
        <v>78</v>
      </c>
      <c r="C21" s="62"/>
      <c r="D21" s="59">
        <v>815.34</v>
      </c>
    </row>
    <row r="22" spans="1:4" s="63" customFormat="1">
      <c r="A22" s="61"/>
      <c r="B22" s="62" t="s">
        <v>79</v>
      </c>
      <c r="C22" s="62"/>
      <c r="D22" s="59">
        <v>-50831078.409999996</v>
      </c>
    </row>
    <row r="23" spans="1:4" s="63" customFormat="1">
      <c r="A23" s="61"/>
      <c r="B23" s="62" t="s">
        <v>80</v>
      </c>
      <c r="C23" s="62"/>
      <c r="D23" s="59">
        <v>466210.1</v>
      </c>
    </row>
    <row r="24" spans="1:4" s="63" customFormat="1">
      <c r="A24" s="61"/>
      <c r="B24" s="62" t="s">
        <v>81</v>
      </c>
      <c r="C24" s="62"/>
      <c r="D24" s="59">
        <v>-1617.72</v>
      </c>
    </row>
    <row r="25" spans="1:4" ht="15">
      <c r="A25" s="52"/>
      <c r="B25" s="80" t="s">
        <v>64</v>
      </c>
      <c r="C25" s="80"/>
      <c r="D25" s="64">
        <f>SUM(D19:D24)</f>
        <v>118995323.36000001</v>
      </c>
    </row>
    <row r="26" spans="1:4" ht="6.75" customHeight="1">
      <c r="A26" s="52"/>
      <c r="D26" s="59"/>
    </row>
    <row r="27" spans="1:4">
      <c r="A27" s="52"/>
      <c r="B27" s="55" t="s">
        <v>65</v>
      </c>
      <c r="D27" s="59">
        <v>39872634.100000001</v>
      </c>
    </row>
    <row r="28" spans="1:4">
      <c r="A28" s="52"/>
      <c r="B28" s="55" t="s">
        <v>66</v>
      </c>
      <c r="D28" s="59">
        <v>-4261905.6100000003</v>
      </c>
    </row>
    <row r="29" spans="1:4" ht="17.25" customHeight="1">
      <c r="A29" s="52"/>
      <c r="B29" s="53" t="s">
        <v>67</v>
      </c>
      <c r="D29" s="64">
        <f>SUM(D27:D28)</f>
        <v>35610728.490000002</v>
      </c>
    </row>
    <row r="30" spans="1:4" ht="6.75" customHeight="1">
      <c r="A30" s="52"/>
      <c r="D30" s="59"/>
    </row>
    <row r="31" spans="1:4">
      <c r="A31" s="52"/>
      <c r="B31" s="62" t="s">
        <v>83</v>
      </c>
      <c r="C31" s="62"/>
      <c r="D31" s="59">
        <v>-117695.89</v>
      </c>
    </row>
    <row r="32" spans="1:4">
      <c r="A32" s="52"/>
      <c r="B32" s="55" t="s">
        <v>82</v>
      </c>
      <c r="C32" s="55"/>
      <c r="D32" s="59">
        <v>-59984.44</v>
      </c>
    </row>
    <row r="33" spans="1:6">
      <c r="A33" s="52"/>
      <c r="B33" s="65" t="s">
        <v>68</v>
      </c>
      <c r="D33" s="59">
        <v>20328592.670000002</v>
      </c>
    </row>
    <row r="34" spans="1:6" ht="15">
      <c r="A34" s="52"/>
      <c r="B34" s="53" t="s">
        <v>69</v>
      </c>
      <c r="D34" s="66">
        <f>+D25+D29+D31+D32+D33</f>
        <v>174756964.19000006</v>
      </c>
    </row>
    <row r="35" spans="1:6" ht="12" customHeight="1">
      <c r="A35" s="52"/>
      <c r="D35" s="58"/>
    </row>
    <row r="36" spans="1:6" ht="15">
      <c r="A36" s="52"/>
      <c r="B36" s="53" t="s">
        <v>70</v>
      </c>
      <c r="D36" s="54">
        <f>SUM(D37:D40)</f>
        <v>-137290216.81999999</v>
      </c>
    </row>
    <row r="37" spans="1:6">
      <c r="A37" s="52"/>
      <c r="B37" s="55" t="s">
        <v>71</v>
      </c>
      <c r="D37" s="58">
        <v>-43906648.579999998</v>
      </c>
    </row>
    <row r="38" spans="1:6">
      <c r="A38" s="52"/>
      <c r="B38" s="55" t="s">
        <v>72</v>
      </c>
      <c r="D38" s="59">
        <v>-64628292</v>
      </c>
    </row>
    <row r="39" spans="1:6">
      <c r="A39" s="52"/>
      <c r="B39" s="55" t="s">
        <v>73</v>
      </c>
      <c r="D39" s="59">
        <v>-10342554.550000001</v>
      </c>
    </row>
    <row r="40" spans="1:6">
      <c r="A40" s="52"/>
      <c r="B40" s="55" t="s">
        <v>74</v>
      </c>
      <c r="D40" s="59">
        <v>-18412721.690000001</v>
      </c>
    </row>
    <row r="41" spans="1:6" ht="15">
      <c r="A41" s="52"/>
      <c r="B41" s="53" t="s">
        <v>75</v>
      </c>
      <c r="D41" s="64">
        <f>+D34+D36</f>
        <v>37466747.370000064</v>
      </c>
    </row>
    <row r="42" spans="1:6" ht="6.75" customHeight="1">
      <c r="A42" s="52"/>
      <c r="D42" s="59"/>
    </row>
    <row r="43" spans="1:6">
      <c r="A43" s="52"/>
      <c r="B43" s="55" t="s">
        <v>76</v>
      </c>
      <c r="D43" s="59">
        <v>-7213900.1799999997</v>
      </c>
    </row>
    <row r="44" spans="1:6" ht="15.75" thickBot="1">
      <c r="A44" s="52"/>
      <c r="B44" s="53" t="s">
        <v>77</v>
      </c>
      <c r="D44" s="67">
        <f>SUM(D41:D43)</f>
        <v>30252847.190000065</v>
      </c>
    </row>
    <row r="45" spans="1:6" ht="7.5" customHeight="1" thickTop="1">
      <c r="A45" s="52"/>
      <c r="D45" s="68"/>
    </row>
    <row r="46" spans="1:6" ht="14.25" customHeight="1">
      <c r="A46" s="52"/>
      <c r="B46" s="53" t="s">
        <v>10</v>
      </c>
      <c r="D46" s="69">
        <f>SUBTOTAL(9,D47:D53)</f>
        <v>230615.84000000003</v>
      </c>
    </row>
    <row r="47" spans="1:6" ht="14.25" customHeight="1">
      <c r="A47" s="52"/>
      <c r="B47" s="70" t="s">
        <v>11</v>
      </c>
      <c r="D47" s="68"/>
    </row>
    <row r="48" spans="1:6" s="60" customFormat="1" ht="30.75" customHeight="1">
      <c r="A48" s="52"/>
      <c r="B48" s="62" t="s">
        <v>12</v>
      </c>
      <c r="C48" s="62"/>
      <c r="D48" s="71"/>
      <c r="E48" s="44"/>
      <c r="F48" s="44"/>
    </row>
    <row r="49" spans="1:6" s="60" customFormat="1" ht="28.5">
      <c r="A49" s="52"/>
      <c r="B49" s="72" t="s">
        <v>13</v>
      </c>
      <c r="C49" s="42"/>
      <c r="D49" s="68">
        <v>45140.43</v>
      </c>
      <c r="E49" s="44"/>
      <c r="F49" s="44"/>
    </row>
    <row r="50" spans="1:6" s="60" customFormat="1" ht="30" customHeight="1">
      <c r="A50" s="52"/>
      <c r="B50" s="72" t="s">
        <v>14</v>
      </c>
      <c r="C50" s="42"/>
      <c r="D50" s="68">
        <v>-13542.13</v>
      </c>
      <c r="E50" s="44"/>
      <c r="F50" s="44"/>
    </row>
    <row r="51" spans="1:6" s="60" customFormat="1" ht="14.25" customHeight="1">
      <c r="A51" s="52"/>
      <c r="B51" s="70" t="s">
        <v>15</v>
      </c>
      <c r="C51" s="42"/>
      <c r="D51" s="68"/>
      <c r="E51" s="44"/>
      <c r="F51" s="44"/>
    </row>
    <row r="52" spans="1:6" s="60" customFormat="1" ht="33" customHeight="1">
      <c r="A52" s="42"/>
      <c r="B52" s="73" t="s">
        <v>16</v>
      </c>
      <c r="C52" s="73"/>
      <c r="D52" s="68">
        <v>284310.78000000003</v>
      </c>
      <c r="E52" s="44"/>
      <c r="F52" s="44"/>
    </row>
    <row r="53" spans="1:6" s="60" customFormat="1" ht="20.25" customHeight="1">
      <c r="A53" s="42"/>
      <c r="B53" s="73" t="s">
        <v>17</v>
      </c>
      <c r="C53" s="73"/>
      <c r="D53" s="68">
        <v>-85293.24</v>
      </c>
      <c r="E53" s="44"/>
      <c r="F53" s="44"/>
    </row>
    <row r="54" spans="1:6" s="60" customFormat="1" ht="14.25" customHeight="1" thickBot="1">
      <c r="A54" s="42"/>
      <c r="B54" s="70" t="s">
        <v>18</v>
      </c>
      <c r="C54" s="42"/>
      <c r="D54" s="74">
        <f>+D44+D46</f>
        <v>30483463.030000065</v>
      </c>
      <c r="E54" s="44"/>
      <c r="F54" s="44"/>
    </row>
    <row r="55" spans="1:6" s="60" customFormat="1" ht="7.5" customHeight="1" thickTop="1" thickBot="1">
      <c r="A55" s="42"/>
      <c r="B55" s="4"/>
      <c r="C55" s="75"/>
      <c r="D55" s="76"/>
      <c r="E55" s="44"/>
      <c r="F55" s="44"/>
    </row>
    <row r="56" spans="1:6" s="60" customFormat="1" ht="15" hidden="1" thickTop="1">
      <c r="A56" s="42"/>
      <c r="B56" s="2"/>
      <c r="C56" s="2"/>
      <c r="D56" s="77">
        <v>6.3329935073852539E-8</v>
      </c>
      <c r="E56" s="44"/>
      <c r="F56" s="44"/>
    </row>
    <row r="57" spans="1:6" s="60" customFormat="1" ht="21" customHeight="1" thickTop="1">
      <c r="A57" s="42"/>
      <c r="B57" s="44"/>
      <c r="C57" s="78"/>
      <c r="D57" s="78"/>
      <c r="E57" s="44"/>
      <c r="F57" s="44"/>
    </row>
    <row r="58" spans="1:6" s="60" customFormat="1" ht="15">
      <c r="A58" s="42"/>
      <c r="B58" s="44"/>
      <c r="C58" s="79"/>
      <c r="D58" s="79"/>
      <c r="E58" s="44"/>
      <c r="F58" s="44"/>
    </row>
    <row r="62" spans="1:6" s="60" customFormat="1">
      <c r="A62" s="42"/>
      <c r="B62" s="39" t="s">
        <v>5</v>
      </c>
      <c r="C62" s="37" t="s">
        <v>7</v>
      </c>
      <c r="D62" s="37"/>
      <c r="E62" s="37"/>
      <c r="F62" s="44"/>
    </row>
    <row r="63" spans="1:6" s="60" customFormat="1" ht="15">
      <c r="A63" s="42"/>
      <c r="B63" s="40" t="s">
        <v>6</v>
      </c>
      <c r="C63" s="38" t="s">
        <v>8</v>
      </c>
      <c r="D63" s="38"/>
      <c r="E63" s="38"/>
      <c r="F63" s="44"/>
    </row>
  </sheetData>
  <mergeCells count="15">
    <mergeCell ref="B53:C53"/>
    <mergeCell ref="C62:E62"/>
    <mergeCell ref="C63:E63"/>
    <mergeCell ref="B25:C25"/>
    <mergeCell ref="B23:C23"/>
    <mergeCell ref="B24:C24"/>
    <mergeCell ref="B31:C31"/>
    <mergeCell ref="B48:C48"/>
    <mergeCell ref="B52:C52"/>
    <mergeCell ref="B2:D2"/>
    <mergeCell ref="B3:D3"/>
    <mergeCell ref="B4:D4"/>
    <mergeCell ref="B5:D5"/>
    <mergeCell ref="B21:C21"/>
    <mergeCell ref="B22:C22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2025-11-11T17:59:43Z</cp:lastPrinted>
  <dcterms:created xsi:type="dcterms:W3CDTF">2025-11-11T17:49:05Z</dcterms:created>
  <dcterms:modified xsi:type="dcterms:W3CDTF">2025-11-11T19:42:16Z</dcterms:modified>
</cp:coreProperties>
</file>