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9. Septiembre 2025\"/>
    </mc:Choice>
  </mc:AlternateContent>
  <xr:revisionPtr revIDLastSave="0" documentId="13_ncr:1_{C78661FE-4BA6-4FDE-A0D9-3341112E0D0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3" l="1"/>
  <c r="E98" i="3"/>
  <c r="E95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8" i="3" l="1"/>
  <c r="E21" i="3"/>
  <c r="E38" i="3"/>
  <c r="E30" i="3" l="1"/>
  <c r="E82" i="3" l="1"/>
  <c r="E54" i="3" l="1"/>
  <c r="E42" i="3" l="1"/>
  <c r="E55" i="3" s="1"/>
  <c r="E75" i="3" l="1"/>
  <c r="C66" i="3"/>
  <c r="E85" i="3" l="1"/>
  <c r="E90" i="3" l="1"/>
  <c r="C63" i="3"/>
</calcChain>
</file>

<file path=xl/sharedStrings.xml><?xml version="1.0" encoding="utf-8"?>
<sst xmlns="http://schemas.openxmlformats.org/spreadsheetml/2006/main" count="76" uniqueCount="73">
  <si>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</si>
  <si>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</si>
  <si>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</si>
  <si>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</si>
  <si>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</si>
  <si>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</si>
  <si>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</si>
  <si>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</si>
  <si>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</si>
  <si>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</si>
  <si>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</si>
  <si>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</si>
  <si>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</si>
  <si>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</si>
  <si>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</si>
  <si>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</si>
  <si>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</si>
  <si>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</si>
  <si>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</si>
  <si>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</si>
  <si>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</si>
  <si>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</si>
  <si>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</si>
  <si>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</si>
  <si>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</si>
  <si>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</si>
  <si>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</si>
  <si>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</si>
  <si>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</si>
  <si>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</si>
  <si>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</si>
  <si>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</si>
  <si>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</si>
  <si>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</si>
  <si>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</si>
  <si>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</si>
  <si>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</si>
  <si>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</si>
  <si>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</si>
  <si>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</si>
  <si>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</si>
  <si>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</si>
  <si>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</si>
  <si>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</si>
  <si>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</si>
  <si>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</si>
  <si>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</si>
  <si>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</si>
  <si>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</si>
  <si>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</si>
  <si>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</si>
  <si>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</si>
  <si>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</si>
  <si>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</si>
  <si>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</si>
  <si>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</si>
  <si>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</si>
  <si>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</si>
  <si>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</si>
  <si>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</si>
  <si>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</si>
  <si>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</si>
  <si>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</si>
  <si>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</si>
  <si>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</si>
  <si>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</si>
  <si>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</si>
  <si>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</si>
  <si>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</si>
  <si>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</si>
  <si>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</si>
  <si>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>Provisiones para incobrabilidad y desvalorización de inversiones</t>
  </si>
  <si>
    <t xml:space="preserve">Al 30 de septiembre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</si>
</sst>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2"/>
  <sheetViews>
    <sheetView showGridLines="0" tabSelected="1" topLeftCell="B1" zoomScale="94" zoomScaleNormal="94" workbookViewId="0">
      <selection activeCell="E101" sqref="E101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72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(150+96713.39)/1000</f>
        <v>96.863389999999995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899240.6/1000</f>
        <v>899.24059999999997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486533.88/1000</f>
        <v>486.53388000000001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25568.07/1000</f>
        <v>25.568069999999999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38097.74/1000</f>
        <v>38.097739999999995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49816.24/1000</f>
        <v>49.816240000000001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1601.1199200000001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2313.99/1000</f>
        <v>2.31399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6566.69/1000</f>
        <v>6.5666899999999995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512018.37/1000</f>
        <v>512.01837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10712.5/1000</f>
        <v>10.7125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531.61154999999997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2132.7314700000002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107640.89/1000</f>
        <v>107.64089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204354.68/1000</f>
        <v>204.35468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311.99556999999999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110993.47/1000</f>
        <v>110.99347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110.99347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467766.45/1000</f>
        <v>467.76645000000002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1709.7424300000002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2132.7314700000002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septiembre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58024.32/1000</f>
        <v>58.024320000000003</v>
      </c>
    </row>
    <row r="74" spans="3:5">
      <c r="C74" s="27" t="s">
        <v>43</v>
      </c>
      <c r="D74" s="27"/>
      <c r="E74" s="22">
        <f>73964/1000</f>
        <v>73.963999999999999</v>
      </c>
    </row>
    <row r="75" spans="3:5">
      <c r="C75" s="27"/>
      <c r="D75" s="27"/>
      <c r="E75" s="29">
        <f>SUM(E73:E74)</f>
        <v>131.98831999999999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34755.64/1000</f>
        <v>34.75564</v>
      </c>
    </row>
    <row r="79" spans="3:5">
      <c r="C79" s="27" t="s">
        <v>47</v>
      </c>
      <c r="D79" s="27"/>
      <c r="E79" s="54">
        <f>80608.08/1000</f>
        <v>80.608080000000001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7212.61/1000</f>
        <v>7.2126099999999997</v>
      </c>
    </row>
    <row r="82" spans="3:5">
      <c r="C82" s="27"/>
      <c r="D82" s="27"/>
      <c r="E82" s="38">
        <f>SUM(E78:E81)</f>
        <v>122.57633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9.4119899999999888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6421.01/1000</f>
        <v>6.4210099999999999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15.832999999999988</v>
      </c>
    </row>
    <row r="91" spans="3:5">
      <c r="C91" s="27"/>
      <c r="D91" s="27"/>
      <c r="E91" s="32"/>
    </row>
    <row r="92" spans="3:5" ht="12" customHeight="1">
      <c r="C92" s="31" t="s">
        <v>55</v>
      </c>
      <c r="D92" s="27"/>
      <c r="E92" s="32"/>
    </row>
    <row r="93" spans="3:5" ht="12" customHeight="1">
      <c r="C93" s="31" t="s">
        <v>71</v>
      </c>
      <c r="D93" s="27"/>
      <c r="E93" s="32">
        <f>6513.19/1000</f>
        <v>6.5131899999999998</v>
      </c>
    </row>
    <row r="94" spans="3:5">
      <c r="C94" s="27" t="s">
        <v>56</v>
      </c>
      <c r="D94" s="27"/>
      <c r="E94" s="8">
        <f>466.44/1000</f>
        <v>0.46644000000000002</v>
      </c>
    </row>
    <row r="95" spans="3:5">
      <c r="C95" s="27" t="s">
        <v>57</v>
      </c>
      <c r="D95" s="27"/>
      <c r="E95" s="8">
        <f>215.1/1000</f>
        <v>0.21509999999999999</v>
      </c>
    </row>
    <row r="96" spans="3:5">
      <c r="C96" s="27"/>
      <c r="D96" s="27"/>
      <c r="E96" s="8"/>
    </row>
    <row r="97" spans="3:6">
      <c r="C97" s="27" t="s">
        <v>70</v>
      </c>
      <c r="D97" s="27"/>
      <c r="E97" s="8">
        <v>0</v>
      </c>
    </row>
    <row r="98" spans="3:6">
      <c r="C98" s="27" t="s">
        <v>66</v>
      </c>
      <c r="D98" s="27"/>
      <c r="E98" s="22">
        <f>2589.66/1000</f>
        <v>2.5896599999999999</v>
      </c>
    </row>
    <row r="99" spans="3:6">
      <c r="C99" s="27"/>
      <c r="D99" s="27"/>
      <c r="E99" s="32"/>
      <c r="F99" s="44"/>
    </row>
    <row r="100" spans="3:6" ht="13">
      <c r="C100" s="30" t="s">
        <v>58</v>
      </c>
      <c r="D100" s="27"/>
      <c r="E100" s="39">
        <f>+E90-E93-E94-E95-E98</f>
        <v>6.0486099999999876</v>
      </c>
    </row>
    <row r="101" spans="3:6" ht="13" thickBot="1">
      <c r="C101" s="33"/>
      <c r="D101" s="33"/>
      <c r="E101" s="33"/>
    </row>
    <row r="102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2025-10-14T16:08:39Z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