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K:\Presidencia\GFyT\Contabilidad\Departamento\Titulizadora Atlántida\Titularizadora\Estados Financieros 2025\EF092025\BVES\"/>
    </mc:Choice>
  </mc:AlternateContent>
  <xr:revisionPtr revIDLastSave="0" documentId="13_ncr:1_{2D67267D-D411-4430-AD15-DD0798F1AD93}" xr6:coauthVersionLast="47" xr6:coauthVersionMax="47" xr10:uidLastSave="{00000000-0000-0000-0000-000000000000}"/>
  <bookViews>
    <workbookView xWindow="-120" yWindow="-120" windowWidth="20730" windowHeight="11040" firstSheet="1" activeTab="1" xr2:uid="{00000000-000D-0000-FFFF-FFFF00000000}"/>
  </bookViews>
  <sheets>
    <sheet name="BG" sheetId="1" state="hidden" r:id="rId1"/>
    <sheet name="BG BVES" sheetId="8" r:id="rId2"/>
    <sheet name="Sheet1" sheetId="5" state="hidden" r:id="rId3"/>
    <sheet name="ER" sheetId="2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1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ct_sucres">#REF!</definedName>
    <definedName name="ActEx">'[1]Nota ActExt'!$1:$1048576</definedName>
    <definedName name="Actfijo">'[1]Nota ActFijo'!$1:$1048576</definedName>
    <definedName name="Activo">[2]Ingreso!#REF!</definedName>
    <definedName name="Activo1">#REF!</definedName>
    <definedName name="Activos">[2]Ingreso!#REF!</definedName>
    <definedName name="Balance">[1]Balances!$1:$1048576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c_1990">#REF!</definedName>
    <definedName name="c_2990">#REF!</definedName>
    <definedName name="carga">[3]A!$U$9:$U$43</definedName>
    <definedName name="carga_dolares">[2]Encaje!$O$11:$O$12,[2]Encaje!$O$14:$O$20,[2]Encaje!$O$43,[2]Encaje!#REF!,[2]Encaje!#REF!,[2]Encaje!#REF!</definedName>
    <definedName name="Correlación">[4]Sheet1!$C$4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'[5]-Settings-'!$E$9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[3]A!$P$9:$P$43</definedName>
    <definedName name="EV__LASTREFTIME__" hidden="1">"20/01/2015 11:24:23 a.m."</definedName>
    <definedName name="fec_ing">#REF!</definedName>
    <definedName name="FECHA1">#REF!</definedName>
    <definedName name="FECHA2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ing_sucres">#REF!</definedName>
    <definedName name="Ingresos">[2]Ingreso!#REF!</definedName>
    <definedName name="ingresos1">#REF!</definedName>
    <definedName name="jueves">[3]A!$M$9:$M$43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[6]US298785FS04.!#REF!</definedName>
    <definedName name="KHL_4">#REF!</definedName>
    <definedName name="KHL_5">#REF!</definedName>
    <definedName name="LangHeaders">'[5]-Settings-'!$E$54:$F$54</definedName>
    <definedName name="Lista_operador_AlCambiar">#N/A</definedName>
    <definedName name="Lista_tipolinea1_AlCambiar">#N/A</definedName>
    <definedName name="Lista_valor_cta_AlCambiar">#N/A</definedName>
    <definedName name="lunes">[3]A!$Q$9:$Q$43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[3]A!$R$9:$R$43</definedName>
    <definedName name="martes2">[2]Encaje!$H$11:$H$12,[2]Encaje!$H$14:$H$20,[2]Encaje!$H$43,[2]Encaje!#REF!,[2]Encaje!#REF!,[2]Encaje!#REF!</definedName>
    <definedName name="miercoles">[3]A!$S$9:$S$43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'[7]Presupuesto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_xlnm.Print_Area" localSheetId="1">'BG BVES'!$A$1:$C$108</definedName>
    <definedName name="_xlnm.Print_Area">#REF!</definedName>
    <definedName name="_xlnm.Print_Titles">#N/A</definedName>
    <definedName name="Pto._Crítico">[4]Sheet1!$C$6</definedName>
    <definedName name="QUE">'[8]ER Publicación'!$A$1:$F$43</definedName>
    <definedName name="QUEHAY">#REF!</definedName>
    <definedName name="REFE1058145">#REF!</definedName>
    <definedName name="REFE905795">'[9]O.2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[6]Resumen!#REF!</definedName>
    <definedName name="REFL112076">[6]USG4673GAA34!$L$11</definedName>
    <definedName name="REFL1143640">[6]XS0921252465!$L$114</definedName>
    <definedName name="REFL1143903">[6]Resumen!#REF!</definedName>
    <definedName name="REFL1144128">[6]US931142DE06!$L$114</definedName>
    <definedName name="REFL1154745">[6]Resumen!#REF!</definedName>
    <definedName name="REFL115892">[6]US2515A14E85!$L$11</definedName>
    <definedName name="REFL1192104">[6]Resumen!#REF!</definedName>
    <definedName name="REFL1207905">[6]Resumen!#REF!</definedName>
    <definedName name="REFL1212269">[6]Resumen!#REF!</definedName>
    <definedName name="REFL1215440">[6]Resumen!#REF!</definedName>
    <definedName name="REFL121562">[6]Resumen!#REF!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[6]Resumen!#REF!</definedName>
    <definedName name="REFL1299496">#REF!</definedName>
    <definedName name="REFL1302076">[6]Resumen!#REF!</definedName>
    <definedName name="REFL1311699">[6]Resumen!#REF!</definedName>
    <definedName name="REFL1322729">[6]Resumen!#REF!</definedName>
    <definedName name="REFL1336736">[6]Resumen!#REF!</definedName>
    <definedName name="REFL1343227">[6]Resumen!#REF!</definedName>
    <definedName name="REFL1354805">[6]Resumen!#REF!</definedName>
    <definedName name="REFL1382269">'[6]5325'!$L$138</definedName>
    <definedName name="REFL1385925">'[6]5322'!$L$138</definedName>
    <definedName name="REFL1387090">'[6]5305'!$L$138</definedName>
    <definedName name="REFL1389620">'[6]5306'!$L$138</definedName>
    <definedName name="REFL1421557">#REF!</definedName>
    <definedName name="REFL143609">#REF!</definedName>
    <definedName name="REFL1625752">[6]US500769EM26!$L$162</definedName>
    <definedName name="REFL1793010">[6]US459200GX35!$L$179</definedName>
    <definedName name="REFL1805834">[6]US36962G6R00!$L$180</definedName>
    <definedName name="REFL1985886">'[6]US500630BT45-A'!$L$198</definedName>
    <definedName name="REFL2613019">[6]US219868BP07!$L$261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[6]Resumen!#REF!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[6]US02364WAU99.!$L$371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[6]Resumen!#REF!</definedName>
    <definedName name="REFL396332">#REF!</definedName>
    <definedName name="REFL399798">#REF!</definedName>
    <definedName name="REFL404580">[6]Resumen!#REF!</definedName>
    <definedName name="REFL409194">[6]Resumen!#REF!</definedName>
    <definedName name="REFL41980">[6]Resumen!#REF!</definedName>
    <definedName name="REFL4262353">#REF!</definedName>
    <definedName name="REFL426310">#REF!</definedName>
    <definedName name="REFL4412896">'[6]US14912L4F56-A'!$L$441</definedName>
    <definedName name="REFL4694805">'[6]US742718DU01-A'!$L$469</definedName>
    <definedName name="REFL485334">[6]Resumen!#REF!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[6]Resumen!#REF!</definedName>
    <definedName name="REFL5085339">'[6]US912828SB78-D'!$L$508</definedName>
    <definedName name="REFL5088298">'[6]US912828SB78-A'!$L$508</definedName>
    <definedName name="REFL517090">[6]Resumen!#REF!</definedName>
    <definedName name="REFL535334">[6]Resumen!#REF!</definedName>
    <definedName name="REFL542269">[6]Resumen!#REF!</definedName>
    <definedName name="REFL547747">[6]Resumen!#REF!</definedName>
    <definedName name="REFL552">#REF!</definedName>
    <definedName name="REFL552439">#REF!</definedName>
    <definedName name="REFL555339">[6]Resumen!#REF!</definedName>
    <definedName name="REFL5763227">'[6]US713448BQ07-C'!$L$576</definedName>
    <definedName name="REFL579110">#REF!</definedName>
    <definedName name="REFL583650">#REF!</definedName>
    <definedName name="REFL583820">[6]Resumen!#REF!</definedName>
    <definedName name="REFL594014">[6]Resumen!#REF!</definedName>
    <definedName name="REFL5964285">#REF!</definedName>
    <definedName name="REFL599620">[6]Resumen!#REF!</definedName>
    <definedName name="REFL604128">[6]Resumen!#REF!</definedName>
    <definedName name="REFL606466">[6]Resumen!#REF!</definedName>
    <definedName name="REFL6188">#REF!</definedName>
    <definedName name="REFL623640">[6]Resumen!#REF!</definedName>
    <definedName name="REFL645925">[6]Resumen!#REF!</definedName>
    <definedName name="REFL66571">#REF!</definedName>
    <definedName name="REFL6777055">[6]US904764AJ65!$L$677</definedName>
    <definedName name="REFL687537">[6]Resumen!#REF!</definedName>
    <definedName name="REFL687896">#REF!</definedName>
    <definedName name="REFL7647989">[6]US4581X0BM96!$L$764</definedName>
    <definedName name="REFL765368">[6]Resumen!#REF!</definedName>
    <definedName name="REFL783570">[6]Resumen!#REF!</definedName>
    <definedName name="REFL79456">[6]Resumen!#REF!</definedName>
    <definedName name="REFL795302">[6]Resumen!#REF!</definedName>
    <definedName name="REFL808348">[6]Resumen!#REF!</definedName>
    <definedName name="REFL813820">[6]Resumen!#REF!</definedName>
    <definedName name="REFL82897">[6]USJ46196AY78!#REF!</definedName>
    <definedName name="REFL869057">'[6]15688'!$L$86</definedName>
    <definedName name="REFL915334">[6]Resumen!#REF!</definedName>
    <definedName name="REFL927747">[6]Resumen!#REF!</definedName>
    <definedName name="REFL935925">'[6]13200'!$L$93</definedName>
    <definedName name="REFL947905">[6]Resumen!#REF!</definedName>
    <definedName name="REFL95562">[6]Resumen!#REF!</definedName>
    <definedName name="REFL962729">#REF!</definedName>
    <definedName name="REFL964439">#REF!</definedName>
    <definedName name="REFL965898">#REF!</definedName>
    <definedName name="REFL967671">[6]Resumen!#REF!</definedName>
    <definedName name="REFL972982">[6]Resumen!#REF!</definedName>
    <definedName name="REFL982793">[6]Resumen!#REF!</definedName>
    <definedName name="REFL999861">[6]Resumen!#REF!</definedName>
    <definedName name="REFM1227671">[6]Resumen!#REF!</definedName>
    <definedName name="REFM1267055">#REF!</definedName>
    <definedName name="REFN1045795">'[6]10627'!$N$108</definedName>
    <definedName name="REFN104824">'[6]US195325BJ38-A'!$N$16</definedName>
    <definedName name="REFN1052896">'[6]10764'!$N$108</definedName>
    <definedName name="REFN11226">#REF!</definedName>
    <definedName name="REFN115795">#REF!</definedName>
    <definedName name="REFN118145">#REF!</definedName>
    <definedName name="REFN119568">[6]USJ46196AY78!$N$15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[6]XS0795149342!$N$207</definedName>
    <definedName name="REFN3609994">[6]US87938WAJ27!$N$360</definedName>
    <definedName name="REFN504687">#REF!</definedName>
    <definedName name="REFN6894018">#REF!</definedName>
    <definedName name="REFN7306192">[6]US298785FE18!$N$730</definedName>
    <definedName name="REFN738262">[6]XS0615235537!$N$254</definedName>
    <definedName name="REFO1033535">#REF!</definedName>
    <definedName name="REFO109980">[6]Resumen!#REF!</definedName>
    <definedName name="REFO1144899">[6]Resumen!#REF!</definedName>
    <definedName name="REFO1156288">[6]Resumen!#REF!</definedName>
    <definedName name="REFO1191055">[6]Resumen!#REF!</definedName>
    <definedName name="REFO1209620">[6]Resumen!#REF!</definedName>
    <definedName name="REFO1213640">[6]Resumen!#REF!</definedName>
    <definedName name="REFO121819">[6]Resumen!#REF!</definedName>
    <definedName name="REFO1219800">[6]Resumen!#REF!</definedName>
    <definedName name="REFO1225925">[6]Resumen!#REF!</definedName>
    <definedName name="REFO1269110">#REF!</definedName>
    <definedName name="REFO1294619">[6]Resumen!#REF!</definedName>
    <definedName name="REFO130954">[6]Resumen!#REF!</definedName>
    <definedName name="REFO131979">[6]Resumen!#REF!</definedName>
    <definedName name="REFO1327507">[6]Resumen!#REF!</definedName>
    <definedName name="REFO133899">[6]Resumen!#REF!</definedName>
    <definedName name="REFO1342973">[6]Resumen!#REF!</definedName>
    <definedName name="REFO1353406">[6]Resumen!#REF!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[6]Resumen!#REF!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[6]Resumen!#REF!</definedName>
    <definedName name="REFO402614">[6]Resumen!#REF!</definedName>
    <definedName name="REFO406276">[6]Resumen!#REF!</definedName>
    <definedName name="REFO416945">[6]Resumen!#REF!</definedName>
    <definedName name="REFO4252546">#REF!</definedName>
    <definedName name="REFO4257901">#REF!</definedName>
    <definedName name="REFO482896">[6]Resumen!#REF!</definedName>
    <definedName name="REFO4925610">#REF!</definedName>
    <definedName name="REFO4926317">#REF!</definedName>
    <definedName name="REFO506779">[6]XS0371194316!$N$62</definedName>
    <definedName name="REFO507607">[6]Resumen!#REF!</definedName>
    <definedName name="REFO514140">[6]Resumen!#REF!</definedName>
    <definedName name="REFO532896">[6]Resumen!#REF!</definedName>
    <definedName name="REFO541064">#REF!</definedName>
    <definedName name="REFO546571">#REF!</definedName>
    <definedName name="REFO547090">[6]Resumen!#REF!</definedName>
    <definedName name="REFO547607">[6]Resumen!#REF!</definedName>
    <definedName name="REFO549800">[6]Resumen!#REF!</definedName>
    <definedName name="REFO559994">[6]Resumen!#REF!</definedName>
    <definedName name="REFO566951">#REF!</definedName>
    <definedName name="REFO571557">#REF!</definedName>
    <definedName name="REFO589486">[6]Resumen!#REF!</definedName>
    <definedName name="REFO591604">[6]Resumen!#REF!</definedName>
    <definedName name="REFO59562">[6]Resumen!#REF!</definedName>
    <definedName name="REFO603262">[6]Resumen!#REF!</definedName>
    <definedName name="REFO627671">[6]Resumen!#REF!</definedName>
    <definedName name="REFO642982">[6]Resumen!#REF!</definedName>
    <definedName name="REFO6740">#REF!</definedName>
    <definedName name="REFO679861">[6]Resumen!#REF!</definedName>
    <definedName name="REFO68274">#REF!</definedName>
    <definedName name="REFO688327">[6]Resumen!#REF!</definedName>
    <definedName name="REFO689800">[6]Resumen!#REF!</definedName>
    <definedName name="REFO765440">[6]Resumen!#REF!</definedName>
    <definedName name="REFO787044">[6]Resumen!#REF!</definedName>
    <definedName name="REFO797577">[6]Resumen!#REF!</definedName>
    <definedName name="REFO797989">[6]Resumen!#REF!</definedName>
    <definedName name="REFO805434">[6]Resumen!#REF!</definedName>
    <definedName name="REFO819486">[6]Resumen!#REF!</definedName>
    <definedName name="REFO912896">[6]Resumen!#REF!</definedName>
    <definedName name="REFO927607">[6]Resumen!#REF!</definedName>
    <definedName name="REFO949620">[6]Resumen!#REF!</definedName>
    <definedName name="REFO952566">#REF!</definedName>
    <definedName name="REFO953640">[6]Resumen!#REF!</definedName>
    <definedName name="REFO958725">#REF!</definedName>
    <definedName name="REFO959276">#REF!</definedName>
    <definedName name="REFO965925">[6]Resumen!#REF!</definedName>
    <definedName name="REFO976478">[6]Resumen!#REF!</definedName>
    <definedName name="REFO988246">[6]Resumen!#REF!</definedName>
    <definedName name="REFO992269">[6]Resumen!#REF!</definedName>
    <definedName name="Resultado">[1]Resultados!$1:$1048576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[6]Resumen!#REF!</definedName>
    <definedName name="sabado">[3]A!$O$9:$O$43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extTrans">'[5]-Settings-'!$E$54:$F$70</definedName>
    <definedName name="USE">[6]Resumen!#REF!</definedName>
    <definedName name="viernes">[3]A!$N$9:$N$43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'[5]-Settings-'!$E$47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4" i="8" l="1"/>
  <c r="C68" i="8"/>
  <c r="B41" i="8"/>
  <c r="B32" i="8"/>
  <c r="B42" i="8" s="1"/>
  <c r="B26" i="8"/>
  <c r="B20" i="8"/>
  <c r="C67" i="8" l="1"/>
  <c r="C61" i="8"/>
  <c r="B24" i="8" l="1"/>
  <c r="C96" i="8" l="1"/>
  <c r="C100" i="8" s="1"/>
  <c r="C103" i="8" l="1"/>
  <c r="C94" i="8"/>
  <c r="G61" i="2"/>
  <c r="G65" i="2" s="1"/>
  <c r="G47" i="2"/>
  <c r="G30" i="2"/>
  <c r="G22" i="2"/>
  <c r="G31" i="2" s="1"/>
  <c r="G21" i="2"/>
  <c r="G14" i="2"/>
  <c r="C104" i="8" l="1"/>
  <c r="C105" i="8"/>
  <c r="G68" i="2"/>
  <c r="G36" i="2"/>
  <c r="G48" i="2" s="1"/>
  <c r="E21" i="1"/>
  <c r="E14" i="1"/>
  <c r="G59" i="2" l="1"/>
  <c r="G70" i="2" s="1"/>
  <c r="G69" i="2"/>
  <c r="E61" i="2"/>
  <c r="E65" i="2" s="1"/>
  <c r="E47" i="2" l="1"/>
  <c r="E30" i="2"/>
  <c r="E21" i="2"/>
  <c r="E14" i="2"/>
  <c r="E22" i="2" s="1"/>
  <c r="E31" i="2" l="1"/>
  <c r="E68" i="2"/>
  <c r="E36" i="2"/>
  <c r="E48" i="2" s="1"/>
  <c r="E69" i="2" l="1"/>
  <c r="E59" i="2"/>
  <c r="E70" i="2" s="1"/>
</calcChain>
</file>

<file path=xl/sharedStrings.xml><?xml version="1.0" encoding="utf-8"?>
<sst xmlns="http://schemas.openxmlformats.org/spreadsheetml/2006/main" count="161" uniqueCount="89">
  <si>
    <t>Balance General</t>
  </si>
  <si>
    <t>(Cifras en miles de Dólares de los Estados Unidos de América)</t>
  </si>
  <si>
    <t>ACTIVO</t>
  </si>
  <si>
    <t>Activo Corriente</t>
  </si>
  <si>
    <t>Bancos e intermediarios financieros no bancarios</t>
  </si>
  <si>
    <t>Rendimientos por cobrar</t>
  </si>
  <si>
    <t>Gastos pagados por anticipado</t>
  </si>
  <si>
    <t>TOTAL ACTIVO</t>
  </si>
  <si>
    <t>US$</t>
  </si>
  <si>
    <t>PATRIMONIO</t>
  </si>
  <si>
    <t>Capital</t>
  </si>
  <si>
    <t>Capital Social</t>
  </si>
  <si>
    <t>Resultados</t>
  </si>
  <si>
    <t>Resultados del presente periodo</t>
  </si>
  <si>
    <t>TOTAL PASIVO Y PATRIMONIO</t>
  </si>
  <si>
    <t>Nota</t>
  </si>
  <si>
    <t>Las nota que aparecen en las paginas ___ son parte integral de los Estados Financieros</t>
  </si>
  <si>
    <t>Estado de Resultados</t>
  </si>
  <si>
    <t>INGRESOS</t>
  </si>
  <si>
    <t>Ingresos de explotación</t>
  </si>
  <si>
    <t>Ingresos por titularización de activos</t>
  </si>
  <si>
    <t>Ingresos por excedentes de titularización</t>
  </si>
  <si>
    <t>Ingresos diversos</t>
  </si>
  <si>
    <t>EGRESOS</t>
  </si>
  <si>
    <t>Costos de explotación</t>
  </si>
  <si>
    <t>Gastos de operación por titularización de activos</t>
  </si>
  <si>
    <t>Gastos generales de administración y de personal de operaciones de titularización</t>
  </si>
  <si>
    <t>Gastos por depreciación, amortización y deterioro por operaciones corrientes</t>
  </si>
  <si>
    <t>Desvalorización de activos de largo plazo poseídos para la venta</t>
  </si>
  <si>
    <t>Resultado de operación</t>
  </si>
  <si>
    <t>Ingresos Financieros</t>
  </si>
  <si>
    <t>Operaciones de compraventa de moneda extranjera</t>
  </si>
  <si>
    <t>Ingresos por inversiones financieras</t>
  </si>
  <si>
    <t>Ingresos por cuentas y documentos por cobrar</t>
  </si>
  <si>
    <t>Recuperación de activos financieros</t>
  </si>
  <si>
    <t>Otros ingresos financieros</t>
  </si>
  <si>
    <t>Utilidad (Perdida) antes de intereses e impuestos</t>
  </si>
  <si>
    <t>Impuesto sobre la renta</t>
  </si>
  <si>
    <t>Utilidad ordinaria después de impuesto</t>
  </si>
  <si>
    <t>Gastos financieros</t>
  </si>
  <si>
    <t>Gastos de operación por inversiones propias</t>
  </si>
  <si>
    <t>Gastos por obligaciones con instituciones financieras</t>
  </si>
  <si>
    <t>Gastos por cuentas y documentos por pagar</t>
  </si>
  <si>
    <t>Gastos por bienes recibidos en arrendamiento financiero</t>
  </si>
  <si>
    <t>Otros gastos financieros</t>
  </si>
  <si>
    <t>Provisiones para incobrabilidad y desvalorización de inversiones</t>
  </si>
  <si>
    <t>Perdidas en venta de activos</t>
  </si>
  <si>
    <t>Utilidad ordinaria después de impuestos</t>
  </si>
  <si>
    <t>Utilidad (perdida) retenidas al principiar el año</t>
  </si>
  <si>
    <t>Ajustes</t>
  </si>
  <si>
    <t>Gastos de operaciones por cambio de moneda extranjera</t>
  </si>
  <si>
    <t>Ingresos extraorndinarios</t>
  </si>
  <si>
    <t>Ingresos extraordinarios</t>
  </si>
  <si>
    <t>Gastos extraordinarios</t>
  </si>
  <si>
    <t>Utilidad (perdida) neta</t>
  </si>
  <si>
    <t>Dividendos decretados</t>
  </si>
  <si>
    <t>Total de utilidades retenidas al finalizar el año</t>
  </si>
  <si>
    <t>Utilidades por acción</t>
  </si>
  <si>
    <t>Utilidades de ejercicio y antes de impuesto</t>
  </si>
  <si>
    <t>Utilidad del ejercicio y antes de partidas extraordinarias</t>
  </si>
  <si>
    <t>Utilidad después de partidas extraordinarias</t>
  </si>
  <si>
    <t>No. De acciones comunes en circulación</t>
  </si>
  <si>
    <t>Valor nominal de acción</t>
  </si>
  <si>
    <t>(Compañía Salvadoreña, Subsidiaria de Banco Atlántida El Salvador, S.A.)</t>
  </si>
  <si>
    <t>Este dato debe de colocarse de manera manual</t>
  </si>
  <si>
    <t>ATLÁNTIDA TITULARIZADORA, S.A.</t>
  </si>
  <si>
    <t>Al 31 de mayo de 2021</t>
  </si>
  <si>
    <t>(Cifras en Dólares de los Estados Unidos de América)</t>
  </si>
  <si>
    <t>Inversiones Financieras</t>
  </si>
  <si>
    <t>Impuestos</t>
  </si>
  <si>
    <t>PASIVO</t>
  </si>
  <si>
    <t>Pasivo Corriente</t>
  </si>
  <si>
    <t>Cuentas por pagar</t>
  </si>
  <si>
    <t>Impuestos por pagar</t>
  </si>
  <si>
    <t>Total Pasivo</t>
  </si>
  <si>
    <t>Total Patrimonio</t>
  </si>
  <si>
    <t>ATLÁNTIDA TITULARIZADORA</t>
  </si>
  <si>
    <t>Periodo del 01 de enero al 30 de junio del 2021</t>
  </si>
  <si>
    <t>Utilidad antes de intereses e impuestos</t>
  </si>
  <si>
    <t>Utilidad neta del ejercicio (incluye reserva legal)</t>
  </si>
  <si>
    <t>Reservas de capital</t>
  </si>
  <si>
    <t>Utilidad acumulada de ejercicios anteriores</t>
  </si>
  <si>
    <t>Cuentas y documentos por cobrar</t>
  </si>
  <si>
    <t>Activo No Corriente</t>
  </si>
  <si>
    <t xml:space="preserve">Activos intangibles </t>
  </si>
  <si>
    <t>(Cifras en miles de  Dólares de los Estados Unidos de América)</t>
  </si>
  <si>
    <t xml:space="preserve">    Otros ingresos financieros</t>
  </si>
  <si>
    <t>Al 30 de septiembre de 2025</t>
  </si>
  <si>
    <t>Periodo del 01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</si>
</sst>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 &quot;$&quot;* #,##0.00_ ;_ &quot;$&quot;* \-#,##0.00_ ;_ &quot;$&quot;* &quot;-&quot;??_ ;_ @_ "/>
    <numFmt numFmtId="165" formatCode="#,##0.00_ ;\-#,##0.00\ "/>
  </numFmts>
  <fonts count="14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Univers for KPMG"/>
      <family val="2"/>
    </font>
    <font>
      <b/>
      <sz val="10"/>
      <color theme="1"/>
      <name val="Univers for KPMG"/>
    </font>
    <font>
      <b/>
      <sz val="11"/>
      <color theme="1"/>
      <name val="Univers for KPMG"/>
    </font>
    <font>
      <sz val="11"/>
      <color theme="1"/>
      <name val="Univers for KPMG"/>
    </font>
    <font>
      <b/>
      <sz val="11"/>
      <color theme="1"/>
      <name val="Calibri"/>
      <family val="2"/>
      <scheme val="minor"/>
    </font>
    <font>
      <b/>
      <sz val="10"/>
      <color theme="1"/>
      <name val="Univers for KPMG"/>
      <family val="2"/>
    </font>
    <font>
      <sz val="10"/>
      <color theme="1"/>
      <name val="Univers for KPMG"/>
    </font>
    <font>
      <sz val="10"/>
      <name val="Arial"/>
      <family val="2"/>
    </font>
    <font>
      <u val="singleAccounting"/>
      <sz val="10"/>
      <color theme="1"/>
      <name val="Univers for KPMG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" fillId="0" borderId="0"/>
    <xf numFmtId="0" fontId="11" fillId="0" borderId="0"/>
    <xf numFmtId="164" fontId="3" fillId="0" borderId="0" applyFont="0" applyFill="0" applyBorder="0" applyAlignment="0" applyProtection="0"/>
  </cellStyleXfs>
  <cellXfs count="116">
    <xf numFmtId="0" fontId="0" fillId="0" borderId="0" xfId="0"/>
    <xf numFmtId="0" fontId="2" fillId="0" borderId="0" xfId="0" applyFont="1"/>
    <xf numFmtId="0" fontId="2" fillId="0" borderId="1" xfId="0" applyFont="1" applyBorder="1"/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1" fillId="0" borderId="0" xfId="0" applyFont="1"/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1" fillId="0" borderId="9" xfId="0" applyFont="1" applyBorder="1"/>
    <xf numFmtId="0" fontId="2" fillId="0" borderId="10" xfId="0" applyFont="1" applyBorder="1"/>
    <xf numFmtId="0" fontId="1" fillId="0" borderId="9" xfId="0" applyFont="1" applyBorder="1" applyAlignment="1">
      <alignment horizontal="left" indent="1"/>
    </xf>
    <xf numFmtId="0" fontId="2" fillId="0" borderId="9" xfId="0" applyFont="1" applyBorder="1" applyAlignment="1">
      <alignment horizontal="left" wrapText="1" indent="2"/>
    </xf>
    <xf numFmtId="0" fontId="2" fillId="0" borderId="13" xfId="0" applyFont="1" applyBorder="1"/>
    <xf numFmtId="0" fontId="2" fillId="0" borderId="15" xfId="0" applyFont="1" applyBorder="1"/>
    <xf numFmtId="0" fontId="1" fillId="0" borderId="17" xfId="0" applyFont="1" applyBorder="1" applyAlignment="1">
      <alignment horizontal="center"/>
    </xf>
    <xf numFmtId="0" fontId="2" fillId="0" borderId="9" xfId="0" applyFont="1" applyBorder="1" applyAlignment="1">
      <alignment horizontal="left" indent="2"/>
    </xf>
    <xf numFmtId="0" fontId="1" fillId="0" borderId="9" xfId="0" applyFont="1" applyBorder="1" applyAlignment="1">
      <alignment horizontal="left" wrapText="1" indent="2"/>
    </xf>
    <xf numFmtId="0" fontId="2" fillId="0" borderId="9" xfId="0" applyFont="1" applyBorder="1" applyAlignment="1">
      <alignment horizontal="left" indent="1"/>
    </xf>
    <xf numFmtId="43" fontId="2" fillId="2" borderId="0" xfId="1" applyFont="1" applyFill="1" applyBorder="1"/>
    <xf numFmtId="43" fontId="2" fillId="2" borderId="4" xfId="1" applyFont="1" applyFill="1" applyBorder="1"/>
    <xf numFmtId="0" fontId="1" fillId="0" borderId="9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44" fontId="2" fillId="0" borderId="10" xfId="2" applyFont="1" applyBorder="1"/>
    <xf numFmtId="44" fontId="1" fillId="0" borderId="10" xfId="2" applyFont="1" applyBorder="1"/>
    <xf numFmtId="44" fontId="2" fillId="0" borderId="13" xfId="2" applyFont="1" applyBorder="1"/>
    <xf numFmtId="44" fontId="1" fillId="0" borderId="14" xfId="2" applyFont="1" applyBorder="1"/>
    <xf numFmtId="44" fontId="2" fillId="0" borderId="0" xfId="2" applyFont="1"/>
    <xf numFmtId="0" fontId="0" fillId="0" borderId="9" xfId="0" applyBorder="1"/>
    <xf numFmtId="0" fontId="0" fillId="0" borderId="15" xfId="0" applyBorder="1"/>
    <xf numFmtId="43" fontId="2" fillId="2" borderId="10" xfId="1" applyFont="1" applyFill="1" applyBorder="1"/>
    <xf numFmtId="43" fontId="2" fillId="2" borderId="16" xfId="1" applyFont="1" applyFill="1" applyBorder="1"/>
    <xf numFmtId="43" fontId="2" fillId="2" borderId="14" xfId="0" applyNumberFormat="1" applyFont="1" applyFill="1" applyBorder="1"/>
    <xf numFmtId="43" fontId="2" fillId="2" borderId="16" xfId="0" applyNumberFormat="1" applyFont="1" applyFill="1" applyBorder="1"/>
    <xf numFmtId="0" fontId="2" fillId="2" borderId="10" xfId="0" applyFont="1" applyFill="1" applyBorder="1"/>
    <xf numFmtId="0" fontId="2" fillId="2" borderId="14" xfId="0" applyFont="1" applyFill="1" applyBorder="1"/>
    <xf numFmtId="43" fontId="2" fillId="0" borderId="0" xfId="1" applyFont="1" applyBorder="1"/>
    <xf numFmtId="43" fontId="2" fillId="0" borderId="1" xfId="1" applyFont="1" applyBorder="1"/>
    <xf numFmtId="43" fontId="2" fillId="2" borderId="2" xfId="1" applyFont="1" applyFill="1" applyBorder="1"/>
    <xf numFmtId="0" fontId="10" fillId="0" borderId="6" xfId="0" applyFont="1" applyBorder="1"/>
    <xf numFmtId="0" fontId="5" fillId="0" borderId="9" xfId="0" applyFont="1" applyBorder="1"/>
    <xf numFmtId="0" fontId="10" fillId="0" borderId="0" xfId="0" applyFont="1"/>
    <xf numFmtId="0" fontId="5" fillId="0" borderId="9" xfId="0" applyFont="1" applyBorder="1" applyAlignment="1">
      <alignment horizontal="left" indent="1"/>
    </xf>
    <xf numFmtId="0" fontId="10" fillId="0" borderId="9" xfId="0" applyFont="1" applyBorder="1" applyAlignment="1">
      <alignment horizontal="left" indent="2"/>
    </xf>
    <xf numFmtId="0" fontId="10" fillId="0" borderId="9" xfId="0" applyFont="1" applyBorder="1"/>
    <xf numFmtId="0" fontId="10" fillId="0" borderId="9" xfId="0" applyFont="1" applyBorder="1" applyAlignment="1">
      <alignment horizontal="left" wrapText="1" indent="2"/>
    </xf>
    <xf numFmtId="0" fontId="5" fillId="0" borderId="9" xfId="0" applyFont="1" applyBorder="1" applyAlignment="1">
      <alignment horizontal="left" wrapText="1" indent="2"/>
    </xf>
    <xf numFmtId="0" fontId="10" fillId="0" borderId="9" xfId="0" applyFont="1" applyBorder="1" applyAlignment="1">
      <alignment horizontal="left" indent="1"/>
    </xf>
    <xf numFmtId="43" fontId="10" fillId="0" borderId="0" xfId="1" applyFont="1" applyFill="1" applyBorder="1"/>
    <xf numFmtId="43" fontId="2" fillId="0" borderId="0" xfId="0" applyNumberFormat="1" applyFont="1"/>
    <xf numFmtId="43" fontId="0" fillId="0" borderId="0" xfId="1" applyFont="1"/>
    <xf numFmtId="39" fontId="0" fillId="0" borderId="0" xfId="0" applyNumberFormat="1"/>
    <xf numFmtId="165" fontId="8" fillId="0" borderId="0" xfId="0" applyNumberFormat="1" applyFont="1"/>
    <xf numFmtId="43" fontId="10" fillId="0" borderId="10" xfId="1" applyFont="1" applyFill="1" applyBorder="1"/>
    <xf numFmtId="43" fontId="10" fillId="0" borderId="13" xfId="1" applyFont="1" applyFill="1" applyBorder="1"/>
    <xf numFmtId="43" fontId="5" fillId="0" borderId="16" xfId="1" applyFont="1" applyFill="1" applyBorder="1"/>
    <xf numFmtId="43" fontId="5" fillId="0" borderId="14" xfId="1" applyFont="1" applyFill="1" applyBorder="1"/>
    <xf numFmtId="0" fontId="2" fillId="0" borderId="14" xfId="0" applyFont="1" applyBorder="1"/>
    <xf numFmtId="44" fontId="0" fillId="0" borderId="0" xfId="2" applyFont="1" applyFill="1"/>
    <xf numFmtId="0" fontId="10" fillId="3" borderId="9" xfId="0" applyFont="1" applyFill="1" applyBorder="1" applyAlignment="1">
      <alignment horizontal="left" wrapText="1" indent="2"/>
    </xf>
    <xf numFmtId="0" fontId="10" fillId="3" borderId="0" xfId="0" applyFont="1" applyFill="1"/>
    <xf numFmtId="43" fontId="2" fillId="3" borderId="0" xfId="0" applyNumberFormat="1" applyFont="1" applyFill="1"/>
    <xf numFmtId="0" fontId="2" fillId="3" borderId="0" xfId="0" applyFont="1" applyFill="1"/>
    <xf numFmtId="0" fontId="2" fillId="0" borderId="8" xfId="0" applyFont="1" applyBorder="1"/>
    <xf numFmtId="0" fontId="0" fillId="0" borderId="6" xfId="0" applyBorder="1"/>
    <xf numFmtId="0" fontId="6" fillId="0" borderId="9" xfId="0" applyFont="1" applyBorder="1"/>
    <xf numFmtId="0" fontId="7" fillId="0" borderId="9" xfId="0" applyFont="1" applyBorder="1"/>
    <xf numFmtId="0" fontId="7" fillId="0" borderId="15" xfId="0" applyFont="1" applyBorder="1"/>
    <xf numFmtId="44" fontId="0" fillId="0" borderId="8" xfId="2" applyFont="1" applyFill="1" applyBorder="1"/>
    <xf numFmtId="44" fontId="0" fillId="0" borderId="10" xfId="2" applyFont="1" applyFill="1" applyBorder="1"/>
    <xf numFmtId="0" fontId="4" fillId="0" borderId="9" xfId="0" applyFont="1" applyBorder="1"/>
    <xf numFmtId="39" fontId="4" fillId="0" borderId="10" xfId="1" applyNumberFormat="1" applyFont="1" applyFill="1" applyBorder="1"/>
    <xf numFmtId="39" fontId="5" fillId="0" borderId="14" xfId="1" applyNumberFormat="1" applyFont="1" applyFill="1" applyBorder="1"/>
    <xf numFmtId="0" fontId="9" fillId="0" borderId="9" xfId="0" applyFont="1" applyBorder="1"/>
    <xf numFmtId="39" fontId="9" fillId="0" borderId="10" xfId="1" applyNumberFormat="1" applyFont="1" applyFill="1" applyBorder="1"/>
    <xf numFmtId="44" fontId="0" fillId="0" borderId="13" xfId="2" applyFont="1" applyFill="1" applyBorder="1"/>
    <xf numFmtId="0" fontId="8" fillId="0" borderId="8" xfId="2" applyNumberFormat="1" applyFont="1" applyFill="1" applyBorder="1"/>
    <xf numFmtId="0" fontId="6" fillId="0" borderId="10" xfId="0" applyFont="1" applyBorder="1"/>
    <xf numFmtId="0" fontId="7" fillId="0" borderId="10" xfId="0" applyFont="1" applyBorder="1"/>
    <xf numFmtId="0" fontId="7" fillId="0" borderId="13" xfId="0" applyFont="1" applyBorder="1"/>
    <xf numFmtId="39" fontId="5" fillId="0" borderId="10" xfId="1" applyNumberFormat="1" applyFont="1" applyFill="1" applyBorder="1"/>
    <xf numFmtId="39" fontId="4" fillId="0" borderId="13" xfId="1" applyNumberFormat="1" applyFont="1" applyFill="1" applyBorder="1"/>
    <xf numFmtId="43" fontId="5" fillId="0" borderId="10" xfId="1" applyFont="1" applyFill="1" applyBorder="1"/>
    <xf numFmtId="43" fontId="12" fillId="0" borderId="10" xfId="1" applyFont="1" applyFill="1" applyBorder="1"/>
    <xf numFmtId="165" fontId="0" fillId="0" borderId="0" xfId="0" applyNumberFormat="1"/>
    <xf numFmtId="0" fontId="10" fillId="0" borderId="9" xfId="0" applyFont="1" applyBorder="1" applyAlignment="1">
      <alignment horizontal="left" vertical="top" wrapText="1" indent="2"/>
    </xf>
    <xf numFmtId="43" fontId="10" fillId="0" borderId="10" xfId="1" applyFont="1" applyFill="1" applyBorder="1" applyAlignment="1">
      <alignment horizontal="center" vertical="center"/>
    </xf>
    <xf numFmtId="43" fontId="12" fillId="0" borderId="10" xfId="1" applyFont="1" applyFill="1" applyBorder="1" applyAlignment="1">
      <alignment horizontal="center" vertical="center"/>
    </xf>
    <xf numFmtId="43" fontId="13" fillId="3" borderId="14" xfId="1" applyFont="1" applyFill="1" applyBorder="1"/>
    <xf numFmtId="0" fontId="1" fillId="0" borderId="9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7" fillId="0" borderId="9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10" xfId="0" applyFont="1" applyBorder="1" applyAlignment="1">
      <alignment horizontal="center" wrapText="1"/>
    </xf>
  </cellXfs>
  <cellStyles count="6">
    <cellStyle name="Comma" xfId="1" builtinId="3"/>
    <cellStyle name="Currency" xfId="2" builtinId="4"/>
    <cellStyle name="Moneda 2 2" xfId="5" xr:uid="{E9F3CF09-95C8-4072-A7AF-E3C915A66C5E}"/>
    <cellStyle name="Normal" xfId="0" builtinId="0"/>
    <cellStyle name="Normal 2" xfId="3" xr:uid="{C5E51BBA-E58D-4176-83E8-AD2D49CA89DA}"/>
    <cellStyle name="Normal 9 2" xfId="4" xr:uid="{24689891-9AF5-4A62-876B-C15EAC38AE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3564489</xdr:colOff>
      <xdr:row>2</xdr:row>
      <xdr:rowOff>91582</xdr:rowOff>
    </xdr:from>
    <xdr:to>
      <xdr:col>1</xdr:col>
      <xdr:colOff>941128</xdr:colOff>
      <xdr:row>5</xdr:row>
      <xdr:rowOff>17437</xdr:rowOff>
    </xdr:to>
    <xdr:pic>
      <xdr:nvPicPr>
        <xdr:cNvPr id="2" name="Picture 1" descr="A close-up of a logo&#10;&#10;Description automatically generated">
          <a:extLst>
            <a:ext uri="{FF2B5EF4-FFF2-40B4-BE49-F238E27FC236}">
              <a16:creationId xmlns:a16="http://schemas.microsoft.com/office/drawing/2014/main" id="{0FD810D7-81E3-47C6-B4ED-4F1CA78CE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4489" y="472582"/>
          <a:ext cx="1853389" cy="497355"/>
        </a:xfrm>
        <a:prstGeom prst="rect">
          <a:avLst/>
        </a:prstGeom>
      </xdr:spPr>
    </xdr:pic>
    <xdr:clientData/>
  </xdr:twoCellAnchor>
  <xdr:twoCellAnchor editAs="oneCell">
    <xdr:from>
      <xdr:col>0</xdr:col>
      <xdr:colOff>4156364</xdr:colOff>
      <xdr:row>47</xdr:row>
      <xdr:rowOff>91225</xdr:rowOff>
    </xdr:from>
    <xdr:to>
      <xdr:col>2</xdr:col>
      <xdr:colOff>421285</xdr:colOff>
      <xdr:row>50</xdr:row>
      <xdr:rowOff>77932</xdr:rowOff>
    </xdr:to>
    <xdr:pic>
      <xdr:nvPicPr>
        <xdr:cNvPr id="7" name="Picture 6" descr="A close-up of a logo&#10;&#10;Description automatically generated">
          <a:extLst>
            <a:ext uri="{FF2B5EF4-FFF2-40B4-BE49-F238E27FC236}">
              <a16:creationId xmlns:a16="http://schemas.microsoft.com/office/drawing/2014/main" id="{45BE33DF-678A-4205-A099-B8E25C6F7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6364" y="9027407"/>
          <a:ext cx="1824057" cy="4542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476250</xdr:colOff>
      <xdr:row>68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962650" cy="13020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71</xdr:row>
      <xdr:rowOff>0</xdr:rowOff>
    </xdr:from>
    <xdr:to>
      <xdr:col>9</xdr:col>
      <xdr:colOff>476250</xdr:colOff>
      <xdr:row>137</xdr:row>
      <xdr:rowOff>57150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525500"/>
          <a:ext cx="5962650" cy="1263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140</xdr:row>
      <xdr:rowOff>0</xdr:rowOff>
    </xdr:from>
    <xdr:to>
      <xdr:col>14</xdr:col>
      <xdr:colOff>219075</xdr:colOff>
      <xdr:row>159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0"/>
          <a:ext cx="8753475" cy="3724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161</xdr:row>
      <xdr:rowOff>0</xdr:rowOff>
    </xdr:from>
    <xdr:to>
      <xdr:col>9</xdr:col>
      <xdr:colOff>257175</xdr:colOff>
      <xdr:row>224</xdr:row>
      <xdr:rowOff>66675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670500"/>
          <a:ext cx="5743575" cy="1206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.olmedo.ATLANTIDA\AppData\Local\Microsoft\Windows\INetCache\Content.Outlook\3P25OX39\Copy%20of%20Flujos%20de%20efectivo%202019%20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https://bancatlan.sharepoint.com/Documents%20and%20Settings/TOSHIBA/Escritorio/ARCHIVOS/EBS/CALIF%20INT%20ENE.%202005/FINAL/ARCHIVOS/EBS/CALIF%20INT%20ENE.%202005/EBS%20-%20Julio%205%202004/MC/Formulario%20liquidez-2034%20SEMANA%20AL%2022%20DE%20NOVIEMBRE.xls?8D22EB8B" TargetMode="External"/><Relationship Id="rId1" Type="http://schemas.openxmlformats.org/officeDocument/2006/relationships/externalLinkPath" Target="file:///\\8D22EB8B\Formulario%20liquidez-2034%20SEMANA%20AL%2022%20DE%20NOVIEMBR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Documents%20and%20Settings/TOSHIBA/Escritorio/CD%20BOLIVIA/Modelo%20de%20RdC%20Bolivi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Users/oocanto/Desktop/Informaci&#243;n%20Diciembre%202013/BCIE%20Yield%20de%20inversiones%2031.12.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COPIA/MYDOCU~1/ARTURO/PROVIS~1/Fitch/Diciembre%202005/Cambios%20de%20Formatos%20Informaci&#242;n%20Fitch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COPIA/MYDOCU~1/ARTURO/PROVIS~1/Fitch/Diciembre%202007/Estados%20Financieros%20Diciembre%202007%20fitch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Users/oocanto/Desktop/Revisi&#243;n%20Banco%20Atl&#225;nti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 de Trabajo 2012"/>
      <sheetName val="Hoja de Trabajo 2019"/>
      <sheetName val="Flujo VA 2019"/>
      <sheetName val="Flujo"/>
      <sheetName val="Nota ActFijo"/>
      <sheetName val="Nota ActExt"/>
      <sheetName val="Balances"/>
      <sheetName val="Resultados"/>
      <sheetName val="Mov3230BW"/>
      <sheetName val="Sheet1"/>
    </sheetNames>
    <sheetDataSet>
      <sheetData sheetId="0"/>
      <sheetData sheetId="1"/>
      <sheetData sheetId="2"/>
      <sheetData sheetId="3"/>
      <sheetData sheetId="4">
        <row r="2">
          <cell r="B2">
            <v>2014</v>
          </cell>
        </row>
        <row r="3">
          <cell r="B3" t="str">
            <v>TOTAL ACTIVO FIJO</v>
          </cell>
          <cell r="D3">
            <v>1310</v>
          </cell>
          <cell r="E3">
            <v>1320</v>
          </cell>
          <cell r="F3">
            <v>1330</v>
          </cell>
          <cell r="G3" t="str">
            <v>Saldo inicial</v>
          </cell>
        </row>
        <row r="4">
          <cell r="G4">
            <v>9137223.8000000007</v>
          </cell>
        </row>
        <row r="5">
          <cell r="A5" t="str">
            <v xml:space="preserve">Adiciones </v>
          </cell>
          <cell r="B5" t="str">
            <v>(+ )</v>
          </cell>
          <cell r="C5" t="str">
            <v xml:space="preserve">Adiciones </v>
          </cell>
          <cell r="G5">
            <v>3484711.52</v>
          </cell>
        </row>
        <row r="6">
          <cell r="A6" t="str">
            <v>bajas</v>
          </cell>
          <cell r="B6" t="str">
            <v>( - )</v>
          </cell>
          <cell r="C6" t="str">
            <v>bajas</v>
          </cell>
          <cell r="G6">
            <v>-587642.37</v>
          </cell>
        </row>
        <row r="7">
          <cell r="A7" t="str">
            <v>Depreciación</v>
          </cell>
          <cell r="B7" t="str">
            <v>( - )</v>
          </cell>
          <cell r="C7" t="str">
            <v>Depreciación</v>
          </cell>
          <cell r="G7">
            <v>-1060243.72</v>
          </cell>
        </row>
        <row r="8">
          <cell r="A8" t="str">
            <v xml:space="preserve">Reclasificaciones </v>
          </cell>
          <cell r="B8" t="str">
            <v>+</v>
          </cell>
          <cell r="C8" t="str">
            <v xml:space="preserve">Reclasificaciones </v>
          </cell>
          <cell r="G8">
            <v>207769.04</v>
          </cell>
        </row>
        <row r="9">
          <cell r="B9" t="str">
            <v>( = )</v>
          </cell>
          <cell r="C9" t="str">
            <v>Total</v>
          </cell>
          <cell r="D9">
            <v>0</v>
          </cell>
          <cell r="E9">
            <v>0</v>
          </cell>
          <cell r="F9">
            <v>0</v>
          </cell>
          <cell r="G9">
            <v>11181818.27</v>
          </cell>
          <cell r="H9">
            <v>11181818.27</v>
          </cell>
          <cell r="I9">
            <v>0</v>
          </cell>
        </row>
        <row r="10">
          <cell r="J10">
            <v>0</v>
          </cell>
        </row>
        <row r="12">
          <cell r="B12" t="str">
            <v>2014 (Expresado en miles)</v>
          </cell>
        </row>
        <row r="13">
          <cell r="B13" t="str">
            <v>TOTAL ACTIVO FIJO</v>
          </cell>
          <cell r="D13">
            <v>1310</v>
          </cell>
          <cell r="E13">
            <v>1320</v>
          </cell>
          <cell r="F13">
            <v>1330</v>
          </cell>
          <cell r="G13" t="str">
            <v>Saldo inicial</v>
          </cell>
        </row>
        <row r="14">
          <cell r="G14">
            <v>9661.9599999999991</v>
          </cell>
        </row>
        <row r="15">
          <cell r="A15" t="str">
            <v xml:space="preserve">Adiciones </v>
          </cell>
          <cell r="B15" t="str">
            <v>(+ )</v>
          </cell>
          <cell r="C15" t="str">
            <v>Adiciones</v>
          </cell>
          <cell r="G15">
            <v>0</v>
          </cell>
        </row>
        <row r="16">
          <cell r="A16" t="str">
            <v>bajas</v>
          </cell>
          <cell r="B16" t="str">
            <v>( - )</v>
          </cell>
          <cell r="C16" t="str">
            <v>Bajas</v>
          </cell>
          <cell r="G16">
            <v>0</v>
          </cell>
        </row>
        <row r="17">
          <cell r="A17" t="str">
            <v>Depreciación</v>
          </cell>
          <cell r="B17" t="str">
            <v>( - )</v>
          </cell>
          <cell r="C17" t="str">
            <v>Depreciación</v>
          </cell>
          <cell r="G17">
            <v>0</v>
          </cell>
        </row>
        <row r="18">
          <cell r="A18" t="str">
            <v xml:space="preserve">Reclasifiaciones </v>
          </cell>
          <cell r="B18" t="str">
            <v>(+)</v>
          </cell>
          <cell r="G18">
            <v>0</v>
          </cell>
        </row>
        <row r="19">
          <cell r="B19" t="str">
            <v>( = )</v>
          </cell>
          <cell r="D19">
            <v>0</v>
          </cell>
          <cell r="E19">
            <v>0</v>
          </cell>
          <cell r="F19">
            <v>0</v>
          </cell>
          <cell r="G19">
            <v>9661.9599999999991</v>
          </cell>
        </row>
      </sheetData>
      <sheetData sheetId="5">
        <row r="4">
          <cell r="B4" t="str">
            <v>ACTIVOS EXTRAORDINARIOS HASTA DICIEMBRE 2019</v>
          </cell>
        </row>
        <row r="6">
          <cell r="C6" t="str">
            <v>ACT EXTRAORDINARIO</v>
          </cell>
          <cell r="D6" t="str">
            <v xml:space="preserve">RESERVA </v>
          </cell>
          <cell r="E6" t="str">
            <v>NETO</v>
          </cell>
        </row>
        <row r="7">
          <cell r="B7" t="str">
            <v>Saldo al 31/12/2018</v>
          </cell>
          <cell r="C7">
            <v>6670594.5800000001</v>
          </cell>
          <cell r="D7">
            <v>-3348652.27</v>
          </cell>
          <cell r="E7">
            <v>3321942.31</v>
          </cell>
        </row>
        <row r="8">
          <cell r="A8" t="str">
            <v>Más:</v>
          </cell>
          <cell r="B8" t="str">
            <v>Adquisiciones</v>
          </cell>
          <cell r="C8">
            <v>1586476.7400000005</v>
          </cell>
          <cell r="D8">
            <v>-295701.69000000006</v>
          </cell>
          <cell r="E8">
            <v>1290775.0500000003</v>
          </cell>
        </row>
        <row r="9">
          <cell r="A9" t="str">
            <v>Reserva</v>
          </cell>
          <cell r="B9" t="str">
            <v>Constitucion de reserva</v>
          </cell>
          <cell r="D9">
            <v>-1187270.05</v>
          </cell>
          <cell r="E9">
            <v>-1187270.05</v>
          </cell>
        </row>
        <row r="10">
          <cell r="A10" t="str">
            <v xml:space="preserve">Menos: </v>
          </cell>
          <cell r="B10" t="str">
            <v>Ventas (Liberación)</v>
          </cell>
          <cell r="C10">
            <v>-2525449.5500000003</v>
          </cell>
          <cell r="D10">
            <v>1511558.1099999999</v>
          </cell>
          <cell r="E10">
            <v>-1013891.4400000004</v>
          </cell>
        </row>
        <row r="12">
          <cell r="B12" t="str">
            <v>Saldo al 31/12/19</v>
          </cell>
          <cell r="C12">
            <v>5731621.7699999996</v>
          </cell>
          <cell r="D12">
            <v>-3320065.9</v>
          </cell>
          <cell r="E12">
            <v>2411555.87</v>
          </cell>
        </row>
        <row r="18">
          <cell r="C18" t="str">
            <v>PRECIO DE VENTAS</v>
          </cell>
          <cell r="D18" t="str">
            <v>COSTO DE ADQUISICIONES</v>
          </cell>
          <cell r="E18" t="str">
            <v>PROVISION CONSTITUIDA</v>
          </cell>
          <cell r="F18" t="str">
            <v>UTILIDAD</v>
          </cell>
          <cell r="I18" t="str">
            <v>CONSTITUCION DE RESERVA</v>
          </cell>
          <cell r="J18" t="str">
            <v>MES</v>
          </cell>
        </row>
        <row r="19">
          <cell r="A19" t="str">
            <v>Utilidad</v>
          </cell>
          <cell r="C19">
            <v>1892972.79</v>
          </cell>
          <cell r="D19">
            <v>2525449.5500000003</v>
          </cell>
          <cell r="E19">
            <v>1511558.1099999999</v>
          </cell>
          <cell r="F19">
            <v>879081.34999999963</v>
          </cell>
          <cell r="I19" t="str">
            <v>ENERO</v>
          </cell>
          <cell r="J19">
            <v>116137.07</v>
          </cell>
        </row>
        <row r="20">
          <cell r="I20" t="str">
            <v xml:space="preserve">FEBRERO </v>
          </cell>
          <cell r="J20">
            <v>116415.93</v>
          </cell>
        </row>
        <row r="21">
          <cell r="I21" t="str">
            <v>MARZO</v>
          </cell>
          <cell r="J21">
            <v>117430.53</v>
          </cell>
        </row>
        <row r="22">
          <cell r="I22" t="str">
            <v>ABRIL</v>
          </cell>
          <cell r="J22">
            <v>117639.22</v>
          </cell>
        </row>
        <row r="23">
          <cell r="I23" t="str">
            <v xml:space="preserve">MAYO </v>
          </cell>
          <cell r="J23">
            <v>118113.68</v>
          </cell>
        </row>
        <row r="24">
          <cell r="I24" t="str">
            <v>JUNIO</v>
          </cell>
          <cell r="J24">
            <v>108693.39</v>
          </cell>
        </row>
        <row r="25">
          <cell r="I25" t="str">
            <v>JULIO</v>
          </cell>
          <cell r="J25">
            <v>83926.720000000001</v>
          </cell>
        </row>
        <row r="26">
          <cell r="I26" t="str">
            <v>AGOSTO</v>
          </cell>
          <cell r="J26">
            <v>87353.02</v>
          </cell>
        </row>
        <row r="27">
          <cell r="I27" t="str">
            <v>SEPTIEMBRE</v>
          </cell>
          <cell r="J27">
            <v>84731.89</v>
          </cell>
        </row>
        <row r="28">
          <cell r="I28" t="str">
            <v>OCTUBRE</v>
          </cell>
          <cell r="J28">
            <v>81210.259999999995</v>
          </cell>
        </row>
        <row r="29">
          <cell r="I29" t="str">
            <v>NOVIEMBRE</v>
          </cell>
          <cell r="J29">
            <v>78193.84</v>
          </cell>
        </row>
        <row r="30">
          <cell r="I30" t="str">
            <v>DICIEMBRE</v>
          </cell>
          <cell r="J30">
            <v>77424.5</v>
          </cell>
        </row>
        <row r="31">
          <cell r="J31">
            <v>1187270.05</v>
          </cell>
        </row>
      </sheetData>
      <sheetData sheetId="6"/>
      <sheetData sheetId="7"/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E22"/>
  <sheetViews>
    <sheetView showGridLines="0" zoomScaleNormal="100" workbookViewId="0">
      <selection activeCell="B8" sqref="B8:E22"/>
    </sheetView>
  </sheetViews>
  <sheetFormatPr defaultColWidth="9.140625" defaultRowHeight="12"/>
  <cols>
    <col min="1" max="1" width="9.140625" style="1"/>
    <col min="2" max="2" width="45.7109375" style="1" customWidth="1"/>
    <col min="3" max="3" width="3.7109375" style="1" customWidth="1"/>
    <col min="4" max="4" width="6.7109375" style="1" customWidth="1"/>
    <col min="5" max="5" width="12.7109375" style="28" customWidth="1"/>
    <col min="6" max="16384" width="9.140625" style="1"/>
  </cols>
  <sheetData>
    <row r="2" spans="2:5">
      <c r="B2" s="96"/>
      <c r="C2" s="97"/>
      <c r="D2" s="97"/>
      <c r="E2" s="98"/>
    </row>
    <row r="3" spans="2:5">
      <c r="B3" s="90" t="s">
        <v>65</v>
      </c>
      <c r="C3" s="91"/>
      <c r="D3" s="91"/>
      <c r="E3" s="92"/>
    </row>
    <row r="4" spans="2:5">
      <c r="B4" s="90" t="s">
        <v>63</v>
      </c>
      <c r="C4" s="91"/>
      <c r="D4" s="91"/>
      <c r="E4" s="92"/>
    </row>
    <row r="5" spans="2:5">
      <c r="B5" s="90" t="s">
        <v>0</v>
      </c>
      <c r="C5" s="91"/>
      <c r="D5" s="91"/>
      <c r="E5" s="92"/>
    </row>
    <row r="6" spans="2:5">
      <c r="B6" s="90" t="s">
        <v>66</v>
      </c>
      <c r="C6" s="91"/>
      <c r="D6" s="91"/>
      <c r="E6" s="92"/>
    </row>
    <row r="7" spans="2:5" ht="12.75" thickBot="1">
      <c r="B7" s="93" t="s">
        <v>1</v>
      </c>
      <c r="C7" s="94"/>
      <c r="D7" s="94"/>
      <c r="E7" s="95"/>
    </row>
    <row r="8" spans="2:5">
      <c r="B8" s="21"/>
      <c r="C8" s="22"/>
      <c r="D8" s="22"/>
      <c r="E8" s="23"/>
    </row>
    <row r="9" spans="2:5">
      <c r="B9" s="9" t="s">
        <v>2</v>
      </c>
      <c r="E9" s="24"/>
    </row>
    <row r="10" spans="2:5">
      <c r="B10" s="11" t="s">
        <v>3</v>
      </c>
      <c r="E10" s="25"/>
    </row>
    <row r="11" spans="2:5">
      <c r="B11" s="12" t="s">
        <v>4</v>
      </c>
      <c r="E11" s="24">
        <v>1197588.1299999999</v>
      </c>
    </row>
    <row r="12" spans="2:5">
      <c r="B12" s="12" t="s">
        <v>5</v>
      </c>
      <c r="E12" s="24">
        <v>3056.74</v>
      </c>
    </row>
    <row r="13" spans="2:5">
      <c r="B13" s="12" t="s">
        <v>6</v>
      </c>
      <c r="E13" s="26">
        <v>2411.87</v>
      </c>
    </row>
    <row r="14" spans="2:5" ht="12.75" thickBot="1">
      <c r="B14" s="9" t="s">
        <v>7</v>
      </c>
      <c r="E14" s="27">
        <f>SUM(E11:E13)</f>
        <v>1203056.74</v>
      </c>
    </row>
    <row r="15" spans="2:5" ht="12.75" thickTop="1">
      <c r="B15" s="8"/>
      <c r="E15" s="24"/>
    </row>
    <row r="16" spans="2:5">
      <c r="B16" s="9" t="s">
        <v>9</v>
      </c>
      <c r="E16" s="24"/>
    </row>
    <row r="17" spans="2:5">
      <c r="B17" s="11" t="s">
        <v>10</v>
      </c>
      <c r="D17" s="5"/>
      <c r="E17" s="24"/>
    </row>
    <row r="18" spans="2:5">
      <c r="B18" s="12" t="s">
        <v>11</v>
      </c>
      <c r="E18" s="24">
        <v>1200000</v>
      </c>
    </row>
    <row r="19" spans="2:5">
      <c r="B19" s="11" t="s">
        <v>12</v>
      </c>
      <c r="D19" s="5"/>
      <c r="E19" s="24"/>
    </row>
    <row r="20" spans="2:5">
      <c r="B20" s="12" t="s">
        <v>13</v>
      </c>
      <c r="E20" s="26">
        <v>3056.74</v>
      </c>
    </row>
    <row r="21" spans="2:5" ht="12.75" thickBot="1">
      <c r="B21" s="9" t="s">
        <v>14</v>
      </c>
      <c r="E21" s="27">
        <f>SUM(E18:E20)</f>
        <v>1203056.74</v>
      </c>
    </row>
    <row r="22" spans="2:5" ht="12.75" thickTop="1">
      <c r="B22" s="14"/>
      <c r="C22" s="2"/>
      <c r="D22" s="2"/>
      <c r="E22" s="26"/>
    </row>
  </sheetData>
  <mergeCells count="6">
    <mergeCell ref="B6:E6"/>
    <mergeCell ref="B7:E7"/>
    <mergeCell ref="B2:E2"/>
    <mergeCell ref="B3:E3"/>
    <mergeCell ref="B4:E4"/>
    <mergeCell ref="B5:E5"/>
  </mergeCells>
  <pageMargins left="0.7" right="0.7" top="0.75" bottom="0.75" header="0.3" footer="0.3"/>
  <pageSetup scale="67" orientation="portrait" r:id="rId1"/>
  <headerFooter>
    <oddFooter>&amp;C_x000D_&amp;1#&amp;"Calibri"&amp;10&amp;K000000 Información Pública - Banco Atlántida El Salvador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0BE6C-886E-4A37-A730-01F799CB4597}">
  <dimension ref="A3:F108"/>
  <sheetViews>
    <sheetView showGridLines="0" tabSelected="1" topLeftCell="A76" zoomScale="90" zoomScaleNormal="90" zoomScaleSheetLayoutView="85" workbookViewId="0">
      <selection activeCell="C85" sqref="C85"/>
    </sheetView>
  </sheetViews>
  <sheetFormatPr defaultColWidth="9.140625" defaultRowHeight="15"/>
  <cols>
    <col min="1" max="1" width="67.140625" customWidth="1"/>
    <col min="2" max="2" width="16.28515625" style="59" customWidth="1"/>
    <col min="3" max="3" width="8.140625" customWidth="1"/>
  </cols>
  <sheetData>
    <row r="3" spans="1:2">
      <c r="A3" s="65"/>
      <c r="B3" s="69"/>
    </row>
    <row r="4" spans="1:2">
      <c r="A4" s="29"/>
      <c r="B4" s="70"/>
    </row>
    <row r="5" spans="1:2">
      <c r="A5" s="99"/>
      <c r="B5" s="100"/>
    </row>
    <row r="6" spans="1:2">
      <c r="A6" s="66" t="s">
        <v>65</v>
      </c>
      <c r="B6" s="78"/>
    </row>
    <row r="7" spans="1:2">
      <c r="A7" s="66" t="s">
        <v>63</v>
      </c>
      <c r="B7" s="78"/>
    </row>
    <row r="8" spans="1:2">
      <c r="A8" s="66" t="s">
        <v>0</v>
      </c>
      <c r="B8" s="78"/>
    </row>
    <row r="9" spans="1:2">
      <c r="A9" s="67" t="s">
        <v>87</v>
      </c>
      <c r="B9" s="79"/>
    </row>
    <row r="10" spans="1:2">
      <c r="A10" s="68" t="s">
        <v>85</v>
      </c>
      <c r="B10" s="80"/>
    </row>
    <row r="11" spans="1:2">
      <c r="A11" s="65"/>
      <c r="B11" s="77"/>
    </row>
    <row r="12" spans="1:2">
      <c r="A12" s="41" t="s">
        <v>2</v>
      </c>
      <c r="B12" s="70"/>
    </row>
    <row r="13" spans="1:2">
      <c r="A13" s="41" t="s">
        <v>3</v>
      </c>
      <c r="B13" s="70"/>
    </row>
    <row r="14" spans="1:2">
      <c r="A14" s="71" t="s">
        <v>4</v>
      </c>
      <c r="B14" s="72">
        <v>526.35</v>
      </c>
    </row>
    <row r="15" spans="1:2">
      <c r="A15" s="71" t="s">
        <v>68</v>
      </c>
      <c r="B15" s="72">
        <v>2209.85</v>
      </c>
    </row>
    <row r="16" spans="1:2">
      <c r="A16" s="71" t="s">
        <v>82</v>
      </c>
      <c r="B16" s="72">
        <v>49.7</v>
      </c>
    </row>
    <row r="17" spans="1:4">
      <c r="A17" s="71" t="s">
        <v>5</v>
      </c>
      <c r="B17" s="72">
        <v>13.1</v>
      </c>
    </row>
    <row r="18" spans="1:4">
      <c r="A18" s="71" t="s">
        <v>69</v>
      </c>
      <c r="B18" s="72">
        <v>15.11</v>
      </c>
      <c r="C18" s="52"/>
    </row>
    <row r="19" spans="1:4">
      <c r="A19" s="71" t="s">
        <v>6</v>
      </c>
      <c r="B19" s="82">
        <v>40.58</v>
      </c>
    </row>
    <row r="20" spans="1:4">
      <c r="A20" s="41"/>
      <c r="B20" s="81">
        <f>SUM(B14:B19)</f>
        <v>2854.6899999999996</v>
      </c>
    </row>
    <row r="21" spans="1:4">
      <c r="A21" s="41"/>
      <c r="B21" s="72"/>
    </row>
    <row r="22" spans="1:4">
      <c r="A22" s="41" t="s">
        <v>83</v>
      </c>
      <c r="B22" s="72"/>
    </row>
    <row r="23" spans="1:4">
      <c r="A23" s="71" t="s">
        <v>84</v>
      </c>
      <c r="B23" s="82">
        <v>2.95</v>
      </c>
    </row>
    <row r="24" spans="1:4">
      <c r="A24" s="41"/>
      <c r="B24" s="81">
        <f>B23</f>
        <v>2.95</v>
      </c>
      <c r="D24" s="85"/>
    </row>
    <row r="25" spans="1:4">
      <c r="A25" s="41"/>
      <c r="B25" s="72"/>
    </row>
    <row r="26" spans="1:4" ht="15.75" thickBot="1">
      <c r="A26" s="41" t="s">
        <v>7</v>
      </c>
      <c r="B26" s="89">
        <f>B20+B24</f>
        <v>2857.6399999999994</v>
      </c>
      <c r="C26" s="51"/>
    </row>
    <row r="27" spans="1:4" ht="15.75" thickTop="1">
      <c r="A27" s="71"/>
      <c r="B27" s="70"/>
    </row>
    <row r="28" spans="1:4">
      <c r="A28" s="41" t="s">
        <v>70</v>
      </c>
      <c r="B28" s="70"/>
    </row>
    <row r="29" spans="1:4">
      <c r="A29" s="41" t="s">
        <v>71</v>
      </c>
      <c r="B29" s="70"/>
    </row>
    <row r="30" spans="1:4">
      <c r="A30" s="71" t="s">
        <v>72</v>
      </c>
      <c r="B30" s="72">
        <v>11.82</v>
      </c>
    </row>
    <row r="31" spans="1:4">
      <c r="A31" s="71" t="s">
        <v>73</v>
      </c>
      <c r="B31" s="72">
        <v>78.34</v>
      </c>
    </row>
    <row r="32" spans="1:4" ht="15.75" thickBot="1">
      <c r="A32" s="74" t="s">
        <v>74</v>
      </c>
      <c r="B32" s="73">
        <f>B30+B31</f>
        <v>90.16</v>
      </c>
    </row>
    <row r="33" spans="1:4" ht="15.75" thickTop="1">
      <c r="A33" s="41" t="s">
        <v>9</v>
      </c>
      <c r="B33" s="70"/>
    </row>
    <row r="34" spans="1:4">
      <c r="A34" s="41" t="s">
        <v>10</v>
      </c>
      <c r="B34" s="70"/>
    </row>
    <row r="35" spans="1:4">
      <c r="A35" s="71" t="s">
        <v>11</v>
      </c>
      <c r="B35" s="72">
        <v>1362</v>
      </c>
    </row>
    <row r="36" spans="1:4">
      <c r="A36" s="41" t="s">
        <v>80</v>
      </c>
      <c r="B36" s="72"/>
    </row>
    <row r="37" spans="1:4">
      <c r="A37" s="71" t="s">
        <v>80</v>
      </c>
      <c r="B37" s="72">
        <v>116.25</v>
      </c>
    </row>
    <row r="38" spans="1:4">
      <c r="A38" s="41" t="s">
        <v>12</v>
      </c>
      <c r="B38" s="72"/>
    </row>
    <row r="39" spans="1:4">
      <c r="A39" s="45" t="s">
        <v>81</v>
      </c>
      <c r="B39" s="72">
        <v>1069.3900000000001</v>
      </c>
    </row>
    <row r="40" spans="1:4">
      <c r="A40" s="71" t="s">
        <v>13</v>
      </c>
      <c r="B40" s="72">
        <v>219.84</v>
      </c>
    </row>
    <row r="41" spans="1:4">
      <c r="A41" s="74" t="s">
        <v>75</v>
      </c>
      <c r="B41" s="75">
        <f>B35+B37+B39+B40</f>
        <v>2767.4800000000005</v>
      </c>
    </row>
    <row r="42" spans="1:4" ht="15.75" thickBot="1">
      <c r="A42" s="41" t="s">
        <v>14</v>
      </c>
      <c r="B42" s="73">
        <f>B32+B41</f>
        <v>2857.6400000000003</v>
      </c>
      <c r="C42" s="53"/>
      <c r="D42" s="85"/>
    </row>
    <row r="43" spans="1:4" ht="15.75" thickTop="1">
      <c r="A43" s="30"/>
      <c r="B43" s="76"/>
    </row>
    <row r="46" spans="1:4" s="1" customFormat="1" ht="12"/>
    <row r="47" spans="1:4" s="1" customFormat="1" ht="12"/>
    <row r="48" spans="1:4" s="1" customFormat="1" ht="12">
      <c r="A48" s="6"/>
      <c r="B48" s="7"/>
      <c r="C48" s="64"/>
    </row>
    <row r="49" spans="1:3" s="1" customFormat="1" ht="12">
      <c r="A49" s="8"/>
      <c r="C49" s="10"/>
    </row>
    <row r="50" spans="1:3" s="1" customFormat="1" ht="12">
      <c r="A50" s="107"/>
      <c r="B50" s="108"/>
      <c r="C50" s="109"/>
    </row>
    <row r="51" spans="1:3" s="1" customFormat="1">
      <c r="A51" s="110" t="s">
        <v>76</v>
      </c>
      <c r="B51" s="111"/>
      <c r="C51" s="112"/>
    </row>
    <row r="52" spans="1:3" s="1" customFormat="1">
      <c r="A52" s="110" t="s">
        <v>63</v>
      </c>
      <c r="B52" s="111"/>
      <c r="C52" s="112"/>
    </row>
    <row r="53" spans="1:3" s="1" customFormat="1">
      <c r="A53" s="110" t="s">
        <v>17</v>
      </c>
      <c r="B53" s="111"/>
      <c r="C53" s="112"/>
    </row>
    <row r="54" spans="1:3" s="1" customFormat="1" ht="14.25">
      <c r="A54" s="101" t="s">
        <v>88</v>
      </c>
      <c r="B54" s="102"/>
      <c r="C54" s="103"/>
    </row>
    <row r="55" spans="1:3" s="1" customFormat="1" ht="14.25">
      <c r="A55" s="104" t="s">
        <v>1</v>
      </c>
      <c r="B55" s="105"/>
      <c r="C55" s="106"/>
    </row>
    <row r="56" spans="1:3" s="1" customFormat="1" ht="12.75">
      <c r="A56" s="40"/>
      <c r="B56" s="42"/>
      <c r="C56" s="54"/>
    </row>
    <row r="57" spans="1:3" s="1" customFormat="1" ht="12.75">
      <c r="A57" s="41" t="s">
        <v>18</v>
      </c>
      <c r="B57" s="42"/>
      <c r="C57" s="54"/>
    </row>
    <row r="58" spans="1:3" s="1" customFormat="1" ht="12.75">
      <c r="A58" s="43" t="s">
        <v>19</v>
      </c>
      <c r="B58" s="42"/>
      <c r="C58" s="54"/>
    </row>
    <row r="59" spans="1:3" s="1" customFormat="1" ht="12.75">
      <c r="A59" s="44" t="s">
        <v>20</v>
      </c>
      <c r="B59" s="49" t="s">
        <v>8</v>
      </c>
      <c r="C59" s="55">
        <v>308.54000000000002</v>
      </c>
    </row>
    <row r="60" spans="1:3" s="1" customFormat="1">
      <c r="A60" s="44" t="s">
        <v>22</v>
      </c>
      <c r="B60" s="49"/>
      <c r="C60" s="84">
        <v>0</v>
      </c>
    </row>
    <row r="61" spans="1:3" s="1" customFormat="1" ht="12.75">
      <c r="A61" s="45"/>
      <c r="B61" s="42"/>
      <c r="C61" s="83">
        <f>SUM(C59:C60)</f>
        <v>308.54000000000002</v>
      </c>
    </row>
    <row r="62" spans="1:3" s="1" customFormat="1" ht="12.75">
      <c r="A62" s="41" t="s">
        <v>23</v>
      </c>
      <c r="B62" s="42"/>
      <c r="C62" s="54"/>
    </row>
    <row r="63" spans="1:3" s="1" customFormat="1" ht="12.75">
      <c r="A63" s="43" t="s">
        <v>24</v>
      </c>
      <c r="B63" s="42"/>
      <c r="C63" s="54"/>
    </row>
    <row r="64" spans="1:3" s="1" customFormat="1" ht="15.75" customHeight="1">
      <c r="A64" s="86" t="s">
        <v>25</v>
      </c>
      <c r="B64" s="49" t="s">
        <v>8</v>
      </c>
      <c r="C64" s="54">
        <v>0.74</v>
      </c>
    </row>
    <row r="65" spans="1:5" s="1" customFormat="1" ht="29.25" customHeight="1">
      <c r="A65" s="86" t="s">
        <v>26</v>
      </c>
      <c r="B65" s="42"/>
      <c r="C65" s="87">
        <v>113.86</v>
      </c>
      <c r="E65" s="50"/>
    </row>
    <row r="66" spans="1:5" s="1" customFormat="1" ht="30" customHeight="1">
      <c r="A66" s="86" t="s">
        <v>27</v>
      </c>
      <c r="B66" s="42"/>
      <c r="C66" s="88">
        <v>19.62</v>
      </c>
    </row>
    <row r="67" spans="1:5" s="1" customFormat="1" ht="12.75">
      <c r="A67" s="45"/>
      <c r="B67" s="42"/>
      <c r="C67" s="83">
        <f>SUM(C64:C66)</f>
        <v>134.22</v>
      </c>
    </row>
    <row r="68" spans="1:5" s="1" customFormat="1" ht="13.5" thickBot="1">
      <c r="A68" s="47" t="s">
        <v>29</v>
      </c>
      <c r="B68" s="42"/>
      <c r="C68" s="56">
        <f>C61-C67</f>
        <v>174.32000000000002</v>
      </c>
    </row>
    <row r="69" spans="1:5" s="1" customFormat="1" ht="13.5" thickTop="1">
      <c r="A69" s="45"/>
      <c r="B69" s="42"/>
      <c r="C69" s="54"/>
    </row>
    <row r="70" spans="1:5" s="1" customFormat="1" ht="12.75">
      <c r="A70" s="43" t="s">
        <v>30</v>
      </c>
      <c r="B70" s="42"/>
      <c r="C70" s="54"/>
    </row>
    <row r="71" spans="1:5" s="1" customFormat="1" ht="12.75">
      <c r="A71" s="46" t="s">
        <v>31</v>
      </c>
      <c r="B71" s="42" t="s">
        <v>8</v>
      </c>
      <c r="C71" s="54">
        <v>0</v>
      </c>
    </row>
    <row r="72" spans="1:5" s="63" customFormat="1" ht="12.75">
      <c r="A72" s="60" t="s">
        <v>32</v>
      </c>
      <c r="B72" s="61"/>
      <c r="C72" s="54">
        <v>129.5</v>
      </c>
      <c r="D72" s="62"/>
      <c r="E72" s="62"/>
    </row>
    <row r="73" spans="1:5" s="1" customFormat="1" ht="12.75">
      <c r="A73" s="45" t="s">
        <v>86</v>
      </c>
      <c r="B73" s="42"/>
      <c r="C73" s="54">
        <v>0</v>
      </c>
    </row>
    <row r="74" spans="1:5" s="1" customFormat="1" ht="13.5" thickBot="1">
      <c r="A74" s="47" t="s">
        <v>78</v>
      </c>
      <c r="B74" s="42"/>
      <c r="C74" s="56">
        <f>C68+C72</f>
        <v>303.82000000000005</v>
      </c>
      <c r="E74" s="50"/>
    </row>
    <row r="75" spans="1:5" s="1" customFormat="1" ht="13.5" thickTop="1">
      <c r="A75" s="45"/>
      <c r="B75" s="42"/>
      <c r="C75" s="54"/>
    </row>
    <row r="76" spans="1:5" s="1" customFormat="1" ht="12.75">
      <c r="A76" s="43" t="s">
        <v>37</v>
      </c>
      <c r="B76" s="42"/>
      <c r="C76" s="54"/>
    </row>
    <row r="77" spans="1:5" s="1" customFormat="1" ht="12.75">
      <c r="A77" s="46" t="s">
        <v>37</v>
      </c>
      <c r="B77" s="42"/>
      <c r="C77" s="54">
        <v>77.62</v>
      </c>
    </row>
    <row r="78" spans="1:5" s="1" customFormat="1" ht="12.75">
      <c r="A78" s="45"/>
      <c r="B78" s="42"/>
      <c r="C78" s="54"/>
    </row>
    <row r="79" spans="1:5" s="1" customFormat="1" ht="13.5" thickBot="1">
      <c r="A79" s="47" t="s">
        <v>38</v>
      </c>
      <c r="B79" s="42"/>
      <c r="C79" s="56">
        <v>226.2</v>
      </c>
    </row>
    <row r="80" spans="1:5" s="1" customFormat="1" ht="13.5" thickTop="1">
      <c r="A80" s="45"/>
      <c r="B80" s="42"/>
      <c r="C80" s="54"/>
    </row>
    <row r="81" spans="1:6" s="1" customFormat="1" ht="12.75">
      <c r="A81" s="43" t="s">
        <v>39</v>
      </c>
      <c r="B81" s="42"/>
      <c r="C81" s="54"/>
    </row>
    <row r="82" spans="1:6" s="1" customFormat="1" ht="12.75" hidden="1">
      <c r="A82" s="46" t="s">
        <v>50</v>
      </c>
      <c r="B82" s="49" t="s">
        <v>8</v>
      </c>
      <c r="C82" s="54">
        <v>0</v>
      </c>
    </row>
    <row r="83" spans="1:6" s="1" customFormat="1" ht="12.75">
      <c r="A83" s="46" t="s">
        <v>40</v>
      </c>
      <c r="B83" s="42"/>
      <c r="C83" s="54">
        <v>6.37</v>
      </c>
    </row>
    <row r="84" spans="1:6" s="1" customFormat="1" ht="12.75">
      <c r="A84" s="45"/>
      <c r="B84" s="42"/>
      <c r="C84" s="54">
        <v>6.37</v>
      </c>
    </row>
    <row r="85" spans="1:6" s="1" customFormat="1" ht="13.5" thickBot="1">
      <c r="A85" s="43" t="s">
        <v>47</v>
      </c>
      <c r="B85" s="42"/>
      <c r="C85" s="56">
        <v>219.83</v>
      </c>
    </row>
    <row r="86" spans="1:6" s="1" customFormat="1" ht="13.5" thickTop="1">
      <c r="A86" s="45"/>
      <c r="B86" s="42"/>
      <c r="C86" s="54"/>
    </row>
    <row r="87" spans="1:6" s="1" customFormat="1" ht="12.75">
      <c r="A87" s="43" t="s">
        <v>48</v>
      </c>
      <c r="B87" s="42"/>
      <c r="C87" s="54"/>
    </row>
    <row r="88" spans="1:6" s="1" customFormat="1" ht="12.75">
      <c r="A88" s="48" t="s">
        <v>49</v>
      </c>
      <c r="B88" s="42"/>
      <c r="C88" s="54">
        <v>0</v>
      </c>
    </row>
    <row r="89" spans="1:6" s="1" customFormat="1" ht="12.75">
      <c r="A89" s="45"/>
      <c r="B89" s="42"/>
      <c r="C89" s="54"/>
    </row>
    <row r="90" spans="1:6" s="1" customFormat="1" ht="12.75">
      <c r="A90" s="43" t="s">
        <v>52</v>
      </c>
      <c r="B90" s="42"/>
      <c r="C90" s="54"/>
    </row>
    <row r="91" spans="1:6" s="1" customFormat="1" ht="12.75">
      <c r="A91" s="46" t="s">
        <v>52</v>
      </c>
      <c r="B91" s="42"/>
      <c r="C91" s="54"/>
    </row>
    <row r="92" spans="1:6" s="1" customFormat="1" ht="12.75">
      <c r="A92" s="46" t="s">
        <v>53</v>
      </c>
      <c r="B92" s="42"/>
      <c r="C92" s="55">
        <v>0</v>
      </c>
    </row>
    <row r="93" spans="1:6" s="1" customFormat="1" ht="12.75">
      <c r="A93" s="8"/>
      <c r="C93" s="54"/>
    </row>
    <row r="94" spans="1:6" s="1" customFormat="1" ht="13.5" thickBot="1">
      <c r="A94" s="43" t="s">
        <v>79</v>
      </c>
      <c r="B94" s="42"/>
      <c r="C94" s="57">
        <f>+C85</f>
        <v>219.83</v>
      </c>
      <c r="D94" s="50"/>
      <c r="E94" s="50"/>
      <c r="F94" s="50"/>
    </row>
    <row r="95" spans="1:6" s="1" customFormat="1" ht="12.75" thickTop="1">
      <c r="A95" s="8"/>
      <c r="C95" s="10"/>
    </row>
    <row r="96" spans="1:6" s="1" customFormat="1" ht="12" hidden="1">
      <c r="A96" s="11" t="s">
        <v>48</v>
      </c>
      <c r="C96" s="10">
        <f>+E100</f>
        <v>0</v>
      </c>
    </row>
    <row r="97" spans="1:5" s="1" customFormat="1" ht="12" hidden="1">
      <c r="A97" s="18"/>
      <c r="C97" s="10"/>
    </row>
    <row r="98" spans="1:5" s="1" customFormat="1" ht="12" hidden="1">
      <c r="A98" s="17" t="s">
        <v>55</v>
      </c>
      <c r="C98" s="13">
        <v>0</v>
      </c>
    </row>
    <row r="99" spans="1:5" s="1" customFormat="1" ht="12" hidden="1">
      <c r="A99" s="8"/>
      <c r="C99" s="10"/>
    </row>
    <row r="100" spans="1:5" s="1" customFormat="1" ht="12.75" hidden="1" thickBot="1">
      <c r="A100" s="11" t="s">
        <v>56</v>
      </c>
      <c r="C100" s="58">
        <f>+C96-C98</f>
        <v>0</v>
      </c>
    </row>
    <row r="101" spans="1:5" s="1" customFormat="1" ht="12" hidden="1">
      <c r="A101" s="8"/>
      <c r="C101" s="10"/>
    </row>
    <row r="102" spans="1:5" s="1" customFormat="1" ht="12" hidden="1">
      <c r="A102" s="11" t="s">
        <v>57</v>
      </c>
      <c r="C102" s="10"/>
    </row>
    <row r="103" spans="1:5" s="1" customFormat="1" ht="12" hidden="1">
      <c r="A103" s="12" t="s">
        <v>58</v>
      </c>
      <c r="C103" s="10">
        <f>+C74/C106</f>
        <v>303.82000000000005</v>
      </c>
    </row>
    <row r="104" spans="1:5" s="1" customFormat="1" ht="12" hidden="1">
      <c r="A104" s="12" t="s">
        <v>59</v>
      </c>
      <c r="C104" s="10">
        <f>+C85/C106</f>
        <v>219.83</v>
      </c>
    </row>
    <row r="105" spans="1:5" s="1" customFormat="1" ht="12" hidden="1">
      <c r="A105" s="12" t="s">
        <v>60</v>
      </c>
      <c r="C105" s="10">
        <f>+C94/C106</f>
        <v>219.83</v>
      </c>
    </row>
    <row r="106" spans="1:5" s="1" customFormat="1" ht="12" hidden="1">
      <c r="A106" s="12" t="s">
        <v>61</v>
      </c>
      <c r="C106" s="10">
        <v>1</v>
      </c>
      <c r="E106" s="1" t="s">
        <v>64</v>
      </c>
    </row>
    <row r="107" spans="1:5" s="1" customFormat="1" ht="12" hidden="1">
      <c r="A107" s="12" t="s">
        <v>62</v>
      </c>
      <c r="C107" s="10">
        <v>100</v>
      </c>
      <c r="E107" s="1" t="s">
        <v>64</v>
      </c>
    </row>
    <row r="108" spans="1:5" s="1" customFormat="1" ht="12">
      <c r="A108" s="14"/>
      <c r="B108" s="2"/>
      <c r="C108" s="13"/>
    </row>
  </sheetData>
  <mergeCells count="7">
    <mergeCell ref="A5:B5"/>
    <mergeCell ref="A54:C54"/>
    <mergeCell ref="A55:C55"/>
    <mergeCell ref="A50:C50"/>
    <mergeCell ref="A51:C51"/>
    <mergeCell ref="A52:C52"/>
    <mergeCell ref="A53:C53"/>
  </mergeCells>
  <pageMargins left="0.70866141732283472" right="0.70866141732283472" top="0.74803149606299213" bottom="0.74803149606299213" header="0.31496062992125984" footer="0.31496062992125984"/>
  <pageSetup scale="81" orientation="portrait" r:id="rId1"/>
  <rowBreaks count="1" manualBreakCount="1">
    <brk id="45" max="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"/>
  <sheetViews>
    <sheetView topLeftCell="A196" workbookViewId="0">
      <selection activeCell="A162" sqref="A162"/>
    </sheetView>
  </sheetViews>
  <sheetFormatPr defaultColWidth="9.140625" defaultRowHeight="15"/>
  <sheetData/>
  <pageMargins left="0.7" right="0.7" top="0.75" bottom="0.75" header="0.3" footer="0.3"/>
  <pageSetup orientation="portrait" r:id="rId1"/>
  <headerFooter>
    <oddFooter>&amp;C_x000D_&amp;1#&amp;"Calibri"&amp;10&amp;K000000 Información Pública - Banco Atlántida El Salvador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2:I75"/>
  <sheetViews>
    <sheetView showGridLines="0" topLeftCell="A40" zoomScaleNormal="100" workbookViewId="0">
      <selection activeCell="G43" sqref="G43"/>
    </sheetView>
  </sheetViews>
  <sheetFormatPr defaultColWidth="9.140625" defaultRowHeight="12"/>
  <cols>
    <col min="1" max="1" width="9.140625" style="1"/>
    <col min="2" max="2" width="45.7109375" style="1" customWidth="1"/>
    <col min="3" max="3" width="3.7109375" style="1" customWidth="1"/>
    <col min="4" max="4" width="7.7109375" style="1" customWidth="1"/>
    <col min="5" max="5" width="12.7109375" style="1" customWidth="1"/>
    <col min="6" max="6" width="6.7109375" style="1" customWidth="1"/>
    <col min="7" max="7" width="12.7109375" style="1" customWidth="1"/>
    <col min="8" max="16384" width="9.140625" style="1"/>
  </cols>
  <sheetData>
    <row r="2" spans="1:7">
      <c r="B2" s="96"/>
      <c r="C2" s="97"/>
      <c r="D2" s="97"/>
      <c r="E2" s="97"/>
      <c r="F2" s="97"/>
      <c r="G2" s="98"/>
    </row>
    <row r="3" spans="1:7">
      <c r="B3" s="90" t="s">
        <v>76</v>
      </c>
      <c r="C3" s="91"/>
      <c r="D3" s="91"/>
      <c r="E3" s="91"/>
      <c r="F3" s="91"/>
      <c r="G3" s="92"/>
    </row>
    <row r="4" spans="1:7" ht="12" customHeight="1">
      <c r="B4" s="90" t="s">
        <v>63</v>
      </c>
      <c r="C4" s="91"/>
      <c r="D4" s="91"/>
      <c r="E4" s="91"/>
      <c r="F4" s="91"/>
      <c r="G4" s="92"/>
    </row>
    <row r="5" spans="1:7">
      <c r="B5" s="90" t="s">
        <v>17</v>
      </c>
      <c r="C5" s="91"/>
      <c r="D5" s="91"/>
      <c r="E5" s="91"/>
      <c r="F5" s="91"/>
      <c r="G5" s="92"/>
    </row>
    <row r="6" spans="1:7">
      <c r="B6" s="113" t="s">
        <v>77</v>
      </c>
      <c r="C6" s="114"/>
      <c r="D6" s="114"/>
      <c r="E6" s="114"/>
      <c r="F6" s="114"/>
      <c r="G6" s="115"/>
    </row>
    <row r="7" spans="1:7">
      <c r="B7" s="113" t="s">
        <v>67</v>
      </c>
      <c r="C7" s="114"/>
      <c r="D7" s="114"/>
      <c r="E7" s="114"/>
      <c r="F7" s="114"/>
      <c r="G7" s="115"/>
    </row>
    <row r="8" spans="1:7" ht="12.75" thickBot="1">
      <c r="B8" s="6"/>
      <c r="C8" s="7"/>
      <c r="D8" s="3" t="s">
        <v>15</v>
      </c>
      <c r="E8" s="4">
        <v>2021</v>
      </c>
      <c r="F8" s="4"/>
      <c r="G8" s="15">
        <v>2021</v>
      </c>
    </row>
    <row r="9" spans="1:7">
      <c r="A9" s="1">
        <v>5</v>
      </c>
      <c r="B9" s="9" t="s">
        <v>18</v>
      </c>
      <c r="G9" s="10"/>
    </row>
    <row r="10" spans="1:7">
      <c r="A10" s="1">
        <v>51</v>
      </c>
      <c r="B10" s="11" t="s">
        <v>19</v>
      </c>
      <c r="G10" s="10"/>
    </row>
    <row r="11" spans="1:7">
      <c r="A11" s="1">
        <v>510</v>
      </c>
      <c r="B11" s="16" t="s">
        <v>20</v>
      </c>
      <c r="E11" s="37" t="s">
        <v>8</v>
      </c>
      <c r="G11" s="10" t="s">
        <v>8</v>
      </c>
    </row>
    <row r="12" spans="1:7">
      <c r="A12" s="1">
        <v>511</v>
      </c>
      <c r="B12" s="16" t="s">
        <v>21</v>
      </c>
      <c r="E12" s="37"/>
      <c r="G12" s="10"/>
    </row>
    <row r="13" spans="1:7">
      <c r="A13" s="1">
        <v>512</v>
      </c>
      <c r="B13" s="16" t="s">
        <v>22</v>
      </c>
      <c r="E13" s="38"/>
      <c r="G13" s="13"/>
    </row>
    <row r="14" spans="1:7">
      <c r="B14" s="8"/>
      <c r="E14" s="19">
        <f>SUM(E11:E13)</f>
        <v>0</v>
      </c>
      <c r="G14" s="31">
        <f>SUM(G11:G13)</f>
        <v>0</v>
      </c>
    </row>
    <row r="15" spans="1:7">
      <c r="A15" s="1">
        <v>4</v>
      </c>
      <c r="B15" s="9" t="s">
        <v>23</v>
      </c>
      <c r="E15" s="37"/>
      <c r="G15" s="10"/>
    </row>
    <row r="16" spans="1:7">
      <c r="A16" s="1">
        <v>41</v>
      </c>
      <c r="B16" s="11" t="s">
        <v>24</v>
      </c>
      <c r="E16" s="37"/>
      <c r="G16" s="10"/>
    </row>
    <row r="17" spans="1:7">
      <c r="A17" s="1">
        <v>410</v>
      </c>
      <c r="B17" s="16" t="s">
        <v>25</v>
      </c>
      <c r="E17" s="37" t="s">
        <v>8</v>
      </c>
      <c r="G17" s="10" t="s">
        <v>8</v>
      </c>
    </row>
    <row r="18" spans="1:7" ht="24">
      <c r="A18" s="1">
        <v>411</v>
      </c>
      <c r="B18" s="12" t="s">
        <v>26</v>
      </c>
      <c r="E18" s="37"/>
      <c r="G18" s="10"/>
    </row>
    <row r="19" spans="1:7" ht="24">
      <c r="A19" s="1">
        <v>412</v>
      </c>
      <c r="B19" s="12" t="s">
        <v>27</v>
      </c>
      <c r="E19" s="37"/>
      <c r="G19" s="10"/>
    </row>
    <row r="20" spans="1:7" ht="24">
      <c r="A20" s="1">
        <v>413</v>
      </c>
      <c r="B20" s="12" t="s">
        <v>28</v>
      </c>
      <c r="E20" s="38"/>
      <c r="G20" s="13"/>
    </row>
    <row r="21" spans="1:7">
      <c r="B21" s="8"/>
      <c r="E21" s="19">
        <f>SUM(E17:E20)</f>
        <v>0</v>
      </c>
      <c r="G21" s="31">
        <f>SUM(G17:G20)</f>
        <v>0</v>
      </c>
    </row>
    <row r="22" spans="1:7" ht="12.75" thickBot="1">
      <c r="B22" s="17" t="s">
        <v>29</v>
      </c>
      <c r="E22" s="20">
        <f>+E14-E21</f>
        <v>0</v>
      </c>
      <c r="G22" s="32">
        <f>+G14-G21</f>
        <v>0</v>
      </c>
    </row>
    <row r="23" spans="1:7" ht="12.75" thickTop="1">
      <c r="B23" s="8"/>
      <c r="E23" s="37"/>
      <c r="G23" s="10"/>
    </row>
    <row r="24" spans="1:7">
      <c r="A24" s="1">
        <v>52</v>
      </c>
      <c r="B24" s="11" t="s">
        <v>30</v>
      </c>
      <c r="E24" s="37"/>
      <c r="G24" s="10"/>
    </row>
    <row r="25" spans="1:7">
      <c r="A25" s="1">
        <v>520</v>
      </c>
      <c r="B25" s="12" t="s">
        <v>31</v>
      </c>
      <c r="E25" s="37" t="s">
        <v>8</v>
      </c>
      <c r="G25" s="10" t="s">
        <v>8</v>
      </c>
    </row>
    <row r="26" spans="1:7">
      <c r="A26" s="1">
        <v>521</v>
      </c>
      <c r="B26" s="12" t="s">
        <v>32</v>
      </c>
      <c r="E26" s="37">
        <v>7461.68</v>
      </c>
      <c r="G26" s="10">
        <v>7461.68</v>
      </c>
    </row>
    <row r="27" spans="1:7">
      <c r="A27" s="1">
        <v>522</v>
      </c>
      <c r="B27" s="12" t="s">
        <v>33</v>
      </c>
      <c r="E27" s="37"/>
      <c r="G27" s="10"/>
    </row>
    <row r="28" spans="1:7">
      <c r="A28" s="1">
        <v>523</v>
      </c>
      <c r="B28" s="12" t="s">
        <v>34</v>
      </c>
      <c r="E28" s="37"/>
      <c r="G28" s="10"/>
    </row>
    <row r="29" spans="1:7">
      <c r="A29" s="1">
        <v>524</v>
      </c>
      <c r="B29" s="12" t="s">
        <v>35</v>
      </c>
      <c r="E29" s="38"/>
      <c r="G29" s="13"/>
    </row>
    <row r="30" spans="1:7">
      <c r="B30" s="8"/>
      <c r="E30" s="19">
        <f>SUM(E25:E29)</f>
        <v>7461.68</v>
      </c>
      <c r="G30" s="31">
        <f>SUM(G25:G29)</f>
        <v>7461.68</v>
      </c>
    </row>
    <row r="31" spans="1:7" ht="12.75" thickBot="1">
      <c r="B31" s="17" t="s">
        <v>36</v>
      </c>
      <c r="E31" s="39">
        <f>+E22+E30</f>
        <v>7461.68</v>
      </c>
      <c r="G31" s="33">
        <f>+G22+G30</f>
        <v>7461.68</v>
      </c>
    </row>
    <row r="32" spans="1:7" ht="12.75" thickTop="1">
      <c r="B32" s="8"/>
      <c r="E32" s="37"/>
      <c r="G32" s="10"/>
    </row>
    <row r="33" spans="1:7">
      <c r="A33" s="1">
        <v>44</v>
      </c>
      <c r="B33" s="11" t="s">
        <v>37</v>
      </c>
      <c r="E33" s="37"/>
      <c r="G33" s="10"/>
    </row>
    <row r="34" spans="1:7">
      <c r="A34" s="1">
        <v>440</v>
      </c>
      <c r="B34" s="12" t="s">
        <v>37</v>
      </c>
      <c r="E34" s="38">
        <v>1016.45</v>
      </c>
      <c r="G34" s="13">
        <v>1016.45</v>
      </c>
    </row>
    <row r="35" spans="1:7">
      <c r="B35" s="8"/>
      <c r="E35" s="37"/>
      <c r="G35" s="10"/>
    </row>
    <row r="36" spans="1:7" ht="12.75" thickBot="1">
      <c r="B36" s="17" t="s">
        <v>38</v>
      </c>
      <c r="E36" s="20">
        <f>+E31-E34</f>
        <v>6445.2300000000005</v>
      </c>
      <c r="G36" s="34">
        <f>+G31-G34</f>
        <v>6445.2300000000005</v>
      </c>
    </row>
    <row r="37" spans="1:7" ht="12.75" thickTop="1">
      <c r="B37" s="8"/>
      <c r="E37" s="37"/>
      <c r="G37" s="10"/>
    </row>
    <row r="38" spans="1:7">
      <c r="A38" s="1">
        <v>42</v>
      </c>
      <c r="B38" s="11" t="s">
        <v>39</v>
      </c>
      <c r="E38" s="37"/>
      <c r="G38" s="10"/>
    </row>
    <row r="39" spans="1:7" ht="24">
      <c r="A39" s="1">
        <v>420</v>
      </c>
      <c r="B39" s="12" t="s">
        <v>50</v>
      </c>
      <c r="E39" s="37" t="s">
        <v>8</v>
      </c>
      <c r="G39" s="10" t="s">
        <v>8</v>
      </c>
    </row>
    <row r="40" spans="1:7">
      <c r="A40" s="1">
        <v>421</v>
      </c>
      <c r="B40" s="12" t="s">
        <v>40</v>
      </c>
      <c r="E40" s="37">
        <v>1620.96</v>
      </c>
      <c r="G40" s="10">
        <v>1620.96</v>
      </c>
    </row>
    <row r="41" spans="1:7" ht="24">
      <c r="A41" s="1">
        <v>422</v>
      </c>
      <c r="B41" s="12" t="s">
        <v>41</v>
      </c>
      <c r="E41" s="37"/>
      <c r="G41" s="10"/>
    </row>
    <row r="42" spans="1:7">
      <c r="A42" s="1">
        <v>423</v>
      </c>
      <c r="B42" s="12" t="s">
        <v>42</v>
      </c>
      <c r="E42" s="37">
        <v>105.04</v>
      </c>
      <c r="G42" s="10">
        <v>105.04</v>
      </c>
    </row>
    <row r="43" spans="1:7" ht="24">
      <c r="A43" s="1">
        <v>424</v>
      </c>
      <c r="B43" s="12" t="s">
        <v>43</v>
      </c>
      <c r="E43" s="37"/>
      <c r="G43" s="10"/>
    </row>
    <row r="44" spans="1:7">
      <c r="A44" s="1">
        <v>425</v>
      </c>
      <c r="B44" s="12" t="s">
        <v>44</v>
      </c>
      <c r="E44" s="37"/>
      <c r="G44" s="10"/>
    </row>
    <row r="45" spans="1:7" ht="24">
      <c r="A45" s="1">
        <v>426</v>
      </c>
      <c r="B45" s="12" t="s">
        <v>45</v>
      </c>
      <c r="E45" s="37"/>
      <c r="G45" s="10"/>
    </row>
    <row r="46" spans="1:7">
      <c r="A46" s="1">
        <v>427</v>
      </c>
      <c r="B46" s="12" t="s">
        <v>46</v>
      </c>
      <c r="E46" s="38"/>
      <c r="G46" s="13"/>
    </row>
    <row r="47" spans="1:7">
      <c r="B47" s="8"/>
      <c r="E47" s="19">
        <f>SUM(E39:E46)</f>
        <v>1726</v>
      </c>
      <c r="G47" s="31">
        <f>SUM(G39:G46)</f>
        <v>1726</v>
      </c>
    </row>
    <row r="48" spans="1:7" ht="12.75" thickBot="1">
      <c r="B48" s="11" t="s">
        <v>47</v>
      </c>
      <c r="E48" s="20">
        <f>+E36-E47</f>
        <v>4719.2300000000005</v>
      </c>
      <c r="G48" s="34">
        <f>+G36-G47</f>
        <v>4719.2300000000005</v>
      </c>
    </row>
    <row r="49" spans="1:7" ht="12.75" thickTop="1">
      <c r="B49" s="8"/>
      <c r="E49" s="37"/>
      <c r="G49" s="10"/>
    </row>
    <row r="50" spans="1:7">
      <c r="B50" s="11" t="s">
        <v>48</v>
      </c>
      <c r="E50" s="37"/>
      <c r="G50" s="10"/>
    </row>
    <row r="51" spans="1:7">
      <c r="B51" s="18" t="s">
        <v>49</v>
      </c>
      <c r="E51" s="37"/>
      <c r="G51" s="10"/>
    </row>
    <row r="52" spans="1:7">
      <c r="B52" s="8"/>
      <c r="E52" s="37"/>
      <c r="G52" s="10"/>
    </row>
    <row r="53" spans="1:7">
      <c r="A53" s="1">
        <v>53</v>
      </c>
      <c r="B53" s="11" t="s">
        <v>51</v>
      </c>
      <c r="E53" s="37"/>
      <c r="G53" s="10"/>
    </row>
    <row r="54" spans="1:7">
      <c r="A54" s="1">
        <v>530</v>
      </c>
      <c r="B54" s="12" t="s">
        <v>52</v>
      </c>
      <c r="E54" s="38">
        <v>0</v>
      </c>
      <c r="G54" s="13">
        <v>0</v>
      </c>
    </row>
    <row r="55" spans="1:7">
      <c r="B55" s="8"/>
      <c r="E55" s="37"/>
      <c r="G55" s="10"/>
    </row>
    <row r="56" spans="1:7">
      <c r="A56" s="1">
        <v>43</v>
      </c>
      <c r="B56" s="11" t="s">
        <v>53</v>
      </c>
      <c r="E56" s="37"/>
      <c r="G56" s="10"/>
    </row>
    <row r="57" spans="1:7">
      <c r="A57" s="1">
        <v>430</v>
      </c>
      <c r="B57" s="12" t="s">
        <v>53</v>
      </c>
      <c r="E57" s="38">
        <v>0</v>
      </c>
      <c r="G57" s="13">
        <v>0</v>
      </c>
    </row>
    <row r="58" spans="1:7">
      <c r="B58" s="8"/>
      <c r="E58" s="37"/>
      <c r="G58" s="10"/>
    </row>
    <row r="59" spans="1:7" ht="12.75" thickBot="1">
      <c r="B59" s="11" t="s">
        <v>54</v>
      </c>
      <c r="E59" s="39">
        <f>+E48+E54-E57</f>
        <v>4719.2300000000005</v>
      </c>
      <c r="G59" s="33">
        <f>+G48+G54-G57</f>
        <v>4719.2300000000005</v>
      </c>
    </row>
    <row r="60" spans="1:7" ht="12.75" thickTop="1">
      <c r="B60" s="8"/>
      <c r="E60" s="37"/>
      <c r="G60" s="10"/>
    </row>
    <row r="61" spans="1:7">
      <c r="B61" s="11" t="s">
        <v>48</v>
      </c>
      <c r="E61" s="19">
        <f>+G65</f>
        <v>0</v>
      </c>
      <c r="G61" s="35">
        <f>+I65</f>
        <v>0</v>
      </c>
    </row>
    <row r="62" spans="1:7">
      <c r="B62" s="18"/>
      <c r="E62" s="37"/>
      <c r="G62" s="10"/>
    </row>
    <row r="63" spans="1:7">
      <c r="B63" s="17" t="s">
        <v>55</v>
      </c>
      <c r="E63" s="38">
        <v>0</v>
      </c>
      <c r="G63" s="13">
        <v>0</v>
      </c>
    </row>
    <row r="64" spans="1:7">
      <c r="B64" s="8"/>
      <c r="E64" s="37"/>
      <c r="G64" s="10"/>
    </row>
    <row r="65" spans="2:9" ht="12.75" thickBot="1">
      <c r="B65" s="11" t="s">
        <v>56</v>
      </c>
      <c r="E65" s="39">
        <f>+E61-E63</f>
        <v>0</v>
      </c>
      <c r="G65" s="36">
        <f>+G61-G63</f>
        <v>0</v>
      </c>
    </row>
    <row r="66" spans="2:9" ht="12.75" thickTop="1">
      <c r="B66" s="8"/>
      <c r="E66" s="37"/>
      <c r="G66" s="10"/>
    </row>
    <row r="67" spans="2:9">
      <c r="B67" s="11" t="s">
        <v>57</v>
      </c>
      <c r="E67" s="37"/>
      <c r="G67" s="10"/>
    </row>
    <row r="68" spans="2:9">
      <c r="B68" s="12" t="s">
        <v>58</v>
      </c>
      <c r="E68" s="19">
        <f>+E31/E71</f>
        <v>7461.68</v>
      </c>
      <c r="G68" s="35">
        <f>+G31/G71</f>
        <v>7461.68</v>
      </c>
    </row>
    <row r="69" spans="2:9" ht="24">
      <c r="B69" s="12" t="s">
        <v>59</v>
      </c>
      <c r="E69" s="19">
        <f>+E48/E71</f>
        <v>4719.2300000000005</v>
      </c>
      <c r="G69" s="35">
        <f>+G48/G71</f>
        <v>4719.2300000000005</v>
      </c>
    </row>
    <row r="70" spans="2:9">
      <c r="B70" s="12" t="s">
        <v>60</v>
      </c>
      <c r="E70" s="19">
        <f>+E59/E71</f>
        <v>4719.2300000000005</v>
      </c>
      <c r="G70" s="35">
        <f>+G59/G71</f>
        <v>4719.2300000000005</v>
      </c>
    </row>
    <row r="71" spans="2:9">
      <c r="B71" s="12" t="s">
        <v>61</v>
      </c>
      <c r="E71" s="37">
        <v>1</v>
      </c>
      <c r="G71" s="10">
        <v>1</v>
      </c>
      <c r="I71" s="1" t="s">
        <v>64</v>
      </c>
    </row>
    <row r="72" spans="2:9">
      <c r="B72" s="12" t="s">
        <v>62</v>
      </c>
      <c r="E72" s="37">
        <v>100</v>
      </c>
      <c r="G72" s="10">
        <v>100</v>
      </c>
      <c r="I72" s="1" t="s">
        <v>64</v>
      </c>
    </row>
    <row r="73" spans="2:9">
      <c r="B73" s="14"/>
      <c r="C73" s="2"/>
      <c r="D73" s="2"/>
      <c r="E73" s="2"/>
      <c r="F73" s="2"/>
      <c r="G73" s="13"/>
    </row>
    <row r="75" spans="2:9">
      <c r="B75" s="5" t="s">
        <v>16</v>
      </c>
    </row>
  </sheetData>
  <mergeCells count="6">
    <mergeCell ref="B7:G7"/>
    <mergeCell ref="B2:G2"/>
    <mergeCell ref="B3:G3"/>
    <mergeCell ref="B4:G4"/>
    <mergeCell ref="B5:G5"/>
    <mergeCell ref="B6:G6"/>
  </mergeCells>
  <pageMargins left="0.7" right="0.7" top="0.75" bottom="0.75" header="0.3" footer="0.3"/>
  <pageSetup scale="70" orientation="portrait" r:id="rId1"/>
  <headerFooter>
    <oddFooter>&amp;C_x000D_&amp;1#&amp;"Calibri"&amp;10&amp;K000000 Información Pública - Banco Atlántida El Salvador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BG</vt:lpstr>
      <vt:lpstr>BG BVES</vt:lpstr>
      <vt:lpstr>Sheet1</vt:lpstr>
      <vt:lpstr>ER</vt:lpstr>
      <vt:lpstr>'BG BVES'!Print_Area</vt:lpstr>
    </vt:vector>
  </TitlesOfParts>
  <Company>Banco Atlantida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Esau Flores Campos</dc:creator>
  <cp:lastModifiedBy>Celina Elizabeth Gonzalez Carranza</cp:lastModifiedBy>
  <cp:lastPrinted>2025-10-06T20:58:18Z</cp:lastPrinted>
  <dcterms:created xsi:type="dcterms:W3CDTF">2020-10-29T20:03:09Z</dcterms:created>
  <dcterms:modified xsi:type="dcterms:W3CDTF">2025-10-06T20:59:28Z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e587d5-db39-45b1-a7f8-58c423b3a5bc_Enabled">
    <vt:lpwstr>true</vt:lpwstr>
  </property>
  <property fmtid="{D5CDD505-2E9C-101B-9397-08002B2CF9AE}" pid="3" name="MSIP_Label_6be587d5-db39-45b1-a7f8-58c423b3a5bc_SetDate">
    <vt:lpwstr>2025-05-12T16:26:25Z</vt:lpwstr>
  </property>
  <property fmtid="{D5CDD505-2E9C-101B-9397-08002B2CF9AE}" pid="4" name="MSIP_Label_6be587d5-db39-45b1-a7f8-58c423b3a5bc_Method">
    <vt:lpwstr>Privileged</vt:lpwstr>
  </property>
  <property fmtid="{D5CDD505-2E9C-101B-9397-08002B2CF9AE}" pid="5" name="MSIP_Label_6be587d5-db39-45b1-a7f8-58c423b3a5bc_Name">
    <vt:lpwstr>Publico</vt:lpwstr>
  </property>
  <property fmtid="{D5CDD505-2E9C-101B-9397-08002B2CF9AE}" pid="6" name="MSIP_Label_6be587d5-db39-45b1-a7f8-58c423b3a5bc_SiteId">
    <vt:lpwstr>b579d0fa-ecf7-43af-a250-c4935d59224b</vt:lpwstr>
  </property>
  <property fmtid="{D5CDD505-2E9C-101B-9397-08002B2CF9AE}" pid="7" name="MSIP_Label_6be587d5-db39-45b1-a7f8-58c423b3a5bc_ActionId">
    <vt:lpwstr>ea6c59a4-c839-42cb-a0fd-8719465d6aec</vt:lpwstr>
  </property>
  <property fmtid="{D5CDD505-2E9C-101B-9397-08002B2CF9AE}" pid="8" name="MSIP_Label_6be587d5-db39-45b1-a7f8-58c423b3a5bc_ContentBits">
    <vt:lpwstr>2</vt:lpwstr>
  </property>
</Properties>
</file>