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5\Bolsa de Valores\"/>
    </mc:Choice>
  </mc:AlternateContent>
  <xr:revisionPtr revIDLastSave="0" documentId="13_ncr:1_{E03ABA2A-0CB3-4938-934D-AFE23358051C}" xr6:coauthVersionLast="47" xr6:coauthVersionMax="47" xr10:uidLastSave="{00000000-0000-0000-0000-000000000000}"/>
  <bookViews>
    <workbookView xWindow="22015" yWindow="-104" windowWidth="22325" windowHeight="11947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I38" i="1"/>
  <c r="I32" i="2" l="1"/>
  <c r="I25" i="2"/>
  <c r="I19" i="2"/>
  <c r="I27" i="2" l="1"/>
  <c r="I34" i="2" s="1"/>
  <c r="I38" i="2" s="1"/>
  <c r="I42" i="2" s="1"/>
  <c r="G19" i="2"/>
  <c r="I51" i="1" l="1"/>
  <c r="I46" i="1"/>
  <c r="I42" i="1"/>
  <c r="I33" i="1"/>
  <c r="I21" i="1"/>
  <c r="I17" i="1"/>
  <c r="I47" i="1" l="1"/>
  <c r="I52" i="1" s="1"/>
  <c r="I25" i="1"/>
  <c r="G33" i="1"/>
  <c r="G51" i="1"/>
  <c r="G46" i="1"/>
  <c r="G42" i="1"/>
  <c r="G38" i="1"/>
  <c r="G21" i="1"/>
  <c r="G17" i="1"/>
  <c r="G47" i="1" l="1"/>
  <c r="G52" i="1" s="1"/>
  <c r="G25" i="1"/>
  <c r="G25" i="2"/>
  <c r="G27" i="2" l="1"/>
  <c r="I61" i="1" l="1"/>
  <c r="G32" i="2"/>
  <c r="G34" i="2" s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<sst xmlns="http://schemas.openxmlformats.org/spreadsheetml/2006/main" count="102" uniqueCount="74">
  <si>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</si>
  <si>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</si>
  <si>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</si>
  <si>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</si>
  <si>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</si>
  <si>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</si>
  <si>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</si>
  <si>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</si>
  <si>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</si>
  <si>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</si>
  <si>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</si>
  <si>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</si>
  <si>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</si>
  <si>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</si>
  <si>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</si>
  <si>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</si>
  <si>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</si>
  <si>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</si>
  <si>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</si>
  <si>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</si>
  <si>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</si>
  <si>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</si>
  <si>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</si>
  <si>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</si>
  <si>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</si>
  <si>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</si>
  <si>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</si>
  <si>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</si>
  <si>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</si>
  <si>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</si>
  <si>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</si>
  <si>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</si>
  <si>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</si>
  <si>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</si>
  <si>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</si>
  <si>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</si>
  <si>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</si>
  <si>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</si>
  <si>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</si>
  <si>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</si>
  <si>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</si>
  <si>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</si>
  <si>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</si>
  <si>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</si>
  <si>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</si>
  <si>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</si>
  <si>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</si>
  <si>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</si>
  <si>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</si>
  <si>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</si>
  <si>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</si>
  <si>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</si>
  <si>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</si>
  <si>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</si>
  <si>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</si>
  <si>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</si>
  <si>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</si>
  <si>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</si>
  <si>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</si>
  <si>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</si>
  <si>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</si>
  <si>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</si>
  <si>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</si>
  <si>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</si>
  <si>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</si>
  <si>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Ricardo Perez Zarceño</t>
  </si>
  <si>
    <t>Contador</t>
  </si>
  <si>
    <t>Diversos, neto de reservas de saneamiento</t>
  </si>
  <si>
    <t>2024</t>
  </si>
  <si>
    <t>Alfredo Antonio Sol Zaldivar</t>
  </si>
  <si>
    <t>Gerente General</t>
  </si>
  <si>
    <t>2025</t>
  </si>
  <si>
    <t>Al 30 de Septiembre de 2025 y 2024</t>
  </si>
  <si>
    <t>Por los años terminados el 30 de Septiembre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</si>
</sst>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22" fillId="0" borderId="0"/>
  </cellStyleXfs>
  <cellXfs count="98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  <xf numFmtId="166" fontId="21" fillId="0" borderId="0" xfId="18" applyNumberFormat="1" applyFont="1"/>
    <xf numFmtId="166" fontId="21" fillId="0" borderId="3" xfId="18" applyNumberFormat="1" applyFont="1" applyBorder="1"/>
    <xf numFmtId="167" fontId="8" fillId="0" borderId="0" xfId="5" applyFont="1" applyBorder="1"/>
    <xf numFmtId="170" fontId="8" fillId="0" borderId="0" xfId="6" applyNumberFormat="1" applyFont="1" applyBorder="1"/>
    <xf numFmtId="170" fontId="6" fillId="0" borderId="0" xfId="5" applyNumberFormat="1" applyFont="1" applyBorder="1" applyAlignment="1">
      <alignment horizontal="right"/>
    </xf>
    <xf numFmtId="168" fontId="8" fillId="0" borderId="0" xfId="2" applyFont="1" applyBorder="1"/>
    <xf numFmtId="175" fontId="21" fillId="0" borderId="3" xfId="44" applyNumberFormat="1" applyFont="1" applyBorder="1" applyAlignment="1">
      <alignment horizontal="right"/>
    </xf>
    <xf numFmtId="166" fontId="21" fillId="0" borderId="0" xfId="44" applyNumberFormat="1" applyFont="1"/>
    <xf numFmtId="166" fontId="21" fillId="0" borderId="3" xfId="44" applyNumberFormat="1" applyFont="1" applyBorder="1"/>
    <xf numFmtId="174" fontId="21" fillId="0" borderId="0" xfId="18" applyNumberFormat="1" applyFont="1"/>
    <xf numFmtId="175" fontId="21" fillId="0" borderId="0" xfId="18" applyNumberFormat="1" applyFont="1"/>
    <xf numFmtId="175" fontId="21" fillId="0" borderId="3" xfId="18" applyNumberFormat="1" applyFont="1" applyBorder="1"/>
    <xf numFmtId="173" fontId="21" fillId="0" borderId="0" xfId="44" applyNumberFormat="1" applyFont="1" applyAlignment="1">
      <alignment horizontal="right"/>
    </xf>
    <xf numFmtId="175" fontId="21" fillId="0" borderId="0" xfId="44" applyNumberFormat="1" applyFont="1" applyAlignment="1">
      <alignment horizontal="right"/>
    </xf>
    <xf numFmtId="166" fontId="21" fillId="0" borderId="0" xfId="44" applyNumberFormat="1" applyFont="1" applyAlignment="1">
      <alignment horizontal="right"/>
    </xf>
    <xf numFmtId="166" fontId="21" fillId="0" borderId="3" xfId="44" applyNumberFormat="1" applyFont="1" applyBorder="1" applyAlignment="1">
      <alignment horizontal="right"/>
    </xf>
  </cellXfs>
  <cellStyles count="45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" xfId="44" xr:uid="{CA0A4538-D59C-4F58-8DB4-ECCEE99F4302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topLeftCell="A12" zoomScale="130" zoomScaleNormal="130" workbookViewId="0">
      <selection activeCell="G26" sqref="G26"/>
    </sheetView>
  </sheetViews>
  <sheetFormatPr baseColWidth="10" defaultColWidth="11.3984375" defaultRowHeight="14.4"/>
  <cols>
    <col min="1" max="1" width="53.8984375" style="48" customWidth="1"/>
    <col min="2" max="2" width="4.8984375" style="48" customWidth="1"/>
    <col min="3" max="3" width="3.296875" style="48" customWidth="1"/>
    <col min="4" max="4" width="3" style="48" customWidth="1"/>
    <col min="5" max="5" width="14.69921875" style="48" customWidth="1"/>
    <col min="6" max="6" width="1.8984375" style="48" customWidth="1"/>
    <col min="7" max="7" width="11.3984375" style="48" customWidth="1"/>
    <col min="8" max="8" width="2.09765625" style="48" customWidth="1"/>
    <col min="9" max="13" width="11.3984375" style="48"/>
    <col min="14" max="14" width="20.3984375" style="48" customWidth="1"/>
    <col min="15" max="16384" width="11.398437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2"/>
      <c r="I7" s="49"/>
    </row>
    <row r="8" spans="1:12">
      <c r="A8" s="4"/>
      <c r="B8" s="4"/>
      <c r="C8" s="4"/>
      <c r="D8" s="4"/>
      <c r="E8" s="5"/>
      <c r="F8" s="6"/>
      <c r="G8" s="6" t="s">
        <v>71</v>
      </c>
      <c r="H8" s="6"/>
      <c r="I8" s="6" t="s">
        <v>68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84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82">
        <v>1694.7</v>
      </c>
      <c r="H11" s="76"/>
      <c r="I11" s="76">
        <v>904.3</v>
      </c>
    </row>
    <row r="12" spans="1:12">
      <c r="A12" s="15" t="s">
        <v>2</v>
      </c>
      <c r="B12" s="15"/>
      <c r="C12" s="15"/>
      <c r="D12" s="15"/>
      <c r="E12" s="44"/>
      <c r="F12" s="12"/>
      <c r="G12" s="82">
        <v>88.9</v>
      </c>
      <c r="H12" s="76"/>
      <c r="I12" s="76">
        <v>80.5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82">
        <v>45229.5</v>
      </c>
      <c r="H13" s="76"/>
      <c r="I13" s="76">
        <v>40711.5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82">
        <v>9734.1</v>
      </c>
      <c r="H14" s="76"/>
      <c r="I14" s="76">
        <v>6909.3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82">
        <v>33752.800000000003</v>
      </c>
      <c r="H15" s="76"/>
      <c r="I15" s="76">
        <v>36116.199999999997</v>
      </c>
    </row>
    <row r="16" spans="1:12">
      <c r="A16" s="15" t="s">
        <v>56</v>
      </c>
      <c r="B16" s="15"/>
      <c r="C16" s="15"/>
      <c r="D16" s="15"/>
      <c r="E16" s="44"/>
      <c r="F16" s="12"/>
      <c r="G16" s="82">
        <v>4985.8</v>
      </c>
      <c r="H16" s="76"/>
      <c r="I16" s="76">
        <v>5003.2</v>
      </c>
    </row>
    <row r="17" spans="1:13">
      <c r="A17" s="16"/>
      <c r="B17" s="16"/>
      <c r="C17" s="16"/>
      <c r="D17" s="16"/>
      <c r="E17" s="44"/>
      <c r="F17" s="17"/>
      <c r="G17" s="18">
        <f>SUM(G11:G16)</f>
        <v>95485.8</v>
      </c>
      <c r="H17" s="85"/>
      <c r="I17" s="18">
        <f>SUM(I11:I16)</f>
        <v>89725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57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57">
        <v>0</v>
      </c>
    </row>
    <row r="20" spans="1:13">
      <c r="A20" s="20" t="s">
        <v>67</v>
      </c>
      <c r="B20" s="20"/>
      <c r="C20" s="20"/>
      <c r="D20" s="20"/>
      <c r="E20" s="44"/>
      <c r="F20" s="19"/>
      <c r="G20" s="83">
        <v>5547.4</v>
      </c>
      <c r="H20" s="76"/>
      <c r="I20" s="77">
        <v>5593.1</v>
      </c>
    </row>
    <row r="21" spans="1:13">
      <c r="A21" s="15"/>
      <c r="B21" s="15"/>
      <c r="C21" s="15"/>
      <c r="D21" s="15"/>
      <c r="E21" s="44"/>
      <c r="F21" s="19"/>
      <c r="G21" s="21">
        <f>SUM(G19:G20)</f>
        <v>5547.4</v>
      </c>
      <c r="H21" s="21"/>
      <c r="I21" s="21">
        <f>SUM(I19:I20)</f>
        <v>5593.1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21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21"/>
    </row>
    <row r="24" spans="1:13">
      <c r="A24" s="37" t="s">
        <v>0</v>
      </c>
      <c r="B24" s="20"/>
      <c r="C24" s="20"/>
      <c r="D24" s="20"/>
      <c r="E24" s="44"/>
      <c r="F24" s="19"/>
      <c r="G24" s="83">
        <v>3326.7</v>
      </c>
      <c r="H24" s="76"/>
      <c r="I24" s="77">
        <v>3403.1</v>
      </c>
    </row>
    <row r="25" spans="1:13" ht="21.05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104359.9</v>
      </c>
      <c r="H25" s="21"/>
      <c r="I25" s="22">
        <f>I17+I21+I24</f>
        <v>98721.200000000012</v>
      </c>
      <c r="M25" s="48" t="s">
        <v>0</v>
      </c>
    </row>
    <row r="26" spans="1:13" ht="15" thickTop="1">
      <c r="A26" s="12"/>
      <c r="B26" s="12"/>
      <c r="C26" s="12"/>
      <c r="D26" s="12"/>
      <c r="E26" s="44"/>
      <c r="F26" s="50"/>
      <c r="G26" s="21"/>
      <c r="H26" s="21"/>
      <c r="I26" s="21"/>
    </row>
    <row r="27" spans="1:13">
      <c r="A27" s="29" t="s">
        <v>26</v>
      </c>
      <c r="B27" s="8"/>
      <c r="C27" s="8"/>
      <c r="D27" s="8"/>
      <c r="E27" s="45"/>
      <c r="F27" s="23"/>
      <c r="G27" s="24"/>
      <c r="H27" s="86"/>
      <c r="I27" s="2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86"/>
      <c r="I28" s="24"/>
    </row>
    <row r="29" spans="1:13">
      <c r="A29" s="15" t="s">
        <v>4</v>
      </c>
      <c r="B29" s="15"/>
      <c r="C29" s="15"/>
      <c r="D29" s="15"/>
      <c r="E29" s="46"/>
      <c r="F29" s="50"/>
      <c r="G29" s="91">
        <v>3983.8</v>
      </c>
      <c r="H29" s="78"/>
      <c r="I29" s="78">
        <v>1766.2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92">
        <v>302.89999999999998</v>
      </c>
      <c r="H30" s="68"/>
      <c r="I30" s="68">
        <v>326.89999999999998</v>
      </c>
    </row>
    <row r="31" spans="1:13">
      <c r="A31" s="15" t="s">
        <v>58</v>
      </c>
      <c r="B31" s="15"/>
      <c r="C31" s="15"/>
      <c r="D31" s="15"/>
      <c r="E31" s="46"/>
      <c r="F31" s="50"/>
      <c r="G31" s="92">
        <v>9827</v>
      </c>
      <c r="H31" s="68"/>
      <c r="I31" s="68">
        <v>11722.2</v>
      </c>
    </row>
    <row r="32" spans="1:13">
      <c r="A32" s="15" t="s">
        <v>6</v>
      </c>
      <c r="B32" s="15"/>
      <c r="C32" s="15"/>
      <c r="D32" s="15"/>
      <c r="E32" s="46"/>
      <c r="F32" s="50"/>
      <c r="G32" s="93">
        <v>5281.3</v>
      </c>
      <c r="H32" s="68"/>
      <c r="I32" s="69">
        <v>4751.8999999999996</v>
      </c>
    </row>
    <row r="33" spans="1:14">
      <c r="A33" s="15"/>
      <c r="B33" s="15"/>
      <c r="C33" s="15"/>
      <c r="D33" s="15"/>
      <c r="E33" s="46"/>
      <c r="F33" s="50"/>
      <c r="G33" s="80">
        <f>SUM(G29:G32)</f>
        <v>19395</v>
      </c>
      <c r="H33" s="52"/>
      <c r="I33" s="80">
        <f>SUM(I29:I32)</f>
        <v>18567.2</v>
      </c>
    </row>
    <row r="34" spans="1:14">
      <c r="A34" s="50" t="s">
        <v>34</v>
      </c>
      <c r="B34" s="50"/>
      <c r="C34" s="50"/>
      <c r="D34" s="50"/>
      <c r="E34" s="46"/>
      <c r="F34" s="50"/>
      <c r="G34" s="25"/>
      <c r="H34" s="52"/>
      <c r="I34" s="25"/>
    </row>
    <row r="35" spans="1:14">
      <c r="A35" s="15" t="s">
        <v>7</v>
      </c>
      <c r="B35" s="15"/>
      <c r="C35" s="15"/>
      <c r="D35" s="15"/>
      <c r="E35" s="47"/>
      <c r="F35" s="50"/>
      <c r="G35" s="92">
        <v>6850.5</v>
      </c>
      <c r="H35" s="68"/>
      <c r="I35" s="68">
        <v>5668.9</v>
      </c>
    </row>
    <row r="36" spans="1:14">
      <c r="A36" s="15" t="s">
        <v>8</v>
      </c>
      <c r="B36" s="15"/>
      <c r="C36" s="15"/>
      <c r="D36" s="15"/>
      <c r="E36" s="46"/>
      <c r="F36" s="50"/>
      <c r="G36" s="92">
        <v>953.2</v>
      </c>
      <c r="H36" s="68"/>
      <c r="I36" s="68">
        <v>773.5</v>
      </c>
    </row>
    <row r="37" spans="1:14">
      <c r="A37" s="15" t="s">
        <v>9</v>
      </c>
      <c r="B37" s="15"/>
      <c r="C37" s="15"/>
      <c r="D37" s="15"/>
      <c r="E37" s="46"/>
      <c r="F37" s="50"/>
      <c r="G37" s="93">
        <v>2058.4</v>
      </c>
      <c r="H37" s="68"/>
      <c r="I37" s="69">
        <v>1998.4</v>
      </c>
    </row>
    <row r="38" spans="1:14">
      <c r="A38" s="15"/>
      <c r="B38" s="15"/>
      <c r="C38" s="15"/>
      <c r="D38" s="15"/>
      <c r="E38" s="46"/>
      <c r="F38" s="50"/>
      <c r="G38" s="25">
        <f>SUM(G35:G37)</f>
        <v>9862.1</v>
      </c>
      <c r="H38" s="52"/>
      <c r="I38" s="25">
        <f>SUM(I35:I37)</f>
        <v>8440.7999999999993</v>
      </c>
    </row>
    <row r="39" spans="1:14">
      <c r="A39" s="50" t="s">
        <v>28</v>
      </c>
      <c r="B39" s="50"/>
      <c r="C39" s="50"/>
      <c r="D39" s="50"/>
      <c r="E39" s="46"/>
      <c r="F39" s="50"/>
      <c r="G39" s="25"/>
      <c r="H39" s="52"/>
      <c r="I39" s="25"/>
    </row>
    <row r="40" spans="1:14">
      <c r="A40" s="15" t="s">
        <v>10</v>
      </c>
      <c r="B40" s="15"/>
      <c r="C40" s="15"/>
      <c r="D40" s="15"/>
      <c r="E40" s="46"/>
      <c r="F40" s="50"/>
      <c r="G40" s="92">
        <v>1063.3</v>
      </c>
      <c r="H40" s="68"/>
      <c r="I40" s="68">
        <v>1041</v>
      </c>
    </row>
    <row r="41" spans="1:14">
      <c r="A41" s="15" t="s">
        <v>11</v>
      </c>
      <c r="B41" s="15"/>
      <c r="C41" s="15"/>
      <c r="D41" s="15"/>
      <c r="E41" s="46"/>
      <c r="F41" s="50"/>
      <c r="G41" s="93">
        <v>22443.9</v>
      </c>
      <c r="H41" s="68"/>
      <c r="I41" s="69">
        <v>21428.2</v>
      </c>
    </row>
    <row r="42" spans="1:14">
      <c r="A42" s="15"/>
      <c r="B42" s="15"/>
      <c r="C42" s="15"/>
      <c r="D42" s="15"/>
      <c r="E42" s="46"/>
      <c r="F42" s="50"/>
      <c r="G42" s="25">
        <f>SUM(G40:G41)</f>
        <v>23507.200000000001</v>
      </c>
      <c r="H42" s="52"/>
      <c r="I42" s="25">
        <f>SUM(I40:I41)</f>
        <v>22469.200000000001</v>
      </c>
      <c r="K42" s="67"/>
    </row>
    <row r="43" spans="1:14">
      <c r="A43" s="19" t="s">
        <v>29</v>
      </c>
      <c r="B43" s="19"/>
      <c r="C43" s="19"/>
      <c r="D43" s="19"/>
      <c r="E43" s="46"/>
      <c r="F43" s="50"/>
      <c r="G43" s="25"/>
      <c r="H43" s="52"/>
      <c r="I43" s="25"/>
      <c r="K43" s="67"/>
    </row>
    <row r="44" spans="1:14">
      <c r="A44" s="15" t="s">
        <v>12</v>
      </c>
      <c r="B44" s="15"/>
      <c r="C44" s="15"/>
      <c r="D44" s="15"/>
      <c r="E44" s="46"/>
      <c r="F44" s="50"/>
      <c r="G44" s="68">
        <v>7478.9</v>
      </c>
      <c r="H44" s="68"/>
      <c r="I44" s="68">
        <v>7932</v>
      </c>
    </row>
    <row r="45" spans="1:14">
      <c r="A45" s="15" t="s">
        <v>13</v>
      </c>
      <c r="B45" s="15"/>
      <c r="C45" s="15"/>
      <c r="D45" s="15"/>
      <c r="E45" s="46"/>
      <c r="F45" s="50"/>
      <c r="G45" s="69">
        <v>1138</v>
      </c>
      <c r="H45" s="68"/>
      <c r="I45" s="69">
        <v>1419.7</v>
      </c>
      <c r="N45" s="67" t="s">
        <v>0</v>
      </c>
    </row>
    <row r="46" spans="1:14" ht="17.3" customHeight="1">
      <c r="A46" s="19"/>
      <c r="B46" s="19"/>
      <c r="C46" s="19"/>
      <c r="D46" s="19"/>
      <c r="E46" s="46"/>
      <c r="F46" s="50"/>
      <c r="G46" s="27">
        <f>SUM(G44:G45)</f>
        <v>8616.9</v>
      </c>
      <c r="H46" s="52"/>
      <c r="I46" s="27">
        <f>SUM(I44:I45)</f>
        <v>9351.7000000000007</v>
      </c>
      <c r="N46" s="67" t="s">
        <v>0</v>
      </c>
    </row>
    <row r="47" spans="1:14" ht="19.45" customHeight="1">
      <c r="A47" s="8" t="s">
        <v>30</v>
      </c>
      <c r="B47" s="19"/>
      <c r="C47" s="19"/>
      <c r="D47" s="19"/>
      <c r="E47" s="46"/>
      <c r="F47" s="50"/>
      <c r="G47" s="26">
        <f>G33+G38+G42+G46</f>
        <v>61381.200000000004</v>
      </c>
      <c r="H47" s="52"/>
      <c r="I47" s="26">
        <f>I33+I38+I42+I46</f>
        <v>58828.899999999994</v>
      </c>
    </row>
    <row r="48" spans="1:14">
      <c r="A48" s="50" t="s">
        <v>31</v>
      </c>
      <c r="B48" s="50"/>
      <c r="C48" s="50"/>
      <c r="D48" s="50"/>
      <c r="E48" s="46"/>
      <c r="F48" s="50"/>
      <c r="G48" s="25"/>
      <c r="H48" s="52"/>
      <c r="I48" s="25"/>
    </row>
    <row r="49" spans="1:9">
      <c r="A49" s="15" t="s">
        <v>14</v>
      </c>
      <c r="B49" s="15"/>
      <c r="C49" s="15"/>
      <c r="D49" s="15"/>
      <c r="E49" s="46"/>
      <c r="F49" s="50"/>
      <c r="G49" s="79">
        <v>15000</v>
      </c>
      <c r="H49" s="68"/>
      <c r="I49" s="79">
        <v>15000</v>
      </c>
    </row>
    <row r="50" spans="1:9" ht="15.7" customHeight="1">
      <c r="A50" s="20" t="s">
        <v>15</v>
      </c>
      <c r="B50" s="28"/>
      <c r="C50" s="28"/>
      <c r="D50" s="28"/>
      <c r="E50" s="46"/>
      <c r="F50" s="50"/>
      <c r="G50" s="69">
        <v>27978.7</v>
      </c>
      <c r="H50" s="68" t="s">
        <v>0</v>
      </c>
      <c r="I50" s="69">
        <v>24892.3</v>
      </c>
    </row>
    <row r="51" spans="1:9" ht="18" customHeight="1">
      <c r="A51" s="19"/>
      <c r="B51" s="19"/>
      <c r="C51" s="19"/>
      <c r="D51" s="19"/>
      <c r="E51" s="46"/>
      <c r="F51" s="50"/>
      <c r="G51" s="25">
        <f>SUM(G49:G50)</f>
        <v>42978.7</v>
      </c>
      <c r="H51" s="52" t="s">
        <v>0</v>
      </c>
      <c r="I51" s="25">
        <f>SUM(I49:I50)</f>
        <v>39892.300000000003</v>
      </c>
    </row>
    <row r="52" spans="1:9" ht="19.45" customHeight="1" thickBot="1">
      <c r="A52" s="8" t="s">
        <v>32</v>
      </c>
      <c r="B52" s="8"/>
      <c r="C52" s="8"/>
      <c r="D52" s="8"/>
      <c r="E52" s="46"/>
      <c r="F52" s="50"/>
      <c r="G52" s="22">
        <f>G47+G51</f>
        <v>104359.9</v>
      </c>
      <c r="H52" s="52"/>
      <c r="I52" s="22">
        <f>I47+I51</f>
        <v>98721.2</v>
      </c>
    </row>
    <row r="53" spans="1:9" ht="19.45" customHeight="1" thickTop="1">
      <c r="A53" s="8"/>
      <c r="B53" s="8"/>
      <c r="C53" s="8"/>
      <c r="D53" s="8"/>
      <c r="E53" s="46"/>
      <c r="F53" s="50"/>
      <c r="G53" s="21"/>
      <c r="H53" s="52"/>
      <c r="I53" s="21"/>
    </row>
    <row r="54" spans="1:9">
      <c r="A54" s="48" t="s">
        <v>64</v>
      </c>
      <c r="B54" s="48" t="s">
        <v>69</v>
      </c>
      <c r="E54" s="36"/>
      <c r="G54" s="43" t="s">
        <v>65</v>
      </c>
      <c r="H54" s="56"/>
      <c r="I54" s="43"/>
    </row>
    <row r="55" spans="1:9" ht="15" customHeight="1">
      <c r="A55" s="19" t="s">
        <v>60</v>
      </c>
      <c r="B55" s="19" t="s">
        <v>70</v>
      </c>
      <c r="C55" s="8"/>
      <c r="D55" s="8"/>
      <c r="E55" s="9"/>
      <c r="F55" s="8"/>
      <c r="G55" s="51" t="s">
        <v>66</v>
      </c>
      <c r="H55" s="87"/>
      <c r="I55" s="51"/>
    </row>
    <row r="56" spans="1:9" ht="15" thickBot="1">
      <c r="A56" s="49"/>
      <c r="B56" s="49"/>
      <c r="C56" s="49"/>
      <c r="D56" s="49"/>
      <c r="E56" s="49"/>
      <c r="F56" s="49"/>
      <c r="G56" s="49"/>
      <c r="H56" s="2"/>
      <c r="I56" s="49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9" spans="1:9">
      <c r="G59" s="56" t="s">
        <v>0</v>
      </c>
      <c r="I59" s="56" t="s">
        <v>0</v>
      </c>
    </row>
    <row r="61" spans="1:9">
      <c r="G61" s="56">
        <f>+G52-G25</f>
        <v>0</v>
      </c>
      <c r="I61" s="5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abSelected="1" zoomScale="138" zoomScaleNormal="138" workbookViewId="0">
      <selection activeCell="D5" sqref="D5"/>
    </sheetView>
  </sheetViews>
  <sheetFormatPr baseColWidth="10" defaultColWidth="11.3984375" defaultRowHeight="14.4"/>
  <cols>
    <col min="1" max="1" width="40.296875" style="48" customWidth="1"/>
    <col min="2" max="3" width="9.09765625" style="48"/>
    <col min="4" max="4" width="4.3984375" style="48" customWidth="1"/>
    <col min="5" max="5" width="6.3984375" style="36" customWidth="1"/>
    <col min="6" max="6" width="1.59765625" style="48" customWidth="1"/>
    <col min="7" max="7" width="15.09765625" style="56" customWidth="1"/>
    <col min="8" max="8" width="3.3984375" style="56" customWidth="1"/>
    <col min="9" max="9" width="11.59765625" style="56" customWidth="1"/>
    <col min="10" max="16384" width="11.398437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73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5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68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94">
        <v>103760.6</v>
      </c>
      <c r="H14" s="70"/>
      <c r="I14" s="70">
        <v>93114.5</v>
      </c>
    </row>
    <row r="15" spans="1:10">
      <c r="A15" s="34" t="s">
        <v>36</v>
      </c>
      <c r="G15" s="95">
        <v>23778.3</v>
      </c>
      <c r="H15" s="71"/>
      <c r="I15" s="71">
        <v>21597</v>
      </c>
    </row>
    <row r="16" spans="1:10" ht="16.600000000000001" customHeight="1">
      <c r="A16" s="35" t="s">
        <v>61</v>
      </c>
      <c r="G16" s="95">
        <v>8912.1</v>
      </c>
      <c r="H16" s="71"/>
      <c r="I16" s="71">
        <v>7888.5</v>
      </c>
    </row>
    <row r="17" spans="1:9">
      <c r="A17" s="34" t="s">
        <v>37</v>
      </c>
      <c r="G17" s="95">
        <v>10867.66</v>
      </c>
      <c r="H17" s="71"/>
      <c r="I17" s="71">
        <v>7065.6</v>
      </c>
    </row>
    <row r="18" spans="1:9">
      <c r="A18" s="34" t="s">
        <v>38</v>
      </c>
      <c r="G18" s="88">
        <v>3335.1</v>
      </c>
      <c r="H18" s="72"/>
      <c r="I18" s="72">
        <v>3080.1</v>
      </c>
    </row>
    <row r="19" spans="1:9">
      <c r="A19" s="31"/>
      <c r="G19" s="58">
        <f>SUM(G14:G18)</f>
        <v>150653.76000000001</v>
      </c>
      <c r="H19" s="58"/>
      <c r="I19" s="58">
        <f>SUM(I14:I18)</f>
        <v>132745.70000000001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96">
        <v>35434.699999999997</v>
      </c>
      <c r="H21" s="73"/>
      <c r="I21" s="73">
        <v>32802.300000000003</v>
      </c>
    </row>
    <row r="22" spans="1:9">
      <c r="A22" s="34" t="s">
        <v>40</v>
      </c>
      <c r="G22" s="96">
        <v>54236.1</v>
      </c>
      <c r="H22" s="73"/>
      <c r="I22" s="73">
        <v>46697.2</v>
      </c>
    </row>
    <row r="23" spans="1:9">
      <c r="A23" s="34" t="s">
        <v>41</v>
      </c>
      <c r="G23" s="96">
        <v>25794.2</v>
      </c>
      <c r="H23" s="73"/>
      <c r="I23" s="73">
        <v>24148.799999999999</v>
      </c>
    </row>
    <row r="24" spans="1:9">
      <c r="A24" s="34" t="s">
        <v>54</v>
      </c>
      <c r="G24" s="97">
        <v>16317.8</v>
      </c>
      <c r="H24" s="74"/>
      <c r="I24" s="74">
        <v>14280.3</v>
      </c>
    </row>
    <row r="25" spans="1:9" ht="21.05" customHeight="1">
      <c r="A25" s="32"/>
      <c r="G25" s="60">
        <f>SUM(G21:G24)</f>
        <v>131782.79999999999</v>
      </c>
      <c r="H25" s="61"/>
      <c r="I25" s="60">
        <f>SUM(I21:I24)</f>
        <v>117928.6</v>
      </c>
    </row>
    <row r="26" spans="1:9" ht="13.55" customHeight="1">
      <c r="A26" s="32" t="s">
        <v>62</v>
      </c>
      <c r="G26" s="74">
        <v>0</v>
      </c>
      <c r="H26" s="74"/>
      <c r="I26" s="74">
        <v>10.8</v>
      </c>
    </row>
    <row r="27" spans="1:9" ht="21.05" customHeight="1">
      <c r="A27" s="30" t="s">
        <v>42</v>
      </c>
      <c r="G27" s="62">
        <f>+G19-G25-G26</f>
        <v>18870.960000000021</v>
      </c>
      <c r="H27" s="58"/>
      <c r="I27" s="62">
        <f>+I19-I25-I26</f>
        <v>14806.300000000007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89">
        <v>352.2</v>
      </c>
      <c r="H30" s="75"/>
      <c r="I30" s="75">
        <v>307.39999999999998</v>
      </c>
    </row>
    <row r="31" spans="1:9">
      <c r="A31" s="34" t="s">
        <v>46</v>
      </c>
      <c r="G31" s="90">
        <f>13746.2+G40</f>
        <v>11238.300000000001</v>
      </c>
      <c r="H31" s="64"/>
      <c r="I31" s="81">
        <v>8735.9</v>
      </c>
    </row>
    <row r="32" spans="1:9" ht="18.75" customHeight="1">
      <c r="A32" s="33"/>
      <c r="G32" s="65">
        <f>SUM(G30:G31)</f>
        <v>11590.500000000002</v>
      </c>
      <c r="H32" s="63"/>
      <c r="I32" s="65">
        <f>SUM(I30:I31)</f>
        <v>9043.2999999999993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7280.4600000000191</v>
      </c>
      <c r="H34" s="63"/>
      <c r="I34" s="63">
        <f>+I27-I32</f>
        <v>5763.0000000000073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88">
        <v>1092.2</v>
      </c>
      <c r="H36" s="72"/>
      <c r="I36" s="72">
        <v>778.6</v>
      </c>
    </row>
    <row r="37" spans="1:10" ht="10.5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8372.6600000000199</v>
      </c>
      <c r="H38" s="58"/>
      <c r="I38" s="58">
        <f>SUM(I34:I36)</f>
        <v>6541.6000000000076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-2507.9</v>
      </c>
      <c r="H40" s="63"/>
      <c r="I40" s="63">
        <v>-1368.6</v>
      </c>
    </row>
    <row r="41" spans="1:10" hidden="1">
      <c r="A41" s="32" t="s">
        <v>63</v>
      </c>
      <c r="G41" s="63">
        <v>0</v>
      </c>
      <c r="H41" s="63"/>
      <c r="I41" s="63">
        <v>0</v>
      </c>
    </row>
    <row r="42" spans="1:10" ht="24.8" customHeight="1" thickBot="1">
      <c r="A42" s="30" t="s">
        <v>49</v>
      </c>
      <c r="G42" s="66">
        <f>SUM(G38:G41)</f>
        <v>5864.7600000000202</v>
      </c>
      <c r="H42" s="63"/>
      <c r="I42" s="66">
        <f>SUM(I38:I41)</f>
        <v>5173.0000000000073</v>
      </c>
    </row>
    <row r="43" spans="1:10" ht="15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69</v>
      </c>
      <c r="G46" s="43" t="s">
        <v>65</v>
      </c>
      <c r="I46" s="43"/>
    </row>
    <row r="47" spans="1:10" ht="15" customHeight="1">
      <c r="A47" s="19" t="s">
        <v>60</v>
      </c>
      <c r="B47" s="19" t="s">
        <v>70</v>
      </c>
      <c r="C47" s="8"/>
      <c r="D47" s="8"/>
      <c r="E47" s="9"/>
      <c r="F47" s="8"/>
      <c r="G47" s="51" t="s">
        <v>66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5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2025-10-08T22:09:06Z</cp:lastPrinted>
  <dcterms:created xsi:type="dcterms:W3CDTF">2011-01-17T20:49:33Z</dcterms:created>
  <dcterms:modified xsi:type="dcterms:W3CDTF">2025-10-08T22:09:17Z</dcterms:modified>
</cp:coreProperties>
</file>