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os Financieros SGB 2025\08. Agosto\"/>
    </mc:Choice>
  </mc:AlternateContent>
  <xr:revisionPtr revIDLastSave="0" documentId="13_ncr:1_{33DBC236-6CD0-42F1-A2A8-22E2E7BC91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'!$A$1:$B$58</definedName>
    <definedName name="_xlnm.Print_Area" localSheetId="1">'E.R. ACUMULADO'!$A$1:$B$57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2" l="1"/>
  <c r="B33" i="1"/>
  <c r="B12" i="2" l="1"/>
  <c r="B25" i="2" l="1"/>
  <c r="B39" i="2"/>
  <c r="B23" i="1"/>
  <c r="B17" i="1"/>
  <c r="B39" i="1"/>
  <c r="B42" i="1"/>
  <c r="B29" i="2" l="1"/>
  <c r="B16" i="2"/>
  <c r="B25" i="1"/>
  <c r="B31" i="2" l="1"/>
  <c r="B49" i="2" l="1"/>
  <c r="B52" i="2" s="1"/>
  <c r="B48" i="1" l="1"/>
  <c r="B49" i="1" s="1"/>
  <c r="B51" i="1" s="1"/>
  <c r="B53" i="1" s="1"/>
  <c r="D25" i="1" s="1"/>
</calcChain>
</file>

<file path=xl/sharedStrings.xml><?xml version="1.0" encoding="utf-8"?>
<sst xmlns="http://schemas.openxmlformats.org/spreadsheetml/2006/main" count="89" uniqueCount="81">
  <si>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</si>
  <si>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</si>
  <si>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</si>
  <si>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</si>
  <si>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</si>
  <si>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</si>
  <si>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</si>
  <si>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</si>
  <si>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</si>
  <si>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</si>
  <si>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</si>
  <si>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</si>
  <si>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</si>
  <si>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</si>
  <si>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</si>
  <si>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</si>
  <si>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</si>
  <si>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</si>
  <si>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</si>
  <si>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</si>
  <si>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</si>
  <si>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</si>
  <si>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</si>
  <si>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</si>
  <si>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</si>
  <si>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</si>
  <si>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</si>
  <si>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</si>
  <si>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</si>
  <si>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</si>
  <si>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</si>
  <si>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</si>
  <si>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</si>
  <si>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</si>
  <si>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</si>
  <si>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</si>
  <si>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</si>
  <si>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</si>
  <si>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DIVERSOS</t>
  </si>
  <si>
    <t xml:space="preserve">TOTAL DE INGRESOS DE OPERACION 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</si>
  <si>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</si>
  <si>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</si>
  <si>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</si>
  <si>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</si>
  <si>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</si>
  <si>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</si>
  <si>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</si>
  <si>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</si>
  <si>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</si>
  <si>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</si>
  <si>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</si>
  <si>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</si>
  <si>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</si>
  <si>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</si>
  <si>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</si>
  <si>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</si>
  <si>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</si>
  <si>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</si>
  <si>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</si>
  <si>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</si>
  <si>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</si>
  <si>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</si>
  <si>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</si>
  <si>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</si>
  <si>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</si>
  <si>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</si>
  <si>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</si>
  <si>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</si>
  <si>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</si>
  <si>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</si>
  <si>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</si>
  <si>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</si>
  <si>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Reserva Legal</t>
  </si>
  <si>
    <t>ISR</t>
  </si>
  <si>
    <t>RESULTADO NETO</t>
  </si>
  <si>
    <t>GASTOS POR CUENTAS Y DOCUMENTOS POR PAGAR</t>
  </si>
  <si>
    <t>PROV. PARA INCOBRABILIDAD Y DESVALORIZACIÓN DE INVERSIONES</t>
  </si>
  <si>
    <t>DIVIDENDOS POR PAGAR</t>
  </si>
  <si>
    <t>Lic. Rolando Duarte Schlageter                                                                    Lic. Catalina de los Ángeles Díaz Guzmán</t>
  </si>
  <si>
    <t>Balance General al 31 de Agosto de 2025</t>
  </si>
  <si>
    <t>Estado de Resultados del 01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</si>
</sst>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2" fontId="16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104070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652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1283318</xdr:colOff>
      <xdr:row>3</xdr:row>
      <xdr:rowOff>106257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3318" cy="654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69"/>
  <sheetViews>
    <sheetView showGridLines="0" tabSelected="1" topLeftCell="A35" zoomScaleNormal="100" zoomScaleSheetLayoutView="100" workbookViewId="0">
      <selection activeCell="D23" sqref="D23"/>
    </sheetView>
  </sheetViews>
  <sheetFormatPr baseColWidth="10" defaultColWidth="11.44140625" defaultRowHeight="14.4" x14ac:dyDescent="0.3"/>
  <cols>
    <col min="1" max="1" width="61.6640625" style="1" customWidth="1"/>
    <col min="2" max="2" width="33.5546875" style="38" customWidth="1"/>
    <col min="3" max="3" width="13.77734375" style="1" bestFit="1" customWidth="1"/>
    <col min="4" max="5" width="6.88671875" style="1" bestFit="1" customWidth="1"/>
    <col min="6" max="16384" width="11.44140625" style="1"/>
  </cols>
  <sheetData>
    <row r="1" spans="1:4" x14ac:dyDescent="0.3">
      <c r="A1" s="62" t="s">
        <v>59</v>
      </c>
      <c r="B1" s="62"/>
    </row>
    <row r="2" spans="1:4" x14ac:dyDescent="0.3">
      <c r="A2" s="62" t="s">
        <v>60</v>
      </c>
      <c r="B2" s="62"/>
    </row>
    <row r="3" spans="1:4" x14ac:dyDescent="0.3">
      <c r="A3" s="62" t="s">
        <v>61</v>
      </c>
      <c r="B3" s="62"/>
    </row>
    <row r="4" spans="1:4" x14ac:dyDescent="0.3">
      <c r="A4" s="61" t="s">
        <v>79</v>
      </c>
      <c r="B4" s="61"/>
    </row>
    <row r="5" spans="1:4" x14ac:dyDescent="0.3">
      <c r="A5" s="61" t="s">
        <v>62</v>
      </c>
      <c r="B5" s="61"/>
    </row>
    <row r="6" spans="1:4" x14ac:dyDescent="0.3">
      <c r="A6" s="63"/>
      <c r="B6" s="63"/>
    </row>
    <row r="7" spans="1:4" x14ac:dyDescent="0.3">
      <c r="A7" s="3" t="s">
        <v>0</v>
      </c>
      <c r="B7" s="31" t="s">
        <v>1</v>
      </c>
    </row>
    <row r="8" spans="1:4" x14ac:dyDescent="0.3">
      <c r="A8" s="3" t="s">
        <v>2</v>
      </c>
      <c r="B8" s="32"/>
    </row>
    <row r="9" spans="1:4" x14ac:dyDescent="0.3">
      <c r="A9" s="8" t="s">
        <v>3</v>
      </c>
      <c r="B9" s="8">
        <v>0.21750999999999998</v>
      </c>
      <c r="C9" s="49"/>
      <c r="D9" s="49"/>
    </row>
    <row r="10" spans="1:4" x14ac:dyDescent="0.3">
      <c r="A10" s="8" t="s">
        <v>4</v>
      </c>
      <c r="B10" s="8">
        <v>62.999470000000002</v>
      </c>
      <c r="C10" s="49"/>
      <c r="D10" s="49"/>
    </row>
    <row r="11" spans="1:4" x14ac:dyDescent="0.3">
      <c r="A11" s="8" t="s">
        <v>5</v>
      </c>
      <c r="B11" s="8">
        <v>19.765060000000002</v>
      </c>
      <c r="C11" s="49"/>
      <c r="D11" s="49"/>
    </row>
    <row r="12" spans="1:4" x14ac:dyDescent="0.3">
      <c r="A12" s="8" t="s">
        <v>6</v>
      </c>
      <c r="B12" s="8">
        <v>903.86248999999998</v>
      </c>
      <c r="C12" s="49"/>
      <c r="D12" s="49"/>
    </row>
    <row r="13" spans="1:4" x14ac:dyDescent="0.3">
      <c r="A13" s="8" t="s">
        <v>7</v>
      </c>
      <c r="B13" s="8">
        <v>124.79509</v>
      </c>
      <c r="C13" s="59"/>
      <c r="D13" s="49"/>
    </row>
    <row r="14" spans="1:4" x14ac:dyDescent="0.3">
      <c r="A14" s="8" t="s">
        <v>8</v>
      </c>
      <c r="B14" s="8">
        <v>0.15230000000000002</v>
      </c>
      <c r="C14" s="49"/>
      <c r="D14" s="49"/>
    </row>
    <row r="15" spans="1:4" x14ac:dyDescent="0.3">
      <c r="A15" s="8" t="s">
        <v>9</v>
      </c>
      <c r="B15" s="8">
        <v>6.8871700000000002</v>
      </c>
      <c r="C15" s="49"/>
      <c r="D15" s="49"/>
    </row>
    <row r="16" spans="1:4" x14ac:dyDescent="0.3">
      <c r="A16" s="8" t="s">
        <v>10</v>
      </c>
      <c r="B16" s="8">
        <v>30.27459</v>
      </c>
      <c r="C16" s="49"/>
      <c r="D16" s="49"/>
    </row>
    <row r="17" spans="1:5" x14ac:dyDescent="0.3">
      <c r="A17" s="8"/>
      <c r="B17" s="33">
        <f>SUM(B9:B16)</f>
        <v>1148.9536799999998</v>
      </c>
      <c r="C17" s="49"/>
      <c r="D17" s="49"/>
    </row>
    <row r="18" spans="1:5" x14ac:dyDescent="0.3">
      <c r="A18" s="44" t="s">
        <v>11</v>
      </c>
      <c r="B18" s="5"/>
      <c r="C18" s="49"/>
    </row>
    <row r="19" spans="1:5" x14ac:dyDescent="0.3">
      <c r="A19" s="8" t="s">
        <v>12</v>
      </c>
      <c r="B19" s="8">
        <v>113.25133</v>
      </c>
      <c r="C19" s="49"/>
      <c r="D19" s="49"/>
    </row>
    <row r="20" spans="1:5" x14ac:dyDescent="0.3">
      <c r="A20" s="8" t="s">
        <v>13</v>
      </c>
      <c r="B20" s="8">
        <v>30.692430000000002</v>
      </c>
      <c r="C20" s="49"/>
      <c r="D20" s="49"/>
    </row>
    <row r="21" spans="1:5" x14ac:dyDescent="0.3">
      <c r="A21" s="8" t="s">
        <v>14</v>
      </c>
      <c r="B21" s="8">
        <v>93.246700000000004</v>
      </c>
      <c r="C21" s="49"/>
      <c r="D21" s="49"/>
    </row>
    <row r="22" spans="1:5" x14ac:dyDescent="0.3">
      <c r="A22" s="8" t="s">
        <v>15</v>
      </c>
      <c r="B22" s="8">
        <v>1084.84214</v>
      </c>
      <c r="C22" s="49"/>
      <c r="D22" s="49"/>
    </row>
    <row r="23" spans="1:5" x14ac:dyDescent="0.3">
      <c r="A23" s="8"/>
      <c r="B23" s="33">
        <f>SUM(B19:B22)</f>
        <v>1322.0326</v>
      </c>
      <c r="C23" s="49"/>
    </row>
    <row r="24" spans="1:5" x14ac:dyDescent="0.3">
      <c r="A24" s="8"/>
      <c r="B24" s="5"/>
      <c r="C24" s="49"/>
      <c r="E24" s="49"/>
    </row>
    <row r="25" spans="1:5" ht="15" thickBot="1" x14ac:dyDescent="0.35">
      <c r="A25" s="45" t="s">
        <v>16</v>
      </c>
      <c r="B25" s="7">
        <f>+B23+B17</f>
        <v>2470.9862800000001</v>
      </c>
      <c r="C25" s="49"/>
      <c r="D25" s="49">
        <f>B25-B53</f>
        <v>9.0000000000145519E-4</v>
      </c>
    </row>
    <row r="26" spans="1:5" ht="15" thickTop="1" x14ac:dyDescent="0.3">
      <c r="A26" s="44" t="s">
        <v>17</v>
      </c>
      <c r="B26" s="6"/>
      <c r="C26" s="49"/>
    </row>
    <row r="27" spans="1:5" x14ac:dyDescent="0.3">
      <c r="A27" s="44" t="s">
        <v>2</v>
      </c>
      <c r="B27" s="5"/>
      <c r="C27" s="49"/>
      <c r="D27" s="49"/>
    </row>
    <row r="28" spans="1:5" x14ac:dyDescent="0.3">
      <c r="A28" s="1" t="s">
        <v>69</v>
      </c>
      <c r="B28" s="8">
        <v>16.14254</v>
      </c>
      <c r="C28" s="49"/>
      <c r="D28" s="49"/>
    </row>
    <row r="29" spans="1:5" x14ac:dyDescent="0.3">
      <c r="A29" s="1" t="s">
        <v>18</v>
      </c>
      <c r="B29" s="8">
        <v>312.74155999999999</v>
      </c>
      <c r="C29" s="49"/>
      <c r="D29" s="49"/>
    </row>
    <row r="30" spans="1:5" hidden="1" x14ac:dyDescent="0.3">
      <c r="A30" s="1" t="s">
        <v>70</v>
      </c>
      <c r="B30" s="8">
        <v>0</v>
      </c>
      <c r="C30" s="49"/>
      <c r="D30" s="49"/>
    </row>
    <row r="31" spans="1:5" x14ac:dyDescent="0.3">
      <c r="A31" s="1" t="s">
        <v>19</v>
      </c>
      <c r="B31" s="8">
        <v>25.916730000000001</v>
      </c>
      <c r="C31" s="49"/>
      <c r="D31" s="49"/>
    </row>
    <row r="32" spans="1:5" hidden="1" x14ac:dyDescent="0.3">
      <c r="A32" s="1" t="s">
        <v>77</v>
      </c>
      <c r="B32" s="8">
        <v>0</v>
      </c>
      <c r="C32" s="49"/>
      <c r="D32" s="49"/>
    </row>
    <row r="33" spans="1:4" x14ac:dyDescent="0.3">
      <c r="A33" s="45" t="s">
        <v>20</v>
      </c>
      <c r="B33" s="33">
        <f>SUM(B28:B32)</f>
        <v>354.80083000000002</v>
      </c>
      <c r="C33" s="49"/>
      <c r="D33" s="49"/>
    </row>
    <row r="34" spans="1:4" x14ac:dyDescent="0.3">
      <c r="A34" s="8"/>
      <c r="B34" s="6"/>
      <c r="C34" s="49"/>
    </row>
    <row r="35" spans="1:4" x14ac:dyDescent="0.3">
      <c r="A35" s="44" t="s">
        <v>21</v>
      </c>
      <c r="B35" s="6" t="s">
        <v>1</v>
      </c>
      <c r="C35" s="49"/>
    </row>
    <row r="36" spans="1:4" x14ac:dyDescent="0.3">
      <c r="A36" s="44" t="s">
        <v>22</v>
      </c>
      <c r="B36" s="6"/>
      <c r="C36" s="49"/>
    </row>
    <row r="37" spans="1:4" x14ac:dyDescent="0.3">
      <c r="A37" s="8" t="s">
        <v>23</v>
      </c>
      <c r="B37" s="4">
        <v>702</v>
      </c>
      <c r="C37" s="49"/>
      <c r="D37" s="59"/>
    </row>
    <row r="38" spans="1:4" x14ac:dyDescent="0.3">
      <c r="A38" s="8" t="s">
        <v>24</v>
      </c>
      <c r="B38" s="4">
        <v>654</v>
      </c>
      <c r="C38" s="49"/>
      <c r="D38" s="59"/>
    </row>
    <row r="39" spans="1:4" x14ac:dyDescent="0.3">
      <c r="A39" s="8"/>
      <c r="B39" s="33">
        <f>SUM(B37:B38)</f>
        <v>1356</v>
      </c>
      <c r="C39" s="49"/>
      <c r="D39" s="59"/>
    </row>
    <row r="40" spans="1:4" x14ac:dyDescent="0.3">
      <c r="A40" s="44" t="s">
        <v>25</v>
      </c>
      <c r="B40" s="34"/>
      <c r="C40" s="49"/>
    </row>
    <row r="41" spans="1:4" x14ac:dyDescent="0.3">
      <c r="A41" s="8" t="s">
        <v>26</v>
      </c>
      <c r="B41" s="35">
        <v>277.58178000000004</v>
      </c>
      <c r="C41" s="49"/>
      <c r="D41" s="49"/>
    </row>
    <row r="42" spans="1:4" x14ac:dyDescent="0.3">
      <c r="A42" s="8"/>
      <c r="B42" s="33">
        <f>SUM(B41)</f>
        <v>277.58178000000004</v>
      </c>
      <c r="C42" s="49"/>
    </row>
    <row r="43" spans="1:4" x14ac:dyDescent="0.3">
      <c r="A43" s="8"/>
      <c r="B43" s="5"/>
      <c r="C43" s="49"/>
    </row>
    <row r="44" spans="1:4" x14ac:dyDescent="0.3">
      <c r="A44" s="46" t="s">
        <v>27</v>
      </c>
      <c r="B44" s="8">
        <v>13.96</v>
      </c>
      <c r="C44" s="49"/>
      <c r="D44" s="49"/>
    </row>
    <row r="45" spans="1:4" x14ac:dyDescent="0.3">
      <c r="A45" s="8"/>
      <c r="B45" s="5"/>
      <c r="C45" s="49"/>
    </row>
    <row r="46" spans="1:4" x14ac:dyDescent="0.3">
      <c r="A46" s="44" t="s">
        <v>28</v>
      </c>
      <c r="B46" s="5"/>
      <c r="C46" s="49"/>
      <c r="D46" s="49"/>
    </row>
    <row r="47" spans="1:4" x14ac:dyDescent="0.3">
      <c r="A47" s="8" t="s">
        <v>29</v>
      </c>
      <c r="B47" s="8">
        <v>1.1100000000000001</v>
      </c>
      <c r="C47" s="49"/>
      <c r="D47" s="49"/>
    </row>
    <row r="48" spans="1:4" x14ac:dyDescent="0.3">
      <c r="A48" s="8" t="s">
        <v>30</v>
      </c>
      <c r="B48" s="8">
        <f>'E.R. ACUMULADO'!B52</f>
        <v>467.53277000000014</v>
      </c>
      <c r="C48" s="49"/>
    </row>
    <row r="49" spans="1:5" x14ac:dyDescent="0.3">
      <c r="A49" s="8"/>
      <c r="B49" s="33">
        <f>SUM(B47:B48)</f>
        <v>468.64277000000016</v>
      </c>
      <c r="C49" s="49"/>
      <c r="E49" s="49"/>
    </row>
    <row r="50" spans="1:5" x14ac:dyDescent="0.3">
      <c r="A50" s="8"/>
      <c r="B50" s="6"/>
      <c r="C50" s="49"/>
    </row>
    <row r="51" spans="1:5" x14ac:dyDescent="0.3">
      <c r="A51" s="45" t="s">
        <v>31</v>
      </c>
      <c r="B51" s="33">
        <f>+B49+B42+B39+B44</f>
        <v>2116.1845499999999</v>
      </c>
      <c r="C51" s="49"/>
    </row>
    <row r="52" spans="1:5" x14ac:dyDescent="0.3">
      <c r="A52" s="46"/>
      <c r="B52" s="36"/>
      <c r="C52" s="49"/>
    </row>
    <row r="53" spans="1:5" ht="15" thickBot="1" x14ac:dyDescent="0.35">
      <c r="A53" s="47" t="s">
        <v>32</v>
      </c>
      <c r="B53" s="7">
        <f>+B51+B33</f>
        <v>2470.9853800000001</v>
      </c>
      <c r="C53" s="49"/>
    </row>
    <row r="54" spans="1:5" ht="15.6" thickTop="1" thickBot="1" x14ac:dyDescent="0.35">
      <c r="B54" s="37"/>
      <c r="C54" s="49"/>
    </row>
    <row r="55" spans="1:5" ht="15" thickTop="1" x14ac:dyDescent="0.3">
      <c r="B55" s="43"/>
    </row>
    <row r="56" spans="1:5" x14ac:dyDescent="0.3">
      <c r="A56" s="9"/>
      <c r="B56" s="32"/>
    </row>
    <row r="57" spans="1:5" x14ac:dyDescent="0.3">
      <c r="A57" s="60" t="s">
        <v>71</v>
      </c>
      <c r="B57" s="60"/>
    </row>
    <row r="58" spans="1:5" x14ac:dyDescent="0.3">
      <c r="A58" s="42" t="s">
        <v>67</v>
      </c>
      <c r="B58" s="42" t="s">
        <v>66</v>
      </c>
    </row>
    <row r="59" spans="1:5" x14ac:dyDescent="0.3">
      <c r="A59" s="9"/>
      <c r="B59" s="32"/>
    </row>
    <row r="60" spans="1:5" x14ac:dyDescent="0.3">
      <c r="A60" s="9"/>
      <c r="B60" s="32"/>
    </row>
    <row r="61" spans="1:5" x14ac:dyDescent="0.3">
      <c r="A61" s="9"/>
      <c r="B61" s="32"/>
    </row>
    <row r="62" spans="1:5" x14ac:dyDescent="0.3">
      <c r="A62" s="2"/>
      <c r="B62" s="31"/>
    </row>
    <row r="63" spans="1:5" x14ac:dyDescent="0.3">
      <c r="A63" s="10"/>
      <c r="B63" s="39"/>
    </row>
    <row r="68" spans="1:2" x14ac:dyDescent="0.3">
      <c r="A68" s="2"/>
      <c r="B68" s="31"/>
    </row>
    <row r="69" spans="1:2" x14ac:dyDescent="0.3">
      <c r="A69" s="10"/>
      <c r="B69" s="39"/>
    </row>
  </sheetData>
  <mergeCells count="7">
    <mergeCell ref="A57:B57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0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6"/>
  <sheetViews>
    <sheetView showGridLines="0" zoomScale="92" zoomScaleNormal="92" zoomScaleSheetLayoutView="100" workbookViewId="0">
      <selection activeCell="F6" sqref="F6"/>
    </sheetView>
  </sheetViews>
  <sheetFormatPr baseColWidth="10" defaultColWidth="11.44140625" defaultRowHeight="14.4" x14ac:dyDescent="0.3"/>
  <cols>
    <col min="1" max="1" width="67.33203125" style="11" bestFit="1" customWidth="1"/>
    <col min="2" max="2" width="33.33203125" style="8" customWidth="1"/>
    <col min="3" max="3" width="11.44140625" style="11"/>
    <col min="4" max="4" width="13.5546875" style="11" bestFit="1" customWidth="1"/>
    <col min="5" max="16384" width="11.44140625" style="11"/>
  </cols>
  <sheetData>
    <row r="1" spans="1:4" x14ac:dyDescent="0.3">
      <c r="A1" s="64" t="s">
        <v>59</v>
      </c>
      <c r="B1" s="64"/>
    </row>
    <row r="2" spans="1:4" x14ac:dyDescent="0.3">
      <c r="A2" s="64" t="s">
        <v>60</v>
      </c>
      <c r="B2" s="64"/>
    </row>
    <row r="3" spans="1:4" x14ac:dyDescent="0.3">
      <c r="A3" s="64" t="s">
        <v>61</v>
      </c>
      <c r="B3" s="64"/>
    </row>
    <row r="4" spans="1:4" x14ac:dyDescent="0.3">
      <c r="A4" s="65" t="s">
        <v>80</v>
      </c>
      <c r="B4" s="65"/>
    </row>
    <row r="5" spans="1:4" x14ac:dyDescent="0.3">
      <c r="A5" s="65" t="s">
        <v>63</v>
      </c>
      <c r="B5" s="65"/>
    </row>
    <row r="6" spans="1:4" x14ac:dyDescent="0.3">
      <c r="A6" s="41"/>
      <c r="B6" s="41"/>
    </row>
    <row r="7" spans="1:4" x14ac:dyDescent="0.3">
      <c r="A7" s="14" t="s">
        <v>33</v>
      </c>
      <c r="B7" s="24"/>
    </row>
    <row r="8" spans="1:4" x14ac:dyDescent="0.3">
      <c r="A8" s="15" t="s">
        <v>34</v>
      </c>
      <c r="B8" s="12">
        <v>543.19800999999995</v>
      </c>
      <c r="C8" s="50"/>
      <c r="D8" s="58"/>
    </row>
    <row r="9" spans="1:4" x14ac:dyDescent="0.3">
      <c r="A9" s="15" t="s">
        <v>35</v>
      </c>
      <c r="B9" s="12">
        <v>61.413669999999996</v>
      </c>
      <c r="C9" s="50"/>
      <c r="D9" s="58"/>
    </row>
    <row r="10" spans="1:4" x14ac:dyDescent="0.3">
      <c r="A10" s="15" t="s">
        <v>36</v>
      </c>
      <c r="B10" s="12">
        <v>75.186779999999999</v>
      </c>
      <c r="C10" s="50"/>
      <c r="D10" s="58"/>
    </row>
    <row r="11" spans="1:4" x14ac:dyDescent="0.3">
      <c r="A11" s="15" t="s">
        <v>37</v>
      </c>
      <c r="B11" s="12">
        <v>225.12716</v>
      </c>
      <c r="C11" s="50"/>
      <c r="D11" s="58"/>
    </row>
    <row r="12" spans="1:4" x14ac:dyDescent="0.3">
      <c r="A12" s="14"/>
      <c r="B12" s="25">
        <f>SUM(B8:B11)</f>
        <v>904.92561999999998</v>
      </c>
      <c r="C12" s="50"/>
    </row>
    <row r="13" spans="1:4" x14ac:dyDescent="0.3">
      <c r="A13" s="15"/>
      <c r="B13" s="26"/>
      <c r="C13" s="50"/>
    </row>
    <row r="14" spans="1:4" x14ac:dyDescent="0.3">
      <c r="A14" s="16" t="s">
        <v>38</v>
      </c>
      <c r="B14" s="23">
        <v>684.79719</v>
      </c>
      <c r="C14" s="50"/>
    </row>
    <row r="15" spans="1:4" x14ac:dyDescent="0.3">
      <c r="A15" s="16"/>
      <c r="B15" s="27"/>
      <c r="C15" s="50"/>
    </row>
    <row r="16" spans="1:4" ht="15" thickBot="1" x14ac:dyDescent="0.35">
      <c r="A16" s="17" t="s">
        <v>39</v>
      </c>
      <c r="B16" s="28">
        <f>+B12+B14</f>
        <v>1589.72281</v>
      </c>
      <c r="C16" s="50"/>
      <c r="D16" s="50"/>
    </row>
    <row r="17" spans="1:5" x14ac:dyDescent="0.3">
      <c r="A17" s="18"/>
      <c r="B17" s="26"/>
      <c r="C17" s="50"/>
    </row>
    <row r="18" spans="1:5" x14ac:dyDescent="0.3">
      <c r="A18" s="14" t="s">
        <v>40</v>
      </c>
      <c r="B18" s="26"/>
      <c r="C18" s="50"/>
    </row>
    <row r="19" spans="1:5" x14ac:dyDescent="0.3">
      <c r="A19" s="16" t="s">
        <v>41</v>
      </c>
      <c r="B19" s="23">
        <v>852.00698999999997</v>
      </c>
      <c r="C19" s="50"/>
      <c r="D19" s="58"/>
      <c r="E19" s="48"/>
    </row>
    <row r="20" spans="1:5" x14ac:dyDescent="0.3">
      <c r="A20" s="16" t="s">
        <v>42</v>
      </c>
      <c r="B20" s="23">
        <v>17.716439999999999</v>
      </c>
      <c r="C20" s="50"/>
      <c r="D20" s="58"/>
    </row>
    <row r="21" spans="1:5" x14ac:dyDescent="0.3">
      <c r="A21" s="16" t="s">
        <v>43</v>
      </c>
      <c r="B21" s="23">
        <v>237.01724999999999</v>
      </c>
      <c r="C21" s="50"/>
      <c r="D21" s="58"/>
    </row>
    <row r="22" spans="1:5" x14ac:dyDescent="0.3">
      <c r="A22" s="16" t="s">
        <v>44</v>
      </c>
      <c r="B22" s="23">
        <v>5.4870100000000006</v>
      </c>
      <c r="C22" s="50"/>
      <c r="D22" s="58"/>
    </row>
    <row r="23" spans="1:5" x14ac:dyDescent="0.3">
      <c r="A23" s="16" t="s">
        <v>45</v>
      </c>
      <c r="B23" s="23">
        <v>14.857629999999999</v>
      </c>
      <c r="C23" s="50"/>
      <c r="D23" s="58"/>
    </row>
    <row r="24" spans="1:5" x14ac:dyDescent="0.3">
      <c r="A24" s="16" t="s">
        <v>46</v>
      </c>
      <c r="B24" s="23">
        <v>41.688960000000002</v>
      </c>
      <c r="C24" s="50"/>
      <c r="D24" s="58"/>
    </row>
    <row r="25" spans="1:5" x14ac:dyDescent="0.3">
      <c r="A25" s="16"/>
      <c r="B25" s="51">
        <f>SUM(B19:B24)</f>
        <v>1168.7742799999999</v>
      </c>
      <c r="C25" s="50"/>
    </row>
    <row r="26" spans="1:5" x14ac:dyDescent="0.3">
      <c r="A26" s="16"/>
      <c r="B26" s="27"/>
      <c r="C26" s="50"/>
    </row>
    <row r="27" spans="1:5" x14ac:dyDescent="0.3">
      <c r="A27" s="16" t="s">
        <v>47</v>
      </c>
      <c r="B27" s="12">
        <v>21.98002</v>
      </c>
      <c r="C27" s="50"/>
      <c r="D27" s="58"/>
    </row>
    <row r="28" spans="1:5" x14ac:dyDescent="0.3">
      <c r="A28" s="16"/>
      <c r="B28" s="27"/>
      <c r="C28" s="50"/>
    </row>
    <row r="29" spans="1:5" ht="15" thickBot="1" x14ac:dyDescent="0.35">
      <c r="A29" s="17" t="s">
        <v>48</v>
      </c>
      <c r="B29" s="28">
        <f>+B27+B25</f>
        <v>1190.7542999999998</v>
      </c>
      <c r="C29" s="50"/>
    </row>
    <row r="30" spans="1:5" x14ac:dyDescent="0.3">
      <c r="A30" s="15"/>
      <c r="B30" s="26"/>
      <c r="C30" s="50"/>
    </row>
    <row r="31" spans="1:5" x14ac:dyDescent="0.3">
      <c r="A31" s="20" t="s">
        <v>49</v>
      </c>
      <c r="B31" s="52">
        <f>+B16-B29</f>
        <v>398.96851000000015</v>
      </c>
      <c r="C31" s="50"/>
    </row>
    <row r="32" spans="1:5" x14ac:dyDescent="0.3">
      <c r="A32" s="21"/>
      <c r="B32" s="26"/>
      <c r="C32" s="50"/>
    </row>
    <row r="33" spans="1:5" x14ac:dyDescent="0.3">
      <c r="A33" s="13" t="s">
        <v>50</v>
      </c>
      <c r="B33" s="26"/>
      <c r="C33" s="50"/>
    </row>
    <row r="34" spans="1:5" x14ac:dyDescent="0.3">
      <c r="A34" s="16" t="s">
        <v>51</v>
      </c>
      <c r="B34" s="12">
        <v>48.848230000000001</v>
      </c>
      <c r="C34" s="50"/>
      <c r="D34" s="48"/>
    </row>
    <row r="35" spans="1:5" x14ac:dyDescent="0.3">
      <c r="A35" s="40" t="s">
        <v>65</v>
      </c>
      <c r="B35" s="12">
        <v>22.446360000000002</v>
      </c>
      <c r="C35" s="50"/>
      <c r="D35" s="48"/>
    </row>
    <row r="36" spans="1:5" x14ac:dyDescent="0.3">
      <c r="A36" s="40"/>
      <c r="B36" s="26"/>
      <c r="C36" s="50"/>
    </row>
    <row r="37" spans="1:5" s="1" customFormat="1" x14ac:dyDescent="0.3">
      <c r="A37" s="22" t="s">
        <v>38</v>
      </c>
      <c r="B37" s="29"/>
      <c r="C37" s="50"/>
    </row>
    <row r="38" spans="1:5" s="1" customFormat="1" x14ac:dyDescent="0.3">
      <c r="A38" s="19" t="s">
        <v>52</v>
      </c>
      <c r="B38" s="12">
        <v>1.1609800000000001</v>
      </c>
      <c r="C38" s="50"/>
      <c r="D38" s="48"/>
    </row>
    <row r="39" spans="1:5" x14ac:dyDescent="0.3">
      <c r="A39" s="14" t="s">
        <v>53</v>
      </c>
      <c r="B39" s="25">
        <f>+B34+B35+B38</f>
        <v>72.455569999999994</v>
      </c>
      <c r="C39" s="50"/>
    </row>
    <row r="40" spans="1:5" x14ac:dyDescent="0.3">
      <c r="A40" s="21"/>
      <c r="B40" s="26"/>
      <c r="C40" s="50"/>
    </row>
    <row r="41" spans="1:5" x14ac:dyDescent="0.3">
      <c r="A41" s="13" t="s">
        <v>54</v>
      </c>
      <c r="B41" s="26"/>
      <c r="C41" s="50"/>
    </row>
    <row r="42" spans="1:5" x14ac:dyDescent="0.3">
      <c r="A42" s="16" t="s">
        <v>55</v>
      </c>
      <c r="B42" s="12">
        <v>0.35913</v>
      </c>
      <c r="C42" s="50"/>
      <c r="D42" s="48"/>
      <c r="E42" s="50"/>
    </row>
    <row r="43" spans="1:5" x14ac:dyDescent="0.3">
      <c r="A43" s="16" t="s">
        <v>75</v>
      </c>
      <c r="B43" s="12">
        <v>0.49210999999999999</v>
      </c>
      <c r="C43" s="50"/>
      <c r="D43" s="48"/>
    </row>
    <row r="44" spans="1:5" x14ac:dyDescent="0.3">
      <c r="A44" s="16" t="s">
        <v>56</v>
      </c>
      <c r="B44" s="12">
        <v>0.33679000000000003</v>
      </c>
      <c r="C44" s="50"/>
      <c r="D44" s="48"/>
    </row>
    <row r="45" spans="1:5" x14ac:dyDescent="0.3">
      <c r="A45" s="16" t="s">
        <v>76</v>
      </c>
      <c r="B45" s="12">
        <v>0</v>
      </c>
      <c r="C45" s="50"/>
      <c r="D45" s="48"/>
    </row>
    <row r="46" spans="1:5" x14ac:dyDescent="0.3">
      <c r="A46" s="16" t="s">
        <v>57</v>
      </c>
      <c r="B46" s="12">
        <v>2.7032800000000003</v>
      </c>
      <c r="C46" s="50"/>
      <c r="D46" s="48"/>
    </row>
    <row r="47" spans="1:5" x14ac:dyDescent="0.3">
      <c r="A47" s="21" t="s">
        <v>58</v>
      </c>
      <c r="B47" s="25">
        <f>SUM(B42:B46)</f>
        <v>3.8913100000000003</v>
      </c>
      <c r="C47" s="50"/>
    </row>
    <row r="48" spans="1:5" x14ac:dyDescent="0.3">
      <c r="A48" s="15"/>
      <c r="B48" s="30"/>
      <c r="C48" s="50"/>
      <c r="D48" s="12"/>
    </row>
    <row r="49" spans="1:5" ht="15" thickBot="1" x14ac:dyDescent="0.35">
      <c r="A49" s="53" t="s">
        <v>64</v>
      </c>
      <c r="B49" s="54">
        <f>B31+B39-B47</f>
        <v>467.53277000000014</v>
      </c>
      <c r="C49" s="50"/>
      <c r="D49" s="50"/>
      <c r="E49" s="12"/>
    </row>
    <row r="50" spans="1:5" ht="15" thickTop="1" x14ac:dyDescent="0.3">
      <c r="A50" s="1" t="s">
        <v>72</v>
      </c>
      <c r="B50" s="57"/>
      <c r="C50" s="50"/>
      <c r="D50" s="50"/>
    </row>
    <row r="51" spans="1:5" x14ac:dyDescent="0.3">
      <c r="A51" s="1" t="s">
        <v>73</v>
      </c>
      <c r="B51" s="57"/>
      <c r="C51" s="50"/>
      <c r="D51" s="50"/>
    </row>
    <row r="52" spans="1:5" ht="15" thickBot="1" x14ac:dyDescent="0.35">
      <c r="A52" s="53" t="s">
        <v>74</v>
      </c>
      <c r="B52" s="54">
        <f>+B49-B50-B51</f>
        <v>467.53277000000014</v>
      </c>
      <c r="C52" s="50"/>
      <c r="E52" s="48"/>
    </row>
    <row r="53" spans="1:5" ht="15" thickTop="1" x14ac:dyDescent="0.3">
      <c r="A53" s="55"/>
      <c r="B53" s="56"/>
    </row>
    <row r="54" spans="1:5" x14ac:dyDescent="0.3">
      <c r="D54" s="11" t="s">
        <v>1</v>
      </c>
    </row>
    <row r="55" spans="1:5" x14ac:dyDescent="0.3">
      <c r="A55" s="60" t="s">
        <v>78</v>
      </c>
      <c r="B55" s="60"/>
    </row>
    <row r="56" spans="1:5" x14ac:dyDescent="0.3">
      <c r="A56" s="42" t="s">
        <v>67</v>
      </c>
      <c r="B56" s="42" t="s">
        <v>68</v>
      </c>
      <c r="C56" s="48"/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0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2025-09-10T17:06:41Z</cp:lastPrinted>
  <dcterms:created xsi:type="dcterms:W3CDTF">2017-04-20T21:35:40Z</dcterms:created>
  <dcterms:modified xsi:type="dcterms:W3CDTF">2025-09-10T17:09:34Z</dcterms:modified>
</cp:coreProperties>
</file>