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STADOS FINANCIEROS Y REGISTROS DE CIERRE\Estados Financieros 2025\8. Agosto 2025\"/>
    </mc:Choice>
  </mc:AlternateContent>
  <xr:revisionPtr revIDLastSave="0" documentId="13_ncr:1_{F6DA31B7-CAB2-405C-8CB0-D097E7E74B1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G Y ER " sheetId="3" r:id="rId1"/>
  </sheets>
  <definedNames>
    <definedName name="_xlnm.Print_Area" localSheetId="0">'BG Y ER '!$B$1:$F$100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3" l="1"/>
  <c r="E95" i="3"/>
  <c r="E94" i="3"/>
  <c r="E93" i="3"/>
  <c r="E88" i="3"/>
  <c r="E81" i="3"/>
  <c r="E79" i="3"/>
  <c r="E78" i="3"/>
  <c r="E74" i="3"/>
  <c r="E73" i="3"/>
  <c r="E52" i="3"/>
  <c r="E50" i="3"/>
  <c r="E48" i="3"/>
  <c r="E46" i="3"/>
  <c r="E45" i="3"/>
  <c r="E41" i="3"/>
  <c r="E37" i="3"/>
  <c r="E35" i="3"/>
  <c r="E30" i="3"/>
  <c r="E27" i="3"/>
  <c r="E26" i="3"/>
  <c r="E25" i="3"/>
  <c r="E24" i="3"/>
  <c r="E20" i="3"/>
  <c r="E19" i="3"/>
  <c r="E18" i="3"/>
  <c r="E16" i="3"/>
  <c r="E15" i="3"/>
  <c r="E13" i="3"/>
  <c r="E99" i="3" l="1"/>
  <c r="E28" i="3"/>
  <c r="E21" i="3"/>
  <c r="E38" i="3"/>
  <c r="E82" i="3" l="1"/>
  <c r="E54" i="3" l="1"/>
  <c r="E42" i="3" l="1"/>
  <c r="E55" i="3" s="1"/>
  <c r="E75" i="3" l="1"/>
  <c r="C66" i="3"/>
  <c r="E85" i="3" l="1"/>
  <c r="E90" i="3" l="1"/>
  <c r="E100" i="3" s="1"/>
  <c r="C63" i="3"/>
</calcChain>
</file>

<file path=xl/sharedStrings.xml><?xml version="1.0" encoding="utf-8"?>
<sst xmlns="http://schemas.openxmlformats.org/spreadsheetml/2006/main" count="76" uniqueCount="73">
  <si>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</si>
  <si>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</si>
  <si>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</si>
  <si>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</si>
  <si>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</si>
  <si>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</si>
  <si>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</si>
  <si>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</si>
  <si>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</si>
  <si>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</si>
  <si>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</si>
  <si>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</si>
  <si>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</si>
  <si>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</si>
  <si>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</si>
  <si>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</si>
  <si>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</si>
  <si>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</si>
  <si>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</si>
  <si>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</si>
  <si>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</si>
  <si>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</si>
  <si>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</si>
  <si>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</si>
  <si>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</si>
  <si>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</si>
  <si>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</si>
  <si>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</si>
  <si>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</si>
  <si>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</si>
  <si>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</si>
  <si>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</si>
  <si>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</si>
  <si>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</si>
  <si>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</si>
  <si>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</si>
  <si>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</si>
  <si>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</si>
  <si>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</si>
  <si>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</si>
  <si>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</si>
  <si>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</si>
  <si>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</si>
  <si>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</si>
  <si>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</si>
  <si>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</si>
  <si>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</si>
  <si>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</si>
  <si>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</si>
  <si>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</si>
  <si>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</si>
  <si>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</si>
  <si>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</si>
  <si>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</si>
  <si>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</si>
  <si>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</si>
  <si>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</si>
  <si>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</si>
  <si>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</si>
  <si>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</si>
  <si>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</si>
  <si>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</si>
  <si>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</si>
  <si>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</si>
  <si>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</si>
  <si>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</si>
  <si>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</si>
  <si>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</si>
  <si>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</si>
  <si>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</si>
  <si>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</si>
  <si>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>Al 31 de agosto 2025</t>
  </si>
  <si>
    <t>Provisiones para incobrabilidad y desvalorización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</si>
</sst>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2"/>
  <sheetViews>
    <sheetView showGridLines="0" tabSelected="1" topLeftCell="B1" zoomScale="94" zoomScaleNormal="94" workbookViewId="0">
      <selection activeCell="E99" sqref="E99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2025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(150+120730.97)/1000</f>
        <v>120.88097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5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885462.35/1000</f>
        <v>885.46235000000001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520430.94/1000</f>
        <v>520.43093999999996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23600.81/1000</f>
        <v>23.600810000000003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35802.25/1000</f>
        <v>35.802250000000001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52990.31/1000</f>
        <v>52.990310000000001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1644.1676299999999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4074.92/1000</f>
        <v>4.0749199999999997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7967.85/1000</f>
        <v>7.9678500000000003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479320.23/1000</f>
        <v>479.32022999999998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14763.02/1000</f>
        <v>14.763020000000001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506.12601999999998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2150.2936500000001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>
      <c r="C34" s="1" t="s">
        <v>62</v>
      </c>
      <c r="E34" s="8"/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122515.63/1000</f>
        <v>122.51563</v>
      </c>
      <c r="F35" s="2"/>
      <c r="G35" s="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214382.4/1000</f>
        <v>214.38239999999999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336.89803000000001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109701.8/1000</f>
        <v>109.70180000000001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109.70180000000001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131669.18/1000</f>
        <v>131.66917999999998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461717.84/1000</f>
        <v>461.71784000000002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1703.6938200000002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2150.2936500000001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>Al 31 de agosto 2025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2025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111120.97/1000</f>
        <v>111.12097</v>
      </c>
    </row>
    <row r="74" spans="3:5">
      <c r="C74" s="27" t="s">
        <v>43</v>
      </c>
      <c r="D74" s="27"/>
      <c r="E74" s="22">
        <f>115026.82/1000</f>
        <v>115.02682</v>
      </c>
    </row>
    <row r="75" spans="3:5">
      <c r="C75" s="27"/>
      <c r="D75" s="27"/>
      <c r="E75" s="29">
        <f>SUM(E73:E74)</f>
        <v>226.14778999999999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47501.97/1000</f>
        <v>47.50197</v>
      </c>
    </row>
    <row r="79" spans="3:5">
      <c r="C79" s="27" t="s">
        <v>47</v>
      </c>
      <c r="D79" s="27"/>
      <c r="E79" s="54">
        <f>86711.86/1000</f>
        <v>86.711860000000001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7218.03/1000</f>
        <v>7.2180299999999997</v>
      </c>
    </row>
    <row r="82" spans="3:5">
      <c r="C82" s="27"/>
      <c r="D82" s="27"/>
      <c r="E82" s="38">
        <f>SUM(E78:E81)</f>
        <v>141.43186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84.715929999999986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7515.48/1000</f>
        <v>7.5154799999999993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92.231409999999983</v>
      </c>
    </row>
    <row r="91" spans="3:5">
      <c r="C91" s="27"/>
      <c r="D91" s="27"/>
      <c r="E91" s="32"/>
    </row>
    <row r="92" spans="3:5" ht="12" customHeight="1">
      <c r="C92" s="31" t="s">
        <v>55</v>
      </c>
      <c r="D92" s="27"/>
      <c r="E92" s="32"/>
    </row>
    <row r="93" spans="3:5" ht="12" customHeight="1">
      <c r="C93" s="31" t="s">
        <v>72</v>
      </c>
      <c r="D93" s="27"/>
      <c r="E93" s="32">
        <f>9118.47/1000</f>
        <v>9.1184699999999985</v>
      </c>
    </row>
    <row r="94" spans="3:5">
      <c r="C94" s="27" t="s">
        <v>56</v>
      </c>
      <c r="D94" s="27"/>
      <c r="E94" s="8">
        <f>307.6/1000</f>
        <v>0.30760000000000004</v>
      </c>
    </row>
    <row r="95" spans="3:5">
      <c r="C95" s="27" t="s">
        <v>57</v>
      </c>
      <c r="D95" s="27"/>
      <c r="E95" s="8">
        <f>207.1/1000</f>
        <v>0.20710000000000001</v>
      </c>
    </row>
    <row r="96" spans="3:5">
      <c r="C96" s="27"/>
      <c r="D96" s="27"/>
      <c r="E96" s="8"/>
    </row>
    <row r="97" spans="3:6">
      <c r="C97" s="27" t="s">
        <v>70</v>
      </c>
      <c r="D97" s="27"/>
      <c r="E97" s="8">
        <v>0</v>
      </c>
    </row>
    <row r="98" spans="3:6">
      <c r="C98" s="27" t="s">
        <v>66</v>
      </c>
      <c r="D98" s="27"/>
      <c r="E98" s="22">
        <f>24426.32/1000</f>
        <v>24.42632</v>
      </c>
    </row>
    <row r="99" spans="3:6">
      <c r="C99" s="27"/>
      <c r="D99" s="27"/>
      <c r="E99" s="32">
        <f>+E93+E94+E95+E98</f>
        <v>34.059489999999997</v>
      </c>
      <c r="F99" s="44"/>
    </row>
    <row r="100" spans="3:6" ht="13">
      <c r="C100" s="30" t="s">
        <v>58</v>
      </c>
      <c r="D100" s="27"/>
      <c r="E100" s="39">
        <f>+E90-E99+E97</f>
        <v>58.171919999999986</v>
      </c>
    </row>
    <row r="101" spans="3:6" ht="13" thickBot="1">
      <c r="C101" s="33"/>
      <c r="D101" s="33"/>
      <c r="E101" s="33"/>
    </row>
    <row r="102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2025-09-11T18:47:32Z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MSIP_Label_acce7904-3fae-40e6-ab3b-e29b9d7cf90e_Enabled">
    <vt:lpwstr>true</vt:lpwstr>
  </property>
  <property fmtid="{D5CDD505-2E9C-101B-9397-08002B2CF9AE}" pid="9" name="MSIP_Label_acce7904-3fae-40e6-ab3b-e29b9d7cf90e_SetDate">
    <vt:lpwstr>2025-05-08T16:05:37Z</vt:lpwstr>
  </property>
  <property fmtid="{D5CDD505-2E9C-101B-9397-08002B2CF9AE}" pid="10" name="MSIP_Label_acce7904-3fae-40e6-ab3b-e29b9d7cf90e_Method">
    <vt:lpwstr>Privileged</vt:lpwstr>
  </property>
  <property fmtid="{D5CDD505-2E9C-101B-9397-08002B2CF9AE}" pid="11" name="MSIP_Label_acce7904-3fae-40e6-ab3b-e29b9d7cf90e_Name">
    <vt:lpwstr>Para uso externo</vt:lpwstr>
  </property>
  <property fmtid="{D5CDD505-2E9C-101B-9397-08002B2CF9AE}" pid="12" name="MSIP_Label_acce7904-3fae-40e6-ab3b-e29b9d7cf90e_SiteId">
    <vt:lpwstr>bc9c11a8-1feb-4036-ac3b-9e38a7dc4e63</vt:lpwstr>
  </property>
  <property fmtid="{D5CDD505-2E9C-101B-9397-08002B2CF9AE}" pid="13" name="MSIP_Label_acce7904-3fae-40e6-ab3b-e29b9d7cf90e_ActionId">
    <vt:lpwstr>c2bd6ab6-46f6-4ce5-8f31-2cc0c8a28b2e</vt:lpwstr>
  </property>
  <property fmtid="{D5CDD505-2E9C-101B-9397-08002B2CF9AE}" pid="14" name="MSIP_Label_acce7904-3fae-40e6-ab3b-e29b9d7cf90e_ContentBits">
    <vt:lpwstr>0</vt:lpwstr>
  </property>
</Properties>
</file>