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8 Agosto\"/>
    </mc:Choice>
  </mc:AlternateContent>
  <xr:revisionPtr revIDLastSave="0" documentId="8_{FED4E451-E343-4186-815F-E7CC7E493628}" xr6:coauthVersionLast="47" xr6:coauthVersionMax="47" xr10:uidLastSave="{00000000-0000-0000-0000-000000000000}"/>
  <bookViews>
    <workbookView xWindow="-120" yWindow="-120" windowWidth="29040" windowHeight="15720" xr2:uid="{9A052A0F-CD1F-4FE4-B3FE-206A21F740FA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4" i="2"/>
  <c r="D29" i="2"/>
  <c r="D28" i="2"/>
  <c r="D30" i="2" s="1"/>
  <c r="D23" i="2"/>
  <c r="D20" i="2"/>
  <c r="D21" i="2" s="1"/>
  <c r="D19" i="2"/>
  <c r="D18" i="2"/>
  <c r="D17" i="2"/>
  <c r="D13" i="2"/>
  <c r="D12" i="2"/>
  <c r="D11" i="2"/>
  <c r="D10" i="2"/>
  <c r="D9" i="2"/>
  <c r="D14" i="2" s="1"/>
  <c r="C52" i="1"/>
  <c r="C50" i="1"/>
  <c r="C49" i="1"/>
  <c r="C48" i="1"/>
  <c r="C43" i="1"/>
  <c r="C42" i="1"/>
  <c r="D44" i="1" s="1"/>
  <c r="C39" i="1"/>
  <c r="D40" i="1" s="1"/>
  <c r="C38" i="1"/>
  <c r="C35" i="1"/>
  <c r="C34" i="1"/>
  <c r="C33" i="1"/>
  <c r="D36" i="1" s="1"/>
  <c r="C30" i="1"/>
  <c r="C29" i="1"/>
  <c r="C28" i="1"/>
  <c r="C27" i="1"/>
  <c r="C26" i="1"/>
  <c r="D31" i="1" s="1"/>
  <c r="D21" i="1"/>
  <c r="C20" i="1"/>
  <c r="C17" i="1"/>
  <c r="C16" i="1"/>
  <c r="C15" i="1"/>
  <c r="D18" i="1" s="1"/>
  <c r="C12" i="1"/>
  <c r="C11" i="1"/>
  <c r="C10" i="1"/>
  <c r="C9" i="1"/>
  <c r="C8" i="1"/>
  <c r="C7" i="1"/>
  <c r="D13" i="1" s="1"/>
  <c r="D45" i="1" l="1"/>
  <c r="D22" i="1"/>
  <c r="D25" i="2"/>
  <c r="D32" i="2" s="1"/>
  <c r="D36" i="2" s="1"/>
  <c r="D40" i="2" s="1"/>
  <c r="C51" i="1" s="1"/>
  <c r="D53" i="1" s="1"/>
  <c r="D55" i="1" l="1"/>
  <c r="F66" i="1" s="1"/>
</calcChain>
</file>

<file path=xl/sharedStrings.xml><?xml version="1.0" encoding="utf-8"?>
<sst xmlns="http://schemas.openxmlformats.org/spreadsheetml/2006/main" count="89" uniqueCount="84">
  <si>
    <t>Seguros Atlántida, S.A.</t>
  </si>
  <si>
    <t>Balance General al 31 de agosto 2025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</si>
  <si>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</si>
  <si>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</si>
  <si>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</si>
  <si>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</si>
  <si>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</si>
  <si>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</si>
  <si>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</si>
  <si>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</si>
  <si>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</si>
  <si>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</si>
  <si>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</si>
  <si>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Inmuebles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</si>
  <si>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</si>
  <si>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</si>
  <si>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</si>
  <si>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</si>
  <si>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</si>
  <si>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</si>
  <si>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</si>
  <si>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</si>
  <si>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</si>
  <si>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</si>
  <si>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</si>
  <si>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</si>
  <si>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</si>
  <si>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</si>
  <si>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</si>
  <si>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</si>
  <si>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</si>
  <si>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</si>
  <si>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</si>
  <si>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Diversos.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</si>
  <si>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</si>
  <si>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</si>
  <si>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</si>
  <si>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</si>
  <si>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</si>
  <si>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</si>
  <si>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</si>
  <si>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</si>
  <si>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</si>
  <si>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</si>
  <si>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</si>
  <si>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</si>
  <si>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</si>
  <si>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</si>
  <si>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</si>
  <si>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</si>
  <si>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</si>
  <si>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</si>
  <si>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 xml:space="preserve">  Carlos Marcelo Olano</t>
  </si>
  <si>
    <t>Zuleyma Flores</t>
  </si>
  <si>
    <t>Gerente General</t>
  </si>
  <si>
    <t>Contador General</t>
  </si>
  <si>
    <t xml:space="preserve">                      Seguros Atlántida, S.A.</t>
  </si>
  <si>
    <t xml:space="preserve">                            Estado de Resultados del 1 de enero al 31 de agosto 2025</t>
  </si>
  <si>
    <t xml:space="preserve">                            Valores expresados en dólares de los Estados Unidos de América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</si>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</sst>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3" applyFont="1" applyFill="1"/>
    <xf numFmtId="0" fontId="7" fillId="0" borderId="0" xfId="0" applyFont="1" applyAlignment="1">
      <alignment horizontal="left"/>
    </xf>
    <xf numFmtId="43" fontId="8" fillId="0" borderId="0" xfId="4" applyFont="1" applyFill="1"/>
    <xf numFmtId="43" fontId="7" fillId="0" borderId="0" xfId="4" applyFont="1"/>
    <xf numFmtId="43" fontId="8" fillId="0" borderId="0" xfId="4" applyFont="1" applyFill="1" applyBorder="1"/>
    <xf numFmtId="43" fontId="7" fillId="0" borderId="0" xfId="4" applyFont="1" applyFill="1"/>
    <xf numFmtId="43" fontId="8" fillId="0" borderId="1" xfId="4" applyFont="1" applyBorder="1"/>
    <xf numFmtId="43" fontId="6" fillId="0" borderId="0" xfId="4" applyFont="1" applyFill="1"/>
    <xf numFmtId="43" fontId="7" fillId="0" borderId="0" xfId="0" applyNumberFormat="1" applyFont="1"/>
    <xf numFmtId="43" fontId="8" fillId="0" borderId="0" xfId="4" applyFont="1"/>
    <xf numFmtId="43" fontId="8" fillId="0" borderId="2" xfId="4" applyFont="1" applyFill="1" applyBorder="1"/>
    <xf numFmtId="0" fontId="6" fillId="0" borderId="0" xfId="0" applyFont="1"/>
    <xf numFmtId="43" fontId="6" fillId="0" borderId="2" xfId="4" applyFont="1" applyBorder="1"/>
    <xf numFmtId="49" fontId="6" fillId="0" borderId="0" xfId="0" applyNumberFormat="1" applyFont="1"/>
    <xf numFmtId="43" fontId="6" fillId="0" borderId="3" xfId="4" applyFont="1" applyFill="1" applyBorder="1"/>
    <xf numFmtId="164" fontId="7" fillId="0" borderId="0" xfId="1" applyFont="1"/>
    <xf numFmtId="49" fontId="7" fillId="0" borderId="0" xfId="0" applyNumberFormat="1" applyFont="1"/>
    <xf numFmtId="9" fontId="7" fillId="0" borderId="0" xfId="2" applyFont="1"/>
    <xf numFmtId="165" fontId="7" fillId="0" borderId="0" xfId="2" applyNumberFormat="1" applyFont="1"/>
    <xf numFmtId="10" fontId="7" fillId="0" borderId="0" xfId="2" applyNumberFormat="1" applyFont="1"/>
    <xf numFmtId="43" fontId="6" fillId="0" borderId="0" xfId="4" applyFont="1" applyBorder="1"/>
    <xf numFmtId="43" fontId="8" fillId="0" borderId="0" xfId="4" applyFont="1" applyBorder="1"/>
    <xf numFmtId="43" fontId="6" fillId="0" borderId="0" xfId="4" applyFont="1"/>
    <xf numFmtId="43" fontId="6" fillId="0" borderId="2" xfId="4" applyFont="1" applyFill="1" applyBorder="1"/>
    <xf numFmtId="43" fontId="7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164" fontId="0" fillId="0" borderId="0" xfId="1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4" fillId="2" borderId="0" xfId="0" applyFont="1" applyFill="1" applyAlignment="1">
      <alignment horizontal="left"/>
    </xf>
    <xf numFmtId="0" fontId="6" fillId="2" borderId="0" xfId="0" applyFont="1" applyFill="1"/>
    <xf numFmtId="0" fontId="15" fillId="2" borderId="0" xfId="0" applyFont="1" applyFill="1" applyAlignment="1">
      <alignment horizontal="left" indent="1"/>
    </xf>
    <xf numFmtId="43" fontId="15" fillId="2" borderId="0" xfId="4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43" fontId="6" fillId="2" borderId="1" xfId="4" applyFont="1" applyFill="1" applyBorder="1"/>
    <xf numFmtId="43" fontId="7" fillId="2" borderId="0" xfId="4" applyFont="1" applyFill="1"/>
    <xf numFmtId="49" fontId="6" fillId="2" borderId="0" xfId="0" applyNumberFormat="1" applyFont="1" applyFill="1"/>
    <xf numFmtId="4" fontId="7" fillId="2" borderId="0" xfId="0" applyNumberFormat="1" applyFont="1" applyFill="1"/>
    <xf numFmtId="0" fontId="17" fillId="2" borderId="0" xfId="0" applyFont="1" applyFill="1" applyAlignment="1">
      <alignment horizontal="left" indent="2"/>
    </xf>
    <xf numFmtId="0" fontId="16" fillId="2" borderId="0" xfId="0" applyFont="1" applyFill="1"/>
    <xf numFmtId="0" fontId="18" fillId="2" borderId="0" xfId="0" applyFont="1" applyFill="1"/>
    <xf numFmtId="43" fontId="6" fillId="2" borderId="1" xfId="0" applyNumberFormat="1" applyFont="1" applyFill="1" applyBorder="1"/>
    <xf numFmtId="0" fontId="19" fillId="2" borderId="0" xfId="0" applyFont="1" applyFill="1" applyAlignment="1">
      <alignment horizontal="left" indent="1"/>
    </xf>
    <xf numFmtId="43" fontId="15" fillId="2" borderId="0" xfId="4" applyFont="1" applyFill="1" applyBorder="1"/>
    <xf numFmtId="49" fontId="7" fillId="2" borderId="0" xfId="0" applyNumberFormat="1" applyFont="1" applyFill="1"/>
    <xf numFmtId="43" fontId="6" fillId="2" borderId="0" xfId="4" applyFont="1" applyFill="1"/>
    <xf numFmtId="3" fontId="7" fillId="2" borderId="0" xfId="0" applyNumberFormat="1" applyFont="1" applyFill="1"/>
    <xf numFmtId="164" fontId="7" fillId="2" borderId="0" xfId="1" applyFont="1" applyFill="1"/>
    <xf numFmtId="166" fontId="7" fillId="2" borderId="0" xfId="0" applyNumberFormat="1" applyFont="1" applyFill="1"/>
    <xf numFmtId="0" fontId="18" fillId="2" borderId="0" xfId="0" applyFont="1" applyFill="1" applyAlignment="1">
      <alignment horizontal="left" indent="2"/>
    </xf>
    <xf numFmtId="0" fontId="7" fillId="2" borderId="0" xfId="5" applyFont="1" applyFill="1" applyAlignment="1">
      <alignment horizontal="left"/>
    </xf>
    <xf numFmtId="166" fontId="7" fillId="2" borderId="0" xfId="5" applyNumberFormat="1" applyFont="1" applyFill="1"/>
    <xf numFmtId="166" fontId="17" fillId="2" borderId="0" xfId="0" applyNumberFormat="1" applyFont="1" applyFill="1"/>
    <xf numFmtId="43" fontId="7" fillId="2" borderId="0" xfId="5" applyNumberFormat="1" applyFont="1" applyFill="1"/>
    <xf numFmtId="43" fontId="7" fillId="2" borderId="1" xfId="4" applyFont="1" applyFill="1" applyBorder="1"/>
    <xf numFmtId="0" fontId="7" fillId="2" borderId="0" xfId="5" applyFont="1" applyFill="1"/>
    <xf numFmtId="43" fontId="6" fillId="2" borderId="0" xfId="4" applyFont="1" applyFill="1" applyBorder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indent="1"/>
    </xf>
    <xf numFmtId="43" fontId="7" fillId="2" borderId="2" xfId="0" applyNumberFormat="1" applyFont="1" applyFill="1" applyBorder="1"/>
    <xf numFmtId="43" fontId="7" fillId="2" borderId="0" xfId="0" applyNumberFormat="1" applyFont="1" applyFill="1"/>
    <xf numFmtId="0" fontId="6" fillId="2" borderId="0" xfId="6" applyNumberFormat="1" applyFont="1" applyFill="1" applyBorder="1"/>
    <xf numFmtId="43" fontId="6" fillId="2" borderId="3" xfId="4" applyFont="1" applyFill="1" applyBorder="1"/>
    <xf numFmtId="0" fontId="16" fillId="2" borderId="0" xfId="5" applyFont="1" applyFill="1" applyAlignment="1">
      <alignment horizontal="left"/>
    </xf>
    <xf numFmtId="44" fontId="7" fillId="2" borderId="0" xfId="7" applyFont="1" applyFill="1"/>
    <xf numFmtId="43" fontId="7" fillId="2" borderId="0" xfId="5" applyNumberFormat="1" applyFont="1" applyFill="1" applyAlignment="1">
      <alignment horizontal="left"/>
    </xf>
    <xf numFmtId="164" fontId="7" fillId="2" borderId="0" xfId="1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</cellXfs>
  <cellStyles count="8">
    <cellStyle name="Millares" xfId="1" builtinId="3"/>
    <cellStyle name="Millares 2" xfId="4" xr:uid="{47A7D6EE-77E5-4B48-8F57-52CF4ACCE702}"/>
    <cellStyle name="Moneda [0] 2" xfId="6" xr:uid="{C43DF890-0B5E-4EAD-B0A9-76874880CE69}"/>
    <cellStyle name="Moneda 4" xfId="3" xr:uid="{E38A7044-6198-4CDE-818C-DA96B59F465F}"/>
    <cellStyle name="Moneda 8" xfId="7" xr:uid="{E562D81E-EBE5-45C8-96D0-374B32863AC2}"/>
    <cellStyle name="Normal" xfId="0" builtinId="0"/>
    <cellStyle name="Normal 5" xfId="5" xr:uid="{EA02599A-D69A-4F2A-97E0-41AAC44EC87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2.Da&#241;os\A&#209;O%202025\EE%20FF%20SAES\8%20Agosto\EF%20SEGUROS%20ATLANTIDA%20202508.xlsx" TargetMode="External"/><Relationship Id="rId1" Type="http://schemas.openxmlformats.org/officeDocument/2006/relationships/externalLinkPath" Target="EF%20SEGUROS%20ATLANTIDA%20202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>SEGUROS ATLÁNTIDA, S.A.</v>
          </cell>
        </row>
        <row r="2">
          <cell r="A2" t="str">
            <v>BALANCE DE COMPROBACIÓN CORRESPONDIENTE AL MES DE AGOSTO 2025</v>
          </cell>
        </row>
        <row r="3">
          <cell r="A3" t="str">
            <v>VALORES EXPRESADOS EN DÓLARES DE LOS ESTADOS UNIDOS DE AMÉRICA</v>
          </cell>
        </row>
        <row r="4">
          <cell r="A4" t="str">
            <v>CUENTA</v>
          </cell>
          <cell r="B4" t="str">
            <v>NOMBRE CUENTA</v>
          </cell>
          <cell r="C4" t="str">
            <v>SALDO ANTERIOR</v>
          </cell>
          <cell r="D4" t="str">
            <v>DEBE</v>
          </cell>
          <cell r="E4" t="str">
            <v>HABER</v>
          </cell>
          <cell r="F4" t="str">
            <v>SALDO</v>
          </cell>
        </row>
        <row r="5">
          <cell r="A5">
            <v>1</v>
          </cell>
          <cell r="B5" t="str">
            <v>ACTIVO</v>
          </cell>
          <cell r="C5">
            <v>29835272.530000001</v>
          </cell>
          <cell r="D5">
            <v>94736238.969999999</v>
          </cell>
          <cell r="E5">
            <v>89523864.090000004</v>
          </cell>
          <cell r="F5">
            <v>35047647.409999996</v>
          </cell>
        </row>
        <row r="6">
          <cell r="A6">
            <v>11</v>
          </cell>
          <cell r="B6" t="str">
            <v>DISPONIBLE</v>
          </cell>
          <cell r="C6">
            <v>7339175.3499999996</v>
          </cell>
          <cell r="D6">
            <v>35461935.159999996</v>
          </cell>
          <cell r="E6">
            <v>34741487.020000003</v>
          </cell>
          <cell r="F6">
            <v>8059623.4900000002</v>
          </cell>
        </row>
        <row r="7">
          <cell r="A7">
            <v>1101</v>
          </cell>
          <cell r="B7" t="str">
            <v>CAJA</v>
          </cell>
          <cell r="C7">
            <v>600</v>
          </cell>
          <cell r="D7">
            <v>0</v>
          </cell>
          <cell r="E7">
            <v>0</v>
          </cell>
          <cell r="F7">
            <v>600</v>
          </cell>
        </row>
        <row r="8">
          <cell r="A8">
            <v>110101</v>
          </cell>
          <cell r="B8" t="str">
            <v>Oficina principal</v>
          </cell>
          <cell r="C8">
            <v>100</v>
          </cell>
          <cell r="D8">
            <v>0</v>
          </cell>
          <cell r="E8">
            <v>0</v>
          </cell>
          <cell r="F8">
            <v>100</v>
          </cell>
        </row>
        <row r="9">
          <cell r="A9">
            <v>1101011</v>
          </cell>
          <cell r="B9" t="str">
            <v>Oficina principal-Moneda Nacional</v>
          </cell>
          <cell r="C9">
            <v>100</v>
          </cell>
          <cell r="D9">
            <v>0</v>
          </cell>
          <cell r="E9">
            <v>0</v>
          </cell>
          <cell r="F9">
            <v>100</v>
          </cell>
        </row>
        <row r="10">
          <cell r="A10">
            <v>1101012</v>
          </cell>
          <cell r="B10" t="str">
            <v>Oficina principal - Moneda Nacional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110102</v>
          </cell>
          <cell r="B11" t="str">
            <v>Sucursales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1101021</v>
          </cell>
          <cell r="B12" t="str">
            <v>Sucursales - Moneda Nacional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1101022</v>
          </cell>
          <cell r="B13" t="str">
            <v>Sucursales - Moneda Extranjera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110103</v>
          </cell>
          <cell r="B14" t="str">
            <v>Agencias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1101031</v>
          </cell>
          <cell r="B15" t="str">
            <v>Agencias -  Moneda Nacional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1101032</v>
          </cell>
          <cell r="B16" t="str">
            <v>Agencias  - Moneda Extranjera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110104</v>
          </cell>
          <cell r="B17" t="str">
            <v>Fondos fijos</v>
          </cell>
          <cell r="C17">
            <v>500</v>
          </cell>
          <cell r="D17">
            <v>0</v>
          </cell>
          <cell r="E17">
            <v>0</v>
          </cell>
          <cell r="F17">
            <v>500</v>
          </cell>
        </row>
        <row r="18">
          <cell r="A18">
            <v>1101041</v>
          </cell>
          <cell r="B18" t="str">
            <v>Fondos Fijos - Moneda Nacional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</row>
        <row r="19">
          <cell r="A19">
            <v>1101042</v>
          </cell>
          <cell r="B19" t="str">
            <v>Fondos Fijos - Moneda Extranjera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1102</v>
          </cell>
          <cell r="B20" t="str">
            <v>EFECTOS DE COBRO INMEDIATO</v>
          </cell>
          <cell r="C20">
            <v>174.71</v>
          </cell>
          <cell r="D20">
            <v>258063.57</v>
          </cell>
          <cell r="E20">
            <v>256417.03</v>
          </cell>
          <cell r="F20">
            <v>1821.25</v>
          </cell>
        </row>
        <row r="21">
          <cell r="A21">
            <v>110201</v>
          </cell>
          <cell r="B21" t="str">
            <v>Cheques locales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1102011</v>
          </cell>
          <cell r="B22" t="str">
            <v>Cheques locales - Moneda Nacional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1102012</v>
          </cell>
          <cell r="B23" t="str">
            <v>Cheques Locales -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110202</v>
          </cell>
          <cell r="B24" t="str">
            <v>Cheques sobre el exterior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1102021</v>
          </cell>
          <cell r="B25" t="str">
            <v>Cheques sobre el exterior - Moneda Nacional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1102022</v>
          </cell>
          <cell r="B26" t="str">
            <v>Cheques sobre el exterior - Moneda Extranjera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110209</v>
          </cell>
          <cell r="B27" t="str">
            <v>Otros efectos de cobro inmediato</v>
          </cell>
          <cell r="C27">
            <v>174.71</v>
          </cell>
          <cell r="D27">
            <v>258063.57</v>
          </cell>
          <cell r="E27">
            <v>256417.03</v>
          </cell>
          <cell r="F27">
            <v>1821.25</v>
          </cell>
        </row>
        <row r="28">
          <cell r="A28">
            <v>1102091</v>
          </cell>
          <cell r="B28" t="str">
            <v>Otros efectos de cobro inmediato - Moneda Nacional</v>
          </cell>
          <cell r="C28">
            <v>174.71</v>
          </cell>
          <cell r="D28">
            <v>258063.57</v>
          </cell>
          <cell r="E28">
            <v>256417.03</v>
          </cell>
          <cell r="F28">
            <v>1821.25</v>
          </cell>
        </row>
        <row r="29">
          <cell r="A29">
            <v>110209101</v>
          </cell>
          <cell r="B29" t="str">
            <v>Tarjetas de Crédito</v>
          </cell>
          <cell r="C29">
            <v>7.0000000000000007E-2</v>
          </cell>
          <cell r="D29">
            <v>239805.98</v>
          </cell>
          <cell r="E29">
            <v>239796.74</v>
          </cell>
          <cell r="F29">
            <v>9.31</v>
          </cell>
        </row>
        <row r="30">
          <cell r="A30">
            <v>110209102</v>
          </cell>
          <cell r="B30" t="str">
            <v>Puntoexpress</v>
          </cell>
          <cell r="C30">
            <v>174.64</v>
          </cell>
          <cell r="D30">
            <v>18257.59</v>
          </cell>
          <cell r="E30">
            <v>16620.29</v>
          </cell>
          <cell r="F30">
            <v>1811.94</v>
          </cell>
        </row>
        <row r="31">
          <cell r="A31">
            <v>1102092</v>
          </cell>
          <cell r="B31" t="str">
            <v>Otros efectos de cobro inmediato - Moneda Extranjera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1103</v>
          </cell>
          <cell r="B32" t="str">
            <v>BANCOS LOCALES</v>
          </cell>
          <cell r="C32">
            <v>7338400.6399999997</v>
          </cell>
          <cell r="D32">
            <v>35203871.590000004</v>
          </cell>
          <cell r="E32">
            <v>34485069.990000002</v>
          </cell>
          <cell r="F32">
            <v>8057202.2400000002</v>
          </cell>
        </row>
        <row r="33">
          <cell r="A33">
            <v>110301</v>
          </cell>
          <cell r="B33" t="str">
            <v>Cuenta corriente</v>
          </cell>
          <cell r="C33">
            <v>7338400.6399999997</v>
          </cell>
          <cell r="D33">
            <v>35203871.590000004</v>
          </cell>
          <cell r="E33">
            <v>34485069.990000002</v>
          </cell>
          <cell r="F33">
            <v>8057202.2400000002</v>
          </cell>
        </row>
        <row r="34">
          <cell r="A34">
            <v>1103011</v>
          </cell>
          <cell r="B34" t="str">
            <v>Moneda nacional</v>
          </cell>
          <cell r="C34">
            <v>7338400.6399999997</v>
          </cell>
          <cell r="D34">
            <v>35203871.590000004</v>
          </cell>
          <cell r="E34">
            <v>34485069.990000002</v>
          </cell>
          <cell r="F34">
            <v>8057202.2400000002</v>
          </cell>
        </row>
        <row r="35">
          <cell r="A35">
            <v>110301101</v>
          </cell>
          <cell r="B35" t="str">
            <v>BANCO AGRICOLA, S.A.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11030110101</v>
          </cell>
          <cell r="B36" t="str">
            <v>Cuenta Corriente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11030110102</v>
          </cell>
          <cell r="B37" t="str">
            <v>Cuenta Corriente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110301102</v>
          </cell>
          <cell r="B38" t="str">
            <v>BANCO CUSCATLAN.</v>
          </cell>
          <cell r="C38">
            <v>21509.14</v>
          </cell>
          <cell r="D38">
            <v>0</v>
          </cell>
          <cell r="E38">
            <v>0</v>
          </cell>
          <cell r="F38">
            <v>21509.14</v>
          </cell>
        </row>
        <row r="39">
          <cell r="A39">
            <v>11030110201</v>
          </cell>
          <cell r="B39" t="str">
            <v>Cuscatlan Cta.Cte. # 699600253-3 (734-51313-3)</v>
          </cell>
          <cell r="C39">
            <v>21509.14</v>
          </cell>
          <cell r="D39">
            <v>0</v>
          </cell>
          <cell r="E39">
            <v>0</v>
          </cell>
          <cell r="F39">
            <v>21509.14</v>
          </cell>
        </row>
        <row r="40">
          <cell r="A40">
            <v>110301103</v>
          </cell>
          <cell r="B40" t="str">
            <v>BANCO CAPITAL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11030110301</v>
          </cell>
          <cell r="B41" t="str">
            <v>Cuenta Corriente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110301104</v>
          </cell>
          <cell r="B42" t="str">
            <v>BANCO CUSCATLAN</v>
          </cell>
          <cell r="C42">
            <v>0</v>
          </cell>
          <cell r="D42">
            <v>158.43</v>
          </cell>
          <cell r="E42">
            <v>0</v>
          </cell>
          <cell r="F42">
            <v>158.43</v>
          </cell>
        </row>
        <row r="43">
          <cell r="A43">
            <v>11030110401</v>
          </cell>
          <cell r="B43" t="str">
            <v>Cuscatlan-Cuenta corriente # 0819-01357</v>
          </cell>
          <cell r="C43">
            <v>0</v>
          </cell>
          <cell r="D43">
            <v>158.43</v>
          </cell>
          <cell r="E43">
            <v>0</v>
          </cell>
          <cell r="F43">
            <v>158.43</v>
          </cell>
        </row>
        <row r="44">
          <cell r="A44">
            <v>110301105</v>
          </cell>
          <cell r="B44" t="str">
            <v>BANCO AGRICOLA,S.A.</v>
          </cell>
          <cell r="C44">
            <v>650897.62</v>
          </cell>
          <cell r="D44">
            <v>942912.1</v>
          </cell>
          <cell r="E44">
            <v>1262049.1499999999</v>
          </cell>
          <cell r="F44">
            <v>331760.57</v>
          </cell>
        </row>
        <row r="45">
          <cell r="A45">
            <v>11030110501</v>
          </cell>
          <cell r="B45" t="str">
            <v>Agricola-Cuenta Corriente # 01-35-001184-1</v>
          </cell>
          <cell r="C45">
            <v>650897.62</v>
          </cell>
          <cell r="D45">
            <v>942912.1</v>
          </cell>
          <cell r="E45">
            <v>1262049.1499999999</v>
          </cell>
          <cell r="F45">
            <v>331760.57</v>
          </cell>
        </row>
        <row r="46">
          <cell r="A46">
            <v>11030110502</v>
          </cell>
          <cell r="B46" t="str">
            <v>Banco Agrícola cta 00500-021973-4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11030110503</v>
          </cell>
          <cell r="B47" t="str">
            <v>Banco Agricola Cta.005000236198 (Corte Suprema de Justicia)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110301106</v>
          </cell>
          <cell r="B48" t="str">
            <v>BANCO DE COMERCIO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11030110601</v>
          </cell>
          <cell r="B49" t="str">
            <v>Comercio-Cuenta Corriente # 152-01-01-558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110301107</v>
          </cell>
          <cell r="B50" t="str">
            <v>BANCO DE AMERICA CENTRAL</v>
          </cell>
          <cell r="C50">
            <v>29209.89</v>
          </cell>
          <cell r="D50">
            <v>4086105.62</v>
          </cell>
          <cell r="E50">
            <v>4040726.87</v>
          </cell>
          <cell r="F50">
            <v>74588.639999999999</v>
          </cell>
        </row>
        <row r="51">
          <cell r="A51">
            <v>11030110701</v>
          </cell>
          <cell r="B51" t="str">
            <v>Banco De America Central. Cta.Cte,# 20002925-4</v>
          </cell>
          <cell r="C51">
            <v>25702.560000000001</v>
          </cell>
          <cell r="D51">
            <v>4054146.64</v>
          </cell>
          <cell r="E51">
            <v>4016273.36</v>
          </cell>
          <cell r="F51">
            <v>63575.839999999997</v>
          </cell>
        </row>
        <row r="52">
          <cell r="A52">
            <v>11030110702</v>
          </cell>
          <cell r="B52" t="str">
            <v>BAC cta cte 200789717</v>
          </cell>
          <cell r="C52">
            <v>0</v>
          </cell>
          <cell r="D52">
            <v>14298.35</v>
          </cell>
          <cell r="E52">
            <v>14198.35</v>
          </cell>
          <cell r="F52">
            <v>100</v>
          </cell>
        </row>
        <row r="53">
          <cell r="A53">
            <v>11030110703</v>
          </cell>
          <cell r="B53" t="str">
            <v>BAC Cta No. 200809598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11030110704</v>
          </cell>
          <cell r="B54" t="str">
            <v>Cta cte (PE) No. 200860518</v>
          </cell>
          <cell r="C54">
            <v>3507.33</v>
          </cell>
          <cell r="D54">
            <v>17660.63</v>
          </cell>
          <cell r="E54">
            <v>10255.16</v>
          </cell>
          <cell r="F54">
            <v>10912.8</v>
          </cell>
        </row>
        <row r="55">
          <cell r="A55">
            <v>11030110705</v>
          </cell>
          <cell r="B55" t="str">
            <v>Banco de América Central Cta Cte 200845568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11030110706</v>
          </cell>
          <cell r="B56" t="str">
            <v>Banco de America Central Cta. No.201177128 (Restringida)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11030110707</v>
          </cell>
          <cell r="B57" t="str">
            <v>Banco de America Central Cta  No.201262946 (Restringida)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11030110708</v>
          </cell>
          <cell r="B58" t="str">
            <v>Banco de America Central Cta No. 201447349 (planilla)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110301108</v>
          </cell>
          <cell r="B59" t="str">
            <v>BANCO UNO,S.A.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11030110801</v>
          </cell>
          <cell r="B60" t="str">
            <v>Uno-Cuenta Corriente # 00235242-03-1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11030110802</v>
          </cell>
          <cell r="B61" t="str">
            <v>Cuenta # 235242-AHORODOL-1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110301109</v>
          </cell>
          <cell r="B62" t="str">
            <v>BANCO PROMERICA</v>
          </cell>
          <cell r="C62">
            <v>5029.09</v>
          </cell>
          <cell r="D62">
            <v>0</v>
          </cell>
          <cell r="E62">
            <v>5029.09</v>
          </cell>
          <cell r="F62">
            <v>0</v>
          </cell>
        </row>
        <row r="63">
          <cell r="A63">
            <v>11030110901</v>
          </cell>
          <cell r="B63" t="str">
            <v>Cuenta Corriente  NO. 100000-02004761</v>
          </cell>
          <cell r="C63">
            <v>5029.09</v>
          </cell>
          <cell r="D63">
            <v>0</v>
          </cell>
          <cell r="E63">
            <v>5029.09</v>
          </cell>
          <cell r="F63">
            <v>0</v>
          </cell>
        </row>
        <row r="64">
          <cell r="A64">
            <v>110301110</v>
          </cell>
          <cell r="B64" t="str">
            <v>BANCO DAVIVIENDA</v>
          </cell>
          <cell r="C64">
            <v>53263.01</v>
          </cell>
          <cell r="D64">
            <v>0</v>
          </cell>
          <cell r="E64">
            <v>53263.01</v>
          </cell>
          <cell r="F64">
            <v>0</v>
          </cell>
        </row>
        <row r="65">
          <cell r="A65">
            <v>11030111001</v>
          </cell>
          <cell r="B65" t="str">
            <v>Davivienda-Cuenta corriente # 016-21-00340-02</v>
          </cell>
          <cell r="C65">
            <v>53263.01</v>
          </cell>
          <cell r="D65">
            <v>0</v>
          </cell>
          <cell r="E65">
            <v>53263.01</v>
          </cell>
          <cell r="F65">
            <v>0</v>
          </cell>
        </row>
        <row r="66">
          <cell r="A66">
            <v>110301111</v>
          </cell>
          <cell r="B66" t="str">
            <v>BANCO AMERICANO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11030111101</v>
          </cell>
          <cell r="B67" t="str">
            <v>Banco Americano-Cuenta Corriente # 1-100-72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110301112</v>
          </cell>
          <cell r="B68" t="str">
            <v>BANCO HIPOTECARIO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11030111201</v>
          </cell>
          <cell r="B69" t="str">
            <v>Banco Hipotecario-Cta.Cte. 00210217505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110301113</v>
          </cell>
          <cell r="B70" t="str">
            <v>BANCO DE FOMENTO AGROPECUARIO</v>
          </cell>
          <cell r="C70">
            <v>9711.64</v>
          </cell>
          <cell r="D70">
            <v>0</v>
          </cell>
          <cell r="E70">
            <v>0</v>
          </cell>
          <cell r="F70">
            <v>9711.64</v>
          </cell>
        </row>
        <row r="71">
          <cell r="A71">
            <v>11030111301</v>
          </cell>
          <cell r="B71" t="str">
            <v>Banco De Fomento Agropecuario-Cta.cte.</v>
          </cell>
          <cell r="C71">
            <v>9711.64</v>
          </cell>
          <cell r="D71">
            <v>0</v>
          </cell>
          <cell r="E71">
            <v>0</v>
          </cell>
          <cell r="F71">
            <v>9711.64</v>
          </cell>
        </row>
        <row r="72">
          <cell r="A72">
            <v>110301114</v>
          </cell>
          <cell r="B72" t="str">
            <v>Bancos Cuentas corrientes - Proyectos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11030111401</v>
          </cell>
          <cell r="B73" t="str">
            <v>Banco Uno cta 235242-01-0001 Zacatecoluca - Usulután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11030111402</v>
          </cell>
          <cell r="B74" t="str">
            <v>Bco Agrícola Cta 500-016625-2 El Delirio Usulután El Pajaral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11030111403</v>
          </cell>
          <cell r="B75" t="str">
            <v>Bco Agrícola cta cte 500-016624-1 Tacachico Sta Ana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11030111404</v>
          </cell>
          <cell r="B76" t="str">
            <v>Cuscatlan Cta. 235242-01-0001 zacatecoluca - Usulután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11030111405</v>
          </cell>
          <cell r="B77" t="str">
            <v>Bco. Agricola  Cta.5110002703 San Pedro Ayutuxtepeque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11030111406</v>
          </cell>
          <cell r="B78" t="str">
            <v>Bco. Agricola Cta.5110002689 El Caracol San Martin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110301115</v>
          </cell>
          <cell r="B79" t="str">
            <v>Banco Cuscatlan de El Salvador</v>
          </cell>
          <cell r="C79">
            <v>245576.81</v>
          </cell>
          <cell r="D79">
            <v>2926.76</v>
          </cell>
          <cell r="E79">
            <v>0</v>
          </cell>
          <cell r="F79">
            <v>248503.57</v>
          </cell>
        </row>
        <row r="80">
          <cell r="A80">
            <v>11030111501</v>
          </cell>
          <cell r="B80" t="str">
            <v>Cuscatlan Cta Cte 0819-01357</v>
          </cell>
          <cell r="C80">
            <v>236009.38</v>
          </cell>
          <cell r="D80">
            <v>2926.76</v>
          </cell>
          <cell r="E80">
            <v>0</v>
          </cell>
          <cell r="F80">
            <v>238936.14</v>
          </cell>
        </row>
        <row r="81">
          <cell r="A81">
            <v>11030111502</v>
          </cell>
          <cell r="B81" t="str">
            <v>Cuscatlan Cta Cte 00235242-03-01</v>
          </cell>
          <cell r="C81">
            <v>9567.43</v>
          </cell>
          <cell r="D81">
            <v>0</v>
          </cell>
          <cell r="E81">
            <v>0</v>
          </cell>
          <cell r="F81">
            <v>9567.43</v>
          </cell>
        </row>
        <row r="82">
          <cell r="A82">
            <v>11030111503</v>
          </cell>
          <cell r="B82" t="str">
            <v>Cuscatlan Cta Cte 008301000012320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11030111504</v>
          </cell>
          <cell r="B83" t="str">
            <v>Cuscatlan Cta.802-321-00-057117-3 (TC)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110301116</v>
          </cell>
          <cell r="B84" t="str">
            <v>Banco Azul de El Salvador, S.A.</v>
          </cell>
          <cell r="C84">
            <v>1824.85</v>
          </cell>
          <cell r="D84">
            <v>0</v>
          </cell>
          <cell r="E84">
            <v>1824.85</v>
          </cell>
          <cell r="F84">
            <v>0</v>
          </cell>
        </row>
        <row r="85">
          <cell r="A85">
            <v>11030111601</v>
          </cell>
          <cell r="B85" t="str">
            <v>Banco Azul Cta.Cte. 10000001536228 (72)</v>
          </cell>
          <cell r="C85">
            <v>1824.85</v>
          </cell>
          <cell r="D85">
            <v>0</v>
          </cell>
          <cell r="E85">
            <v>1824.85</v>
          </cell>
          <cell r="F85">
            <v>0</v>
          </cell>
        </row>
        <row r="86">
          <cell r="A86">
            <v>11030111602</v>
          </cell>
          <cell r="B86" t="str">
            <v>Banco Azul. Cta.Cte. 10000001876692 (331)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11030111603</v>
          </cell>
          <cell r="B87" t="str">
            <v>Banco Azul. Cta.Cte. 10000001876706 (349)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110301117</v>
          </cell>
          <cell r="B88" t="str">
            <v>Banco Atlantida El Salvador, S.A.</v>
          </cell>
          <cell r="C88">
            <v>6321378.5899999999</v>
          </cell>
          <cell r="D88">
            <v>30171768.68</v>
          </cell>
          <cell r="E88">
            <v>29122177.02</v>
          </cell>
          <cell r="F88">
            <v>7370970.25</v>
          </cell>
        </row>
        <row r="89">
          <cell r="A89">
            <v>11030111701</v>
          </cell>
          <cell r="B89" t="str">
            <v>Banco Atlantida El Salvador, S.A.Cta. 3103013130978 (contra)</v>
          </cell>
          <cell r="C89">
            <v>2819183.02</v>
          </cell>
          <cell r="D89">
            <v>2183096.4500000002</v>
          </cell>
          <cell r="E89">
            <v>2556285.91</v>
          </cell>
          <cell r="F89">
            <v>2445993.56</v>
          </cell>
        </row>
        <row r="90">
          <cell r="A90">
            <v>11030111702</v>
          </cell>
          <cell r="B90" t="str">
            <v>Banco Atlantida El Salvador, S.A. Cta. 3103013131108</v>
          </cell>
          <cell r="C90">
            <v>3218769.61</v>
          </cell>
          <cell r="D90">
            <v>27112369.289999999</v>
          </cell>
          <cell r="E90">
            <v>25491108.899999999</v>
          </cell>
          <cell r="F90">
            <v>4840030</v>
          </cell>
        </row>
        <row r="91">
          <cell r="A91">
            <v>11030111703</v>
          </cell>
          <cell r="B91" t="str">
            <v>Banco Atlantida El Salvador, S.A. Cta. 3103013131566 Planill</v>
          </cell>
          <cell r="C91">
            <v>194662.96</v>
          </cell>
          <cell r="D91">
            <v>818783.87</v>
          </cell>
          <cell r="E91">
            <v>936859.89</v>
          </cell>
          <cell r="F91">
            <v>76586.94</v>
          </cell>
        </row>
        <row r="92">
          <cell r="A92">
            <v>11030111704</v>
          </cell>
          <cell r="B92" t="str">
            <v>Banco Atlantida El Salvador, S.A Cta 310301313704</v>
          </cell>
          <cell r="C92">
            <v>88763</v>
          </cell>
          <cell r="D92">
            <v>57519.07</v>
          </cell>
          <cell r="E92">
            <v>137922.32</v>
          </cell>
          <cell r="F92">
            <v>8359.75</v>
          </cell>
        </row>
        <row r="93">
          <cell r="A93">
            <v>1103012</v>
          </cell>
          <cell r="B93" t="str">
            <v>Cuenta Corriente - Moneda Extranjera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110301204</v>
          </cell>
          <cell r="B94" t="str">
            <v>BANCO CUSCATLAN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11030120401</v>
          </cell>
          <cell r="B95" t="str">
            <v>Cuenta Dolar # 10819-90044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110302</v>
          </cell>
          <cell r="B96" t="str">
            <v>Cuenta de ahorro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1103021</v>
          </cell>
          <cell r="B97" t="str">
            <v>Cuenta de ahorro - Moneda Nacional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110302108</v>
          </cell>
          <cell r="B98" t="str">
            <v>BANCO UNO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11030210801</v>
          </cell>
          <cell r="B99" t="str">
            <v>Cta. No. 235242-AHORDOL-1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110302111</v>
          </cell>
          <cell r="B100" t="str">
            <v>BANCO AMERICANO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11030211101</v>
          </cell>
          <cell r="B101" t="str">
            <v>Cuenta ahorro # 1-200-19361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110302112</v>
          </cell>
          <cell r="B102" t="str">
            <v>BANCO CUSCATLAN DE EL SALVADOR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11030211201</v>
          </cell>
          <cell r="B103" t="str">
            <v>Cuscatlan Cta. 235242-AHORDOL-1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110302113</v>
          </cell>
          <cell r="B104" t="str">
            <v>BANCOVI DE R.L.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11030211301</v>
          </cell>
          <cell r="B105" t="str">
            <v>BANCOVI DE R.L. CTA No.15-0207-0003433-2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1103022</v>
          </cell>
          <cell r="B106" t="str">
            <v>Cuenta de ahorro - Moneda Extranjera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110302204</v>
          </cell>
          <cell r="B107" t="str">
            <v>BANCO CUSCATLAN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11030220401</v>
          </cell>
          <cell r="B108" t="str">
            <v>Cta. Dolar # 38-00076-9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110302207</v>
          </cell>
          <cell r="B109" t="str">
            <v>BANCO DE AMERICA CENTRAL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11030220701</v>
          </cell>
          <cell r="B110" t="str">
            <v>Banco de America Central.Cta.Ah.Dolar # 10016250-2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11030220801</v>
          </cell>
          <cell r="B111" t="str">
            <v>CUENTA AHORRO DOLARES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110302211</v>
          </cell>
          <cell r="B112" t="str">
            <v>BANCO AMERICANO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11030221101</v>
          </cell>
          <cell r="B113" t="str">
            <v>Cuenta ahorro dolar # 1-202-32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110302212</v>
          </cell>
          <cell r="B114" t="str">
            <v>BANCOVI DE RL.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11030221201</v>
          </cell>
          <cell r="B115" t="str">
            <v>BANCOVI de RL, CTA No.0000000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1104</v>
          </cell>
          <cell r="B116" t="str">
            <v>BANCOS EXTRANJEROS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110401</v>
          </cell>
          <cell r="B117" t="str">
            <v>Cuenta corriente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1104012</v>
          </cell>
          <cell r="B118" t="str">
            <v>Moneda Extranjera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110401201</v>
          </cell>
          <cell r="B119" t="str">
            <v>BANK OF AMERICA  CCI. 0034 4766 5128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110402</v>
          </cell>
          <cell r="B120" t="str">
            <v>Cuentas de Ahorro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1104022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12</v>
          </cell>
          <cell r="B122" t="str">
            <v>INVERSIONES FINANCIERAS</v>
          </cell>
          <cell r="C122">
            <v>13263118.619999999</v>
          </cell>
          <cell r="D122">
            <v>16327068.960000001</v>
          </cell>
          <cell r="E122">
            <v>14788412.91</v>
          </cell>
          <cell r="F122">
            <v>14801774.67</v>
          </cell>
        </row>
        <row r="123">
          <cell r="A123">
            <v>1201</v>
          </cell>
          <cell r="B123" t="str">
            <v>Valores</v>
          </cell>
          <cell r="C123">
            <v>1076000</v>
          </cell>
          <cell r="D123">
            <v>1733033.1</v>
          </cell>
          <cell r="E123">
            <v>1056692.05</v>
          </cell>
          <cell r="F123">
            <v>1752341.05</v>
          </cell>
        </row>
        <row r="124">
          <cell r="A124">
            <v>120101</v>
          </cell>
          <cell r="B124" t="str">
            <v>Emitidos por el Estado a través de la Dirección General de</v>
          </cell>
          <cell r="C124">
            <v>500000</v>
          </cell>
          <cell r="D124">
            <v>1733033.1</v>
          </cell>
          <cell r="E124">
            <v>480692.05</v>
          </cell>
          <cell r="F124">
            <v>1752341.05</v>
          </cell>
        </row>
        <row r="125">
          <cell r="A125">
            <v>1201011</v>
          </cell>
          <cell r="B125" t="str">
            <v>Emitidos por el Estado a través de la Dirección General de</v>
          </cell>
          <cell r="C125">
            <v>500000</v>
          </cell>
          <cell r="D125">
            <v>1733033.1</v>
          </cell>
          <cell r="E125">
            <v>480692.05</v>
          </cell>
          <cell r="F125">
            <v>1752341.05</v>
          </cell>
        </row>
        <row r="126">
          <cell r="A126">
            <v>120101101</v>
          </cell>
          <cell r="B126" t="str">
            <v>Eurobonos</v>
          </cell>
          <cell r="C126">
            <v>0</v>
          </cell>
          <cell r="D126">
            <v>279245.07</v>
          </cell>
          <cell r="E126">
            <v>0</v>
          </cell>
          <cell r="F126">
            <v>279245.07</v>
          </cell>
        </row>
        <row r="127">
          <cell r="A127">
            <v>120101102</v>
          </cell>
          <cell r="B127" t="str">
            <v>Notas de Crédito del Tesoro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120101103</v>
          </cell>
          <cell r="B128" t="str">
            <v>Letras del Tesoro - Letes</v>
          </cell>
          <cell r="C128">
            <v>0</v>
          </cell>
          <cell r="D128">
            <v>953788.03</v>
          </cell>
          <cell r="E128">
            <v>480692.05</v>
          </cell>
          <cell r="F128">
            <v>473095.98</v>
          </cell>
        </row>
        <row r="129">
          <cell r="A129">
            <v>120101104</v>
          </cell>
          <cell r="B129" t="str">
            <v>Certificados del Tesoro-CETES</v>
          </cell>
          <cell r="C129">
            <v>500000</v>
          </cell>
          <cell r="D129">
            <v>500000</v>
          </cell>
          <cell r="E129">
            <v>0</v>
          </cell>
          <cell r="F129">
            <v>1000000</v>
          </cell>
        </row>
        <row r="130">
          <cell r="A130">
            <v>1201012</v>
          </cell>
          <cell r="B130" t="str">
            <v>Emitidos por el Estado a través de la Dirección General de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120101201</v>
          </cell>
          <cell r="B131" t="str">
            <v>Eurobonos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120102</v>
          </cell>
          <cell r="B132" t="str">
            <v>Emitidos por el Banco Central de Reserva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1201021</v>
          </cell>
          <cell r="B133" t="str">
            <v>Emitidos por el Banco Central de Reserva - Moneda Nacional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120102101</v>
          </cell>
          <cell r="B134" t="str">
            <v>Bonos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1201022</v>
          </cell>
          <cell r="B135" t="str">
            <v>Emitidos por el Banco Central de Reserva - Moneda Extranjera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120102201</v>
          </cell>
          <cell r="B136" t="str">
            <v>Bonos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120103</v>
          </cell>
          <cell r="B137" t="str">
            <v>Emitidos o garantizados por empresas estatales e institucion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1201031</v>
          </cell>
          <cell r="B138" t="str">
            <v>Emitidos o garantizados por empresas estatales e institucion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120103101</v>
          </cell>
          <cell r="B139" t="str">
            <v>Academia Nacional de Seguridad Pública - ANSP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12010310101</v>
          </cell>
          <cell r="B140" t="str">
            <v>Bonos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120103104</v>
          </cell>
          <cell r="B141" t="str">
            <v>Alcaldías Municipales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12010310401</v>
          </cell>
          <cell r="B142" t="str">
            <v>Alcaldía Municipal de SAnta Tecla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120103174</v>
          </cell>
          <cell r="B143" t="str">
            <v>Ministerio de Obras Públicas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12010317401</v>
          </cell>
          <cell r="B144" t="str">
            <v>Viceministerio de Transporte - Fovial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1201032</v>
          </cell>
          <cell r="B145" t="str">
            <v>Emitidos o garantizados por empresas estatales e institucion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120103201</v>
          </cell>
          <cell r="B146" t="str">
            <v>Academia Nacional de Seguridad Pública - ANSP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12010320101</v>
          </cell>
          <cell r="B147" t="str">
            <v>Bonos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120104</v>
          </cell>
          <cell r="B148" t="str">
            <v>Emitidos por el Banco Multisectorial de Inversiones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1201041</v>
          </cell>
          <cell r="B149" t="str">
            <v>Emitidos por el Banco Multisectorial de Inversiones - Moneda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120104101</v>
          </cell>
          <cell r="B150" t="str">
            <v>Bonos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1201042</v>
          </cell>
          <cell r="B151" t="str">
            <v>Emitidos por el Banco Multisectorial de Inversiones - Moneda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120104201</v>
          </cell>
          <cell r="B152" t="str">
            <v>Bonos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120105</v>
          </cell>
          <cell r="B153" t="str">
            <v>Emitidos con garantÌa real para financiar la adquisiciÛn de</v>
          </cell>
          <cell r="C153">
            <v>576000</v>
          </cell>
          <cell r="D153">
            <v>0</v>
          </cell>
          <cell r="E153">
            <v>576000</v>
          </cell>
          <cell r="F153">
            <v>0</v>
          </cell>
        </row>
        <row r="154">
          <cell r="A154">
            <v>1201051</v>
          </cell>
          <cell r="B154" t="str">
            <v>Emitidos con garantÌa real para financiar la</v>
          </cell>
          <cell r="C154">
            <v>576000</v>
          </cell>
          <cell r="D154">
            <v>0</v>
          </cell>
          <cell r="E154">
            <v>576000</v>
          </cell>
          <cell r="F154">
            <v>0</v>
          </cell>
        </row>
        <row r="155">
          <cell r="A155">
            <v>120105101</v>
          </cell>
          <cell r="B155" t="str">
            <v>Bonos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120105102</v>
          </cell>
          <cell r="B156" t="str">
            <v>Certificados de inversiión</v>
          </cell>
          <cell r="C156">
            <v>576000</v>
          </cell>
          <cell r="D156">
            <v>0</v>
          </cell>
          <cell r="E156">
            <v>576000</v>
          </cell>
          <cell r="F156">
            <v>0</v>
          </cell>
        </row>
        <row r="157">
          <cell r="A157">
            <v>1201052</v>
          </cell>
          <cell r="B157" t="str">
            <v>Emitidos con garantÌa real para financiar la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120105201</v>
          </cell>
          <cell r="B158" t="str">
            <v>Bonos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120105202</v>
          </cell>
          <cell r="B159" t="str">
            <v>Certificados de inversiión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1202</v>
          </cell>
          <cell r="B160" t="str">
            <v>INSTRUMENTOS EMITIDOS O GARANTIZADOS POR ENTIDADES EXTRANJER</v>
          </cell>
          <cell r="C160">
            <v>0</v>
          </cell>
          <cell r="D160">
            <v>100000</v>
          </cell>
          <cell r="E160">
            <v>0</v>
          </cell>
          <cell r="F160">
            <v>100000</v>
          </cell>
        </row>
        <row r="161">
          <cell r="A161">
            <v>120201</v>
          </cell>
          <cell r="B161" t="str">
            <v>Valores emitidos o garantizados por estados y bancos central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1202011</v>
          </cell>
          <cell r="B162" t="str">
            <v>Valores emitidos o garantizados por estados y bancos central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120201101</v>
          </cell>
          <cell r="B163" t="str">
            <v>Mexico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12020110101</v>
          </cell>
          <cell r="B164" t="str">
            <v>Eurobonos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1202012</v>
          </cell>
          <cell r="B165" t="str">
            <v>Valores emitidos o garantizados por estados y bancos central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120201201</v>
          </cell>
          <cell r="B166" t="str">
            <v>Mexico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12020120101</v>
          </cell>
          <cell r="B167" t="str">
            <v>Eurobonos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120202</v>
          </cell>
          <cell r="B168" t="str">
            <v>Cuotas de fondos de inversión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1202021</v>
          </cell>
          <cell r="B169" t="str">
            <v>Cuotas de fondos de inversión - Moneda Nacional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120202101</v>
          </cell>
          <cell r="B170" t="str">
            <v>Mexico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12020210101</v>
          </cell>
          <cell r="B171" t="str">
            <v>Mexico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1202022</v>
          </cell>
          <cell r="B172" t="str">
            <v>Cuotas de fondos de inversión - Moneda Extranjera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120202201</v>
          </cell>
          <cell r="B173" t="str">
            <v>Mexico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12020220101</v>
          </cell>
          <cell r="B174" t="str">
            <v>Mexico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120203</v>
          </cell>
          <cell r="B175" t="str">
            <v>DepÛsitos y valores de bancos de primer orden</v>
          </cell>
          <cell r="C175">
            <v>0</v>
          </cell>
          <cell r="D175">
            <v>100000</v>
          </cell>
          <cell r="E175">
            <v>0</v>
          </cell>
          <cell r="F175">
            <v>100000</v>
          </cell>
        </row>
        <row r="176">
          <cell r="A176">
            <v>1202031</v>
          </cell>
          <cell r="B176" t="str">
            <v>DepÛsitos y valores de bancos de primer orden - Moneda Nacio</v>
          </cell>
          <cell r="C176">
            <v>0</v>
          </cell>
          <cell r="D176">
            <v>100000</v>
          </cell>
          <cell r="E176">
            <v>0</v>
          </cell>
          <cell r="F176">
            <v>100000</v>
          </cell>
        </row>
        <row r="177">
          <cell r="A177">
            <v>120203101</v>
          </cell>
          <cell r="B177" t="str">
            <v>Manhattan Bank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12020310101</v>
          </cell>
          <cell r="B178" t="str">
            <v>Depósitos a plazo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12020310102</v>
          </cell>
          <cell r="B179" t="str">
            <v>Certificados de inversiión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120203102</v>
          </cell>
          <cell r="B180" t="str">
            <v>Pacific Bank, S.A.</v>
          </cell>
          <cell r="C180">
            <v>0</v>
          </cell>
          <cell r="D180">
            <v>100000</v>
          </cell>
          <cell r="E180">
            <v>0</v>
          </cell>
          <cell r="F180">
            <v>100000</v>
          </cell>
        </row>
        <row r="181">
          <cell r="A181">
            <v>12020310201</v>
          </cell>
          <cell r="B181" t="str">
            <v>Depósitos a plazo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12020310202</v>
          </cell>
          <cell r="B182" t="str">
            <v>Valores Negociables</v>
          </cell>
          <cell r="C182">
            <v>0</v>
          </cell>
          <cell r="D182">
            <v>100000</v>
          </cell>
          <cell r="E182">
            <v>0</v>
          </cell>
          <cell r="F182">
            <v>100000</v>
          </cell>
        </row>
        <row r="183">
          <cell r="A183">
            <v>1202032</v>
          </cell>
          <cell r="B183" t="str">
            <v>DepÛsitos y valores de bancos de primer orden - Moneda Extra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120203201</v>
          </cell>
          <cell r="B184" t="str">
            <v>Manhattan Bank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12020320101</v>
          </cell>
          <cell r="B185" t="str">
            <v>Depósitos a plazo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12020320102</v>
          </cell>
          <cell r="B186" t="str">
            <v>Certificados de inversiión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120204</v>
          </cell>
          <cell r="B187" t="str">
            <v>Valores representativos de deuda emitidos o garantizados por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1202041</v>
          </cell>
          <cell r="B188" t="str">
            <v>Valores representativos de deuda emitidos o garantizados por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1202042</v>
          </cell>
          <cell r="B189" t="str">
            <v>Valores representativos de deuda emitidos o garantizados por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120205</v>
          </cell>
          <cell r="B190" t="str">
            <v>Valores representativos de deuda emitidos o garantizados por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1202051</v>
          </cell>
          <cell r="B191" t="str">
            <v>Valores representativos de deuda emitidos o garantizados por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1202052</v>
          </cell>
          <cell r="B192" t="str">
            <v>Valores representativos de deuda emitidos o garantizados por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120206</v>
          </cell>
          <cell r="B193" t="str">
            <v>Acciones de sociedades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1202061</v>
          </cell>
          <cell r="B194" t="str">
            <v>Acciones de sociedades - Moneda Nacional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1202062</v>
          </cell>
          <cell r="B195" t="str">
            <v>Acciones de sociedades - Moneda Extranjera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1203</v>
          </cell>
          <cell r="B196" t="str">
            <v>DIVERSOS INSTRUMENTOS  FINANCIEROS</v>
          </cell>
          <cell r="C196">
            <v>9954086.0700000003</v>
          </cell>
          <cell r="D196">
            <v>10469397.18</v>
          </cell>
          <cell r="E196">
            <v>7634585.3099999996</v>
          </cell>
          <cell r="F196">
            <v>12788897.939999999</v>
          </cell>
        </row>
        <row r="197">
          <cell r="A197">
            <v>120301</v>
          </cell>
          <cell r="B197" t="str">
            <v>Obligaciones negociables emitidas por sociedades salvadoreña</v>
          </cell>
          <cell r="C197">
            <v>3983000</v>
          </cell>
          <cell r="D197">
            <v>3400000</v>
          </cell>
          <cell r="E197">
            <v>2083000</v>
          </cell>
          <cell r="F197">
            <v>5300000</v>
          </cell>
        </row>
        <row r="198">
          <cell r="A198">
            <v>1203011</v>
          </cell>
          <cell r="B198" t="str">
            <v>Obligaciones negociables emitidas por sociedades salvadoreña</v>
          </cell>
          <cell r="C198">
            <v>3983000</v>
          </cell>
          <cell r="D198">
            <v>3400000</v>
          </cell>
          <cell r="E198">
            <v>2083000</v>
          </cell>
          <cell r="F198">
            <v>5300000</v>
          </cell>
        </row>
        <row r="199">
          <cell r="A199">
            <v>120301101</v>
          </cell>
          <cell r="B199" t="str">
            <v>Valores Cuscatlán SA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120301102</v>
          </cell>
          <cell r="B200" t="str">
            <v>Servicios Generales Bursátiles SA de CV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120301103</v>
          </cell>
          <cell r="B201" t="str">
            <v>Atlantida Securities SA Casa Corredores de Bolsa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120301104</v>
          </cell>
          <cell r="B202" t="str">
            <v>Optima, Servicios Financieros, S.A</v>
          </cell>
          <cell r="C202">
            <v>800000</v>
          </cell>
          <cell r="D202">
            <v>700000</v>
          </cell>
          <cell r="E202">
            <v>0</v>
          </cell>
          <cell r="F202">
            <v>1500000</v>
          </cell>
        </row>
        <row r="203">
          <cell r="A203">
            <v>120301105</v>
          </cell>
          <cell r="B203" t="str">
            <v>Sociedad de Ahorro y Credito Credicomer, S.A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120301106</v>
          </cell>
          <cell r="B204" t="str">
            <v>La Hipotecaria, S.A</v>
          </cell>
          <cell r="C204">
            <v>983000</v>
          </cell>
          <cell r="D204">
            <v>1000000</v>
          </cell>
          <cell r="E204">
            <v>683000</v>
          </cell>
          <cell r="F204">
            <v>1300000</v>
          </cell>
        </row>
        <row r="205">
          <cell r="A205">
            <v>120301107</v>
          </cell>
          <cell r="B205" t="str">
            <v>Pentagono, S.A de C.V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120301108</v>
          </cell>
          <cell r="B206" t="str">
            <v>Banco de America Central, S.A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120301109</v>
          </cell>
          <cell r="B207" t="str">
            <v>Inmobiliaria Mesoamericana, S.A. de C.V.</v>
          </cell>
          <cell r="C207">
            <v>800000</v>
          </cell>
          <cell r="D207">
            <v>300000</v>
          </cell>
          <cell r="E207">
            <v>0</v>
          </cell>
          <cell r="F207">
            <v>1100000</v>
          </cell>
        </row>
        <row r="208">
          <cell r="A208">
            <v>120301110</v>
          </cell>
          <cell r="B208" t="str">
            <v>Banco Atllantida, S.A.</v>
          </cell>
          <cell r="C208">
            <v>1400000</v>
          </cell>
          <cell r="D208">
            <v>1400000</v>
          </cell>
          <cell r="E208">
            <v>1400000</v>
          </cell>
          <cell r="F208">
            <v>1400000</v>
          </cell>
        </row>
        <row r="209">
          <cell r="A209">
            <v>1203012</v>
          </cell>
          <cell r="B209" t="str">
            <v>Obligaciones negociables emitidas por sociedades salvadoreña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120302</v>
          </cell>
          <cell r="B210" t="str">
            <v>Acciones de sociedades salvadoreñas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1203021</v>
          </cell>
          <cell r="B211" t="str">
            <v>Acciones de sociedades salvadoreñas - Moneda Nacional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1203022</v>
          </cell>
          <cell r="B212" t="str">
            <v>Acciones de sociedades salvadoreñas - Moneda Extranjera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120303</v>
          </cell>
          <cell r="B213" t="str">
            <v>Certificados de participación en fondos de inversión salvad</v>
          </cell>
          <cell r="C213">
            <v>1271086.07</v>
          </cell>
          <cell r="D213">
            <v>1069397.18</v>
          </cell>
          <cell r="E213">
            <v>1585.31</v>
          </cell>
          <cell r="F213">
            <v>2338897.94</v>
          </cell>
        </row>
        <row r="214">
          <cell r="A214">
            <v>1203031</v>
          </cell>
          <cell r="B214" t="str">
            <v>Certificados de participación en fondos de inversión salvad</v>
          </cell>
          <cell r="C214">
            <v>1271086.07</v>
          </cell>
          <cell r="D214">
            <v>1069397.18</v>
          </cell>
          <cell r="E214">
            <v>1585.31</v>
          </cell>
          <cell r="F214">
            <v>2338897.94</v>
          </cell>
        </row>
        <row r="215">
          <cell r="A215">
            <v>120303101</v>
          </cell>
          <cell r="B215" t="str">
            <v>CERTIFICADOS DE INVERSION BANCO CUSCATLAN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120303102</v>
          </cell>
          <cell r="B216" t="str">
            <v>Certificados de Inversión Pentagono, S.A. de C.V.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120303103</v>
          </cell>
          <cell r="B217" t="str">
            <v>Certificados de Inversión Banco de America Central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120303104</v>
          </cell>
          <cell r="B218" t="str">
            <v>Fondos de Inversiones Banagricola, S.A.</v>
          </cell>
          <cell r="C218">
            <v>10588.87</v>
          </cell>
          <cell r="D218">
            <v>306339.21000000002</v>
          </cell>
          <cell r="E218">
            <v>0</v>
          </cell>
          <cell r="F218">
            <v>316928.08</v>
          </cell>
        </row>
        <row r="219">
          <cell r="A219">
            <v>120303105</v>
          </cell>
          <cell r="B219" t="str">
            <v>Certificados de Inversión Óptima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120303106</v>
          </cell>
          <cell r="B220" t="str">
            <v>Fondos de Inversion Atlántida</v>
          </cell>
          <cell r="C220">
            <v>1099906.6100000001</v>
          </cell>
          <cell r="D220">
            <v>403439.94</v>
          </cell>
          <cell r="E220">
            <v>0</v>
          </cell>
          <cell r="F220">
            <v>1503346.55</v>
          </cell>
        </row>
        <row r="221">
          <cell r="A221">
            <v>12030310601</v>
          </cell>
          <cell r="B221" t="str">
            <v>Fondo de Inversion Abierto de Liquidez</v>
          </cell>
          <cell r="C221">
            <v>9832.14</v>
          </cell>
          <cell r="D221">
            <v>306081.71000000002</v>
          </cell>
          <cell r="E221">
            <v>0</v>
          </cell>
          <cell r="F221">
            <v>315913.84999999998</v>
          </cell>
        </row>
        <row r="222">
          <cell r="A222">
            <v>12030310602</v>
          </cell>
          <cell r="B222" t="str">
            <v>Fondo de Inversion Abierto de Crecimiento</v>
          </cell>
          <cell r="C222">
            <v>0</v>
          </cell>
          <cell r="D222">
            <v>51468.63</v>
          </cell>
          <cell r="E222">
            <v>0</v>
          </cell>
          <cell r="F222">
            <v>51468.63</v>
          </cell>
        </row>
        <row r="223">
          <cell r="A223">
            <v>12030310603</v>
          </cell>
          <cell r="B223" t="str">
            <v>Fondo de Inversion Cerrado Inmobiliario</v>
          </cell>
          <cell r="C223">
            <v>188573.11</v>
          </cell>
          <cell r="D223">
            <v>3070.98</v>
          </cell>
          <cell r="E223">
            <v>0</v>
          </cell>
          <cell r="F223">
            <v>191644.09</v>
          </cell>
        </row>
        <row r="224">
          <cell r="A224">
            <v>12030310604</v>
          </cell>
          <cell r="B224" t="str">
            <v>Fondo de Inversion Cerrado de Capital de Riesgo Empresarial</v>
          </cell>
          <cell r="C224">
            <v>221653.88</v>
          </cell>
          <cell r="D224">
            <v>11533.08</v>
          </cell>
          <cell r="E224">
            <v>0</v>
          </cell>
          <cell r="F224">
            <v>233186.96</v>
          </cell>
        </row>
        <row r="225">
          <cell r="A225">
            <v>12030310605</v>
          </cell>
          <cell r="B225" t="str">
            <v>Fondo de Inversion Cerrado de Capital de Riesgo Atlantida</v>
          </cell>
          <cell r="C225">
            <v>679847.48</v>
          </cell>
          <cell r="D225">
            <v>31285.54</v>
          </cell>
          <cell r="E225">
            <v>0</v>
          </cell>
          <cell r="F225">
            <v>711133.02</v>
          </cell>
        </row>
        <row r="226">
          <cell r="A226">
            <v>120303107</v>
          </cell>
          <cell r="B226" t="str">
            <v>Servicios Generales Bursatiles</v>
          </cell>
          <cell r="C226">
            <v>10590.59</v>
          </cell>
          <cell r="D226">
            <v>359618.03</v>
          </cell>
          <cell r="E226">
            <v>1585.31</v>
          </cell>
          <cell r="F226">
            <v>368623.31</v>
          </cell>
        </row>
        <row r="227">
          <cell r="A227">
            <v>12030310701</v>
          </cell>
          <cell r="B227" t="str">
            <v>Fondo de Inversion Abierto</v>
          </cell>
          <cell r="C227">
            <v>10590.59</v>
          </cell>
          <cell r="D227">
            <v>307765.52</v>
          </cell>
          <cell r="E227">
            <v>119.21</v>
          </cell>
          <cell r="F227">
            <v>318236.90000000002</v>
          </cell>
        </row>
        <row r="228">
          <cell r="A228">
            <v>12030310702</v>
          </cell>
          <cell r="B228" t="str">
            <v>Fondo de Inversion Abierto de Crecimiento Plazo 180</v>
          </cell>
          <cell r="C228">
            <v>0</v>
          </cell>
          <cell r="D228">
            <v>51852.51</v>
          </cell>
          <cell r="E228">
            <v>1466.1</v>
          </cell>
          <cell r="F228">
            <v>50386.41</v>
          </cell>
        </row>
        <row r="229">
          <cell r="A229">
            <v>120303108</v>
          </cell>
          <cell r="B229" t="str">
            <v>Fondos de Titularizacion Atlantida</v>
          </cell>
          <cell r="C229">
            <v>150000</v>
          </cell>
          <cell r="D229">
            <v>0</v>
          </cell>
          <cell r="E229">
            <v>0</v>
          </cell>
          <cell r="F229">
            <v>150000</v>
          </cell>
        </row>
        <row r="230">
          <cell r="A230">
            <v>12030310801</v>
          </cell>
          <cell r="B230" t="str">
            <v>Fondo de Titularizacion Atlantida, S.A.</v>
          </cell>
          <cell r="C230">
            <v>150000</v>
          </cell>
          <cell r="D230">
            <v>0</v>
          </cell>
          <cell r="E230">
            <v>0</v>
          </cell>
          <cell r="F230">
            <v>150000</v>
          </cell>
        </row>
        <row r="231">
          <cell r="A231">
            <v>1203032</v>
          </cell>
          <cell r="B231" t="str">
            <v>Certificados de participación en fondos de inversión salvad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120304</v>
          </cell>
          <cell r="B232" t="str">
            <v>Depósitos y valores emitidos o garantizados por bancos</v>
          </cell>
          <cell r="C232">
            <v>4700000</v>
          </cell>
          <cell r="D232">
            <v>6000000</v>
          </cell>
          <cell r="E232">
            <v>5550000</v>
          </cell>
          <cell r="F232">
            <v>5150000</v>
          </cell>
        </row>
        <row r="233">
          <cell r="A233">
            <v>1203041</v>
          </cell>
          <cell r="B233" t="str">
            <v>DepÛsitos y valores emitidos o garantizados por bancos salva</v>
          </cell>
          <cell r="C233">
            <v>4700000</v>
          </cell>
          <cell r="D233">
            <v>6000000</v>
          </cell>
          <cell r="E233">
            <v>5550000</v>
          </cell>
          <cell r="F233">
            <v>5150000</v>
          </cell>
        </row>
        <row r="234">
          <cell r="A234">
            <v>120304101</v>
          </cell>
          <cell r="B234" t="str">
            <v>Banco Agrícola</v>
          </cell>
          <cell r="C234">
            <v>500000</v>
          </cell>
          <cell r="D234">
            <v>400000</v>
          </cell>
          <cell r="E234">
            <v>400000</v>
          </cell>
          <cell r="F234">
            <v>500000</v>
          </cell>
        </row>
        <row r="235">
          <cell r="A235">
            <v>12030410101</v>
          </cell>
          <cell r="B235" t="str">
            <v>Depósitos a plazo</v>
          </cell>
          <cell r="C235">
            <v>200000</v>
          </cell>
          <cell r="D235">
            <v>400000</v>
          </cell>
          <cell r="E235">
            <v>400000</v>
          </cell>
          <cell r="F235">
            <v>200000</v>
          </cell>
        </row>
        <row r="236">
          <cell r="A236">
            <v>12030410102</v>
          </cell>
          <cell r="B236" t="str">
            <v>Certificados de inversiión</v>
          </cell>
          <cell r="C236">
            <v>300000</v>
          </cell>
          <cell r="D236">
            <v>0</v>
          </cell>
          <cell r="E236">
            <v>0</v>
          </cell>
          <cell r="F236">
            <v>300000</v>
          </cell>
        </row>
        <row r="237">
          <cell r="A237">
            <v>120304102</v>
          </cell>
          <cell r="B237" t="str">
            <v>Banco Davivienda</v>
          </cell>
          <cell r="C237">
            <v>900000</v>
          </cell>
          <cell r="D237">
            <v>300000</v>
          </cell>
          <cell r="E237">
            <v>600000</v>
          </cell>
          <cell r="F237">
            <v>600000</v>
          </cell>
        </row>
        <row r="238">
          <cell r="A238">
            <v>12030410201</v>
          </cell>
          <cell r="B238" t="str">
            <v>Depósitos a plazo</v>
          </cell>
          <cell r="C238">
            <v>600000</v>
          </cell>
          <cell r="D238">
            <v>300000</v>
          </cell>
          <cell r="E238">
            <v>600000</v>
          </cell>
          <cell r="F238">
            <v>300000</v>
          </cell>
        </row>
        <row r="239">
          <cell r="A239">
            <v>12030410202</v>
          </cell>
          <cell r="B239" t="str">
            <v>Certificados de inversiión</v>
          </cell>
          <cell r="C239">
            <v>300000</v>
          </cell>
          <cell r="D239">
            <v>0</v>
          </cell>
          <cell r="E239">
            <v>0</v>
          </cell>
          <cell r="F239">
            <v>300000</v>
          </cell>
        </row>
        <row r="240">
          <cell r="A240">
            <v>120304104</v>
          </cell>
          <cell r="B240" t="str">
            <v>Banco Cuscatlán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12030410401</v>
          </cell>
          <cell r="B241" t="str">
            <v>Depósitos a plazo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12030410402</v>
          </cell>
          <cell r="B242" t="str">
            <v>Certificados de inversiión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120304105</v>
          </cell>
          <cell r="B243" t="str">
            <v>Banco Agrícola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12030410501</v>
          </cell>
          <cell r="B244" t="str">
            <v>Depósitos a plazo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12030410502</v>
          </cell>
          <cell r="B245" t="str">
            <v>Certificados de inversión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120304106</v>
          </cell>
          <cell r="B246" t="str">
            <v>Banco de Comercio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120304107</v>
          </cell>
          <cell r="B247" t="str">
            <v>Bando de América Central</v>
          </cell>
          <cell r="C247">
            <v>1200000</v>
          </cell>
          <cell r="D247">
            <v>600000</v>
          </cell>
          <cell r="E247">
            <v>600000</v>
          </cell>
          <cell r="F247">
            <v>1200000</v>
          </cell>
        </row>
        <row r="248">
          <cell r="A248">
            <v>12030410701</v>
          </cell>
          <cell r="B248" t="str">
            <v>Depósitos a plazo</v>
          </cell>
          <cell r="C248">
            <v>600000</v>
          </cell>
          <cell r="D248">
            <v>600000</v>
          </cell>
          <cell r="E248">
            <v>600000</v>
          </cell>
          <cell r="F248">
            <v>600000</v>
          </cell>
        </row>
        <row r="249">
          <cell r="A249">
            <v>12030410702</v>
          </cell>
          <cell r="B249" t="str">
            <v>Certificados de inversiión</v>
          </cell>
          <cell r="C249">
            <v>600000</v>
          </cell>
          <cell r="D249">
            <v>0</v>
          </cell>
          <cell r="E249">
            <v>0</v>
          </cell>
          <cell r="F249">
            <v>600000</v>
          </cell>
        </row>
        <row r="250">
          <cell r="A250">
            <v>120304108</v>
          </cell>
          <cell r="B250" t="str">
            <v>Banco Uno SA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12030410801</v>
          </cell>
          <cell r="B251" t="str">
            <v>Depósitos a plazo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12030410802</v>
          </cell>
          <cell r="B252" t="str">
            <v>Certificados de inversiión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120304110</v>
          </cell>
          <cell r="B253" t="str">
            <v>Scotiabank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12030411001</v>
          </cell>
          <cell r="B254" t="str">
            <v>Depósitos a plazo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12030411002</v>
          </cell>
          <cell r="B255" t="str">
            <v>Certificados de inversiión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120304111</v>
          </cell>
          <cell r="B256" t="str">
            <v>Banco Americano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120304112</v>
          </cell>
          <cell r="B257" t="str">
            <v>Banco Agrícola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120304113</v>
          </cell>
          <cell r="B258" t="str">
            <v>Banco Promérica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12030411301</v>
          </cell>
          <cell r="B259" t="str">
            <v>Depósitos a plazo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12030411302</v>
          </cell>
          <cell r="B260" t="str">
            <v>Certificados de inversiión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120304114</v>
          </cell>
          <cell r="B261" t="str">
            <v>Banco Hipotecario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12030411401</v>
          </cell>
          <cell r="B262" t="str">
            <v>Depósitos a plazo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12030411402</v>
          </cell>
          <cell r="B263" t="str">
            <v>Certificados de inversiión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120304115</v>
          </cell>
          <cell r="B264" t="str">
            <v>Banco de Fomento Agropecuario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12030411501</v>
          </cell>
          <cell r="B265" t="str">
            <v>Depósitos a plazo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12030411502</v>
          </cell>
          <cell r="B266" t="str">
            <v>Certificados de inversiión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120304116</v>
          </cell>
          <cell r="B267" t="str">
            <v>Banco Procredit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12030411601</v>
          </cell>
          <cell r="B268" t="str">
            <v>Depósitos a plazo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12030411602</v>
          </cell>
          <cell r="B269" t="str">
            <v>Certificados de inversiión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120304117</v>
          </cell>
          <cell r="B270" t="str">
            <v>Banco Azul de El Salvador, S.A. (G&amp;T)</v>
          </cell>
          <cell r="C270">
            <v>500000</v>
          </cell>
          <cell r="D270">
            <v>1000000</v>
          </cell>
          <cell r="E270">
            <v>1200000</v>
          </cell>
          <cell r="F270">
            <v>300000</v>
          </cell>
        </row>
        <row r="271">
          <cell r="A271">
            <v>12030411701</v>
          </cell>
          <cell r="B271" t="str">
            <v>Depósitos a plazo</v>
          </cell>
          <cell r="C271">
            <v>500000</v>
          </cell>
          <cell r="D271">
            <v>1000000</v>
          </cell>
          <cell r="E271">
            <v>1200000</v>
          </cell>
          <cell r="F271">
            <v>300000</v>
          </cell>
        </row>
        <row r="272">
          <cell r="A272">
            <v>12030411702</v>
          </cell>
          <cell r="B272" t="str">
            <v>Certificados de Inversión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120304118</v>
          </cell>
          <cell r="B273" t="str">
            <v>Sociedad de Ahorro y Crédito Apoyo Integral S.A.</v>
          </cell>
          <cell r="C273">
            <v>300000</v>
          </cell>
          <cell r="D273">
            <v>300000</v>
          </cell>
          <cell r="E273">
            <v>300000</v>
          </cell>
          <cell r="F273">
            <v>300000</v>
          </cell>
        </row>
        <row r="274">
          <cell r="A274">
            <v>12030411801</v>
          </cell>
          <cell r="B274" t="str">
            <v>Depósitos a plazo</v>
          </cell>
          <cell r="C274">
            <v>300000</v>
          </cell>
          <cell r="D274">
            <v>300000</v>
          </cell>
          <cell r="E274">
            <v>300000</v>
          </cell>
          <cell r="F274">
            <v>300000</v>
          </cell>
        </row>
        <row r="275">
          <cell r="A275">
            <v>120304119</v>
          </cell>
          <cell r="B275" t="str">
            <v>Sociedad de Ahorro y Crédito Credicomer, S.A.</v>
          </cell>
          <cell r="C275">
            <v>250000</v>
          </cell>
          <cell r="D275">
            <v>800000</v>
          </cell>
          <cell r="E275">
            <v>500000</v>
          </cell>
          <cell r="F275">
            <v>550000</v>
          </cell>
        </row>
        <row r="276">
          <cell r="A276">
            <v>12030411901</v>
          </cell>
          <cell r="B276" t="str">
            <v>Depòsitos a plazo</v>
          </cell>
          <cell r="C276">
            <v>250000</v>
          </cell>
          <cell r="D276">
            <v>800000</v>
          </cell>
          <cell r="E276">
            <v>500000</v>
          </cell>
          <cell r="F276">
            <v>550000</v>
          </cell>
        </row>
        <row r="277">
          <cell r="A277">
            <v>120304120</v>
          </cell>
          <cell r="B277" t="str">
            <v>BANCOVI DE R.L.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12030412001</v>
          </cell>
          <cell r="B278" t="str">
            <v>Depòsitos a plazo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120304121</v>
          </cell>
          <cell r="B279" t="str">
            <v>Banco Multivalores, S.A.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12030412101</v>
          </cell>
          <cell r="B280" t="str">
            <v>Depòsitos a plazo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120304122</v>
          </cell>
          <cell r="B281" t="str">
            <v>Banco Azul, S.A.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12030412201</v>
          </cell>
          <cell r="B282" t="str">
            <v>Depositos a plazo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120304123</v>
          </cell>
          <cell r="B283" t="str">
            <v>Sociedad de Ahorro y Crédito Multimoney, S.A.</v>
          </cell>
          <cell r="C283">
            <v>250000</v>
          </cell>
          <cell r="D283">
            <v>250000</v>
          </cell>
          <cell r="E283">
            <v>250000</v>
          </cell>
          <cell r="F283">
            <v>250000</v>
          </cell>
        </row>
        <row r="284">
          <cell r="A284">
            <v>12030412301</v>
          </cell>
          <cell r="B284" t="str">
            <v>Depósito a plazo</v>
          </cell>
          <cell r="C284">
            <v>250000</v>
          </cell>
          <cell r="D284">
            <v>250000</v>
          </cell>
          <cell r="E284">
            <v>250000</v>
          </cell>
          <cell r="F284">
            <v>250000</v>
          </cell>
        </row>
        <row r="285">
          <cell r="A285">
            <v>120304124</v>
          </cell>
          <cell r="B285" t="str">
            <v>Banco Industrial El Salvador, S.A.</v>
          </cell>
          <cell r="C285">
            <v>500000</v>
          </cell>
          <cell r="D285">
            <v>500000</v>
          </cell>
          <cell r="E285">
            <v>500000</v>
          </cell>
          <cell r="F285">
            <v>500000</v>
          </cell>
        </row>
        <row r="286">
          <cell r="A286">
            <v>12030412401</v>
          </cell>
          <cell r="B286" t="str">
            <v>Depósitos a plazo</v>
          </cell>
          <cell r="C286">
            <v>500000</v>
          </cell>
          <cell r="D286">
            <v>500000</v>
          </cell>
          <cell r="E286">
            <v>500000</v>
          </cell>
          <cell r="F286">
            <v>500000</v>
          </cell>
        </row>
        <row r="287">
          <cell r="A287">
            <v>120304125</v>
          </cell>
          <cell r="B287" t="str">
            <v>Banco ABANK</v>
          </cell>
          <cell r="C287">
            <v>300000</v>
          </cell>
          <cell r="D287">
            <v>1300000</v>
          </cell>
          <cell r="E287">
            <v>1200000</v>
          </cell>
          <cell r="F287">
            <v>400000</v>
          </cell>
        </row>
        <row r="288">
          <cell r="A288">
            <v>12030412501</v>
          </cell>
          <cell r="B288" t="str">
            <v>Depósito a Plazo</v>
          </cell>
          <cell r="C288">
            <v>300000</v>
          </cell>
          <cell r="D288">
            <v>1300000</v>
          </cell>
          <cell r="E288">
            <v>1200000</v>
          </cell>
          <cell r="F288">
            <v>400000</v>
          </cell>
        </row>
        <row r="289">
          <cell r="A289">
            <v>120304126</v>
          </cell>
          <cell r="B289" t="str">
            <v>Sociedad de Ahorro y Crédito Constelación, S.A.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12030412601</v>
          </cell>
          <cell r="B290" t="str">
            <v>Deposito a Plazo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120304127</v>
          </cell>
          <cell r="B291" t="str">
            <v>Banco Atlantida El Salvador, S.A.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12030412701</v>
          </cell>
          <cell r="B292" t="str">
            <v>Depósito a Plazo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120304128</v>
          </cell>
          <cell r="B293" t="str">
            <v>Multi Inversiones Mi Banco, de R.L.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12030412801</v>
          </cell>
          <cell r="B294" t="str">
            <v>Depósito a Plazo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120304129</v>
          </cell>
          <cell r="B295" t="str">
            <v>SOCIEDAD DE AHORRO Y CREDITO OPTIMA, S.A.</v>
          </cell>
          <cell r="C295">
            <v>0</v>
          </cell>
          <cell r="D295">
            <v>550000</v>
          </cell>
          <cell r="E295">
            <v>0</v>
          </cell>
          <cell r="F295">
            <v>550000</v>
          </cell>
        </row>
        <row r="296">
          <cell r="A296">
            <v>12030412901</v>
          </cell>
          <cell r="B296" t="str">
            <v>Depósito a plazo - Optima</v>
          </cell>
          <cell r="C296">
            <v>0</v>
          </cell>
          <cell r="D296">
            <v>550000</v>
          </cell>
          <cell r="E296">
            <v>0</v>
          </cell>
          <cell r="F296">
            <v>550000</v>
          </cell>
        </row>
        <row r="297">
          <cell r="A297">
            <v>1203042</v>
          </cell>
          <cell r="B297" t="str">
            <v>DepÛsitos y valores emitidos o garantizados por bancos salva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1204</v>
          </cell>
          <cell r="B298" t="str">
            <v>INVERSIONES   EN MONEDA EXTRANJERA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120401</v>
          </cell>
          <cell r="B299" t="str">
            <v>Valores de renta fija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1204012</v>
          </cell>
          <cell r="B300" t="str">
            <v>Valores de renta fija - Moneda Extranjera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120402</v>
          </cell>
          <cell r="B301" t="str">
            <v>Acciones de sociedades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1204022</v>
          </cell>
          <cell r="B302" t="str">
            <v>Acciones de sociedades - Moneda Extranjera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120403</v>
          </cell>
          <cell r="B303" t="str">
            <v>Depositos bancarios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1204032</v>
          </cell>
          <cell r="B304" t="str">
            <v>Depositos bancarios - Moneda Extranjera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120404</v>
          </cell>
          <cell r="B305" t="str">
            <v>Certificados de participaciÛn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1204042</v>
          </cell>
          <cell r="B306" t="str">
            <v>Certificados de participaciÛn - Moneda Extranjera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1205</v>
          </cell>
          <cell r="B307" t="str">
            <v>INVERSIONES TRANSFERIDAS</v>
          </cell>
          <cell r="C307">
            <v>2163347.08</v>
          </cell>
          <cell r="D307">
            <v>3321924.93</v>
          </cell>
          <cell r="E307">
            <v>5485272.0099999998</v>
          </cell>
          <cell r="F307">
            <v>0</v>
          </cell>
        </row>
        <row r="308">
          <cell r="A308">
            <v>120501</v>
          </cell>
          <cell r="B308" t="str">
            <v>Valores</v>
          </cell>
          <cell r="C308">
            <v>2163347.08</v>
          </cell>
          <cell r="D308">
            <v>3321924.93</v>
          </cell>
          <cell r="E308">
            <v>5485272.0099999998</v>
          </cell>
          <cell r="F308">
            <v>0</v>
          </cell>
        </row>
        <row r="309">
          <cell r="A309">
            <v>1205011</v>
          </cell>
          <cell r="B309" t="str">
            <v xml:space="preserve"> Valores - Moneda Nacional</v>
          </cell>
          <cell r="C309">
            <v>2163347.08</v>
          </cell>
          <cell r="D309">
            <v>3321924.93</v>
          </cell>
          <cell r="E309">
            <v>5485272.0099999998</v>
          </cell>
          <cell r="F309">
            <v>0</v>
          </cell>
        </row>
        <row r="310">
          <cell r="A310">
            <v>120501101</v>
          </cell>
          <cell r="B310" t="str">
            <v>Reportos</v>
          </cell>
          <cell r="C310">
            <v>2163347.08</v>
          </cell>
          <cell r="D310">
            <v>3321924.93</v>
          </cell>
          <cell r="E310">
            <v>5485272.0099999998</v>
          </cell>
          <cell r="F310">
            <v>0</v>
          </cell>
        </row>
        <row r="311">
          <cell r="A311">
            <v>1205012</v>
          </cell>
          <cell r="B311" t="str">
            <v xml:space="preserve"> Valores - Moneda Extranjera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120502</v>
          </cell>
          <cell r="B312" t="str">
            <v>Instrumentos emitidos o garantizados  por entidades extranje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1205021</v>
          </cell>
          <cell r="B313" t="str">
            <v>Instrumentos emitidos o garantizados  por entidades extranje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1205022</v>
          </cell>
          <cell r="B314" t="str">
            <v>Instrumentos emitidos o garantizados  por entidades extranje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120503</v>
          </cell>
          <cell r="B315" t="str">
            <v>Diversos instrumentos financieros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1205031</v>
          </cell>
          <cell r="B316" t="str">
            <v>Diversos instrumentos financieros - Moneda Nacional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1205032</v>
          </cell>
          <cell r="B317" t="str">
            <v>Diversos instrumentos financieros - Moneda Extranjera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120504</v>
          </cell>
          <cell r="B318" t="str">
            <v>Inversiones en moneda extranjera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1205041</v>
          </cell>
          <cell r="B319" t="str">
            <v>Inversiones en moneda extranjera - Moneda Nacional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1205042</v>
          </cell>
          <cell r="B320" t="str">
            <v>Inversiones en moneda extranjera - Moneda Extranjera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1298</v>
          </cell>
          <cell r="B321" t="str">
            <v>RENDIMIENTOS POR INVERSIONES</v>
          </cell>
          <cell r="C321">
            <v>69685.47</v>
          </cell>
          <cell r="D321">
            <v>702713.75</v>
          </cell>
          <cell r="E321">
            <v>611863.54</v>
          </cell>
          <cell r="F321">
            <v>160535.67999999999</v>
          </cell>
        </row>
        <row r="322">
          <cell r="A322">
            <v>129801</v>
          </cell>
          <cell r="B322" t="str">
            <v>Valores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1298011</v>
          </cell>
          <cell r="B323" t="str">
            <v>Valores - Moneda Nacional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1298012</v>
          </cell>
          <cell r="B324" t="str">
            <v>Valores - Moneda Extranjera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129802</v>
          </cell>
          <cell r="B325" t="str">
            <v>Instrumentos emitidos o garantizados por entidades extranjer</v>
          </cell>
          <cell r="C325">
            <v>0</v>
          </cell>
          <cell r="D325">
            <v>3772.11</v>
          </cell>
          <cell r="E325">
            <v>2656.25</v>
          </cell>
          <cell r="F325">
            <v>1115.8599999999999</v>
          </cell>
        </row>
        <row r="326">
          <cell r="A326">
            <v>1298021</v>
          </cell>
          <cell r="B326" t="str">
            <v>Instrumentos emitidos o garantizados por entidades extranjer</v>
          </cell>
          <cell r="C326">
            <v>0</v>
          </cell>
          <cell r="D326">
            <v>3772.11</v>
          </cell>
          <cell r="E326">
            <v>2656.25</v>
          </cell>
          <cell r="F326">
            <v>1115.8599999999999</v>
          </cell>
        </row>
        <row r="327">
          <cell r="A327">
            <v>129802101</v>
          </cell>
          <cell r="B327" t="str">
            <v>Pacific Bank, S.A.</v>
          </cell>
          <cell r="C327">
            <v>0</v>
          </cell>
          <cell r="D327">
            <v>3772.11</v>
          </cell>
          <cell r="E327">
            <v>2656.25</v>
          </cell>
          <cell r="F327">
            <v>1115.8599999999999</v>
          </cell>
        </row>
        <row r="328">
          <cell r="A328">
            <v>1298022</v>
          </cell>
          <cell r="B328" t="str">
            <v>Instrumentos emitidos o garantizados por entidades extranjer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129803</v>
          </cell>
          <cell r="B329" t="str">
            <v>Diversos instrumentos financieros</v>
          </cell>
          <cell r="C329">
            <v>69685.47</v>
          </cell>
          <cell r="D329">
            <v>698941.64</v>
          </cell>
          <cell r="E329">
            <v>609207.29</v>
          </cell>
          <cell r="F329">
            <v>159419.82</v>
          </cell>
        </row>
        <row r="330">
          <cell r="A330">
            <v>1298031</v>
          </cell>
          <cell r="B330" t="str">
            <v>Diversos instrumentos financieros - Moneda Nacional</v>
          </cell>
          <cell r="C330">
            <v>69685.47</v>
          </cell>
          <cell r="D330">
            <v>698941.64</v>
          </cell>
          <cell r="E330">
            <v>609207.29</v>
          </cell>
          <cell r="F330">
            <v>159419.82</v>
          </cell>
        </row>
        <row r="331">
          <cell r="A331">
            <v>129803101</v>
          </cell>
          <cell r="B331" t="str">
            <v>Obligaciones negociables emitidas por sociedades salvadoreña</v>
          </cell>
          <cell r="C331">
            <v>36982.04</v>
          </cell>
          <cell r="D331">
            <v>311534.03000000003</v>
          </cell>
          <cell r="E331">
            <v>266345.42</v>
          </cell>
          <cell r="F331">
            <v>82170.649999999994</v>
          </cell>
        </row>
        <row r="332">
          <cell r="A332">
            <v>129803102</v>
          </cell>
          <cell r="B332" t="str">
            <v>Valores emitidos por el estado</v>
          </cell>
          <cell r="C332">
            <v>7876.15</v>
          </cell>
          <cell r="D332">
            <v>92453.83</v>
          </cell>
          <cell r="E332">
            <v>82633.960000000006</v>
          </cell>
          <cell r="F332">
            <v>17696.02</v>
          </cell>
        </row>
        <row r="333">
          <cell r="A333">
            <v>129803103</v>
          </cell>
          <cell r="B333" t="str">
            <v>Valores emitidos o garantizados por empresas estatales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129803104</v>
          </cell>
          <cell r="B334" t="str">
            <v>Depósitos y valores emitidos o garantizados por bancos</v>
          </cell>
          <cell r="C334">
            <v>24827.279999999999</v>
          </cell>
          <cell r="D334">
            <v>294953.78000000003</v>
          </cell>
          <cell r="E334">
            <v>260227.91</v>
          </cell>
          <cell r="F334">
            <v>59553.15</v>
          </cell>
        </row>
        <row r="335">
          <cell r="A335">
            <v>1298032</v>
          </cell>
          <cell r="B335" t="str">
            <v>Diversos instrumentos financieros - Moneda Extranjera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129803201</v>
          </cell>
          <cell r="B336" t="str">
            <v>Obligaciones negociables emitidas por sociedades salvadoreña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129803204</v>
          </cell>
          <cell r="B337" t="str">
            <v>Depósitos y valores emitidos o garantizados por bancos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129804</v>
          </cell>
          <cell r="B338" t="str">
            <v>Inversiones por pÛlizas en moneda extranjera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1298042</v>
          </cell>
          <cell r="B339" t="str">
            <v>Moneda Extranjera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1299</v>
          </cell>
          <cell r="B340" t="str">
            <v>PROVISIONES POR DESVALORIZACION DE INVERSIONES (Cr)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129901</v>
          </cell>
          <cell r="B341" t="str">
            <v>Valores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1299011</v>
          </cell>
          <cell r="B342" t="str">
            <v>Valores - Moneda Nacional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1299012</v>
          </cell>
          <cell r="B343" t="str">
            <v>Valores - Moneda Extranjera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129902</v>
          </cell>
          <cell r="B344" t="str">
            <v>Instrumentos emitidos o garantizados  por entidades extranje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1299021</v>
          </cell>
          <cell r="B345" t="str">
            <v>Instrumentos emitidos o garantizados  por entidades extranje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1299022</v>
          </cell>
          <cell r="B346" t="str">
            <v>Instrumentos emitidos o garantizados  por entidades extranje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129903</v>
          </cell>
          <cell r="B347" t="str">
            <v>Diversos instrumentos financieros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1299031</v>
          </cell>
          <cell r="B348" t="str">
            <v>Diversos instrumentos financieros -  Moneda Nacional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1299032</v>
          </cell>
          <cell r="B349" t="str">
            <v>Diversos instrumentos financieros -  Moneda Extranjera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129904</v>
          </cell>
          <cell r="B350" t="str">
            <v>Inversiones por pÛlizas en moneda extranjera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1299042</v>
          </cell>
          <cell r="B351" t="str">
            <v>Inversiones por pÛlizas en moneda extranjera - Moneda Extran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13</v>
          </cell>
          <cell r="B352" t="str">
            <v>PRESTAMOS</v>
          </cell>
          <cell r="C352">
            <v>179187.71</v>
          </cell>
          <cell r="D352">
            <v>350508.31</v>
          </cell>
          <cell r="E352">
            <v>182655.04</v>
          </cell>
          <cell r="F352">
            <v>347040.98</v>
          </cell>
        </row>
        <row r="353">
          <cell r="A353">
            <v>1301</v>
          </cell>
          <cell r="B353" t="str">
            <v>HASTA UN AÑO PLAZO</v>
          </cell>
          <cell r="C353">
            <v>172054.24</v>
          </cell>
          <cell r="D353">
            <v>79883.25</v>
          </cell>
          <cell r="E353">
            <v>129883.25</v>
          </cell>
          <cell r="F353">
            <v>122054.24</v>
          </cell>
        </row>
        <row r="354">
          <cell r="A354">
            <v>130101</v>
          </cell>
          <cell r="B354" t="str">
            <v>A entidades del Estado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1301011</v>
          </cell>
          <cell r="B355" t="str">
            <v>A entidades del Estado - Moneda Nacional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130101101</v>
          </cell>
          <cell r="B356" t="str">
            <v>Otorgamientos originales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13010110101</v>
          </cell>
          <cell r="B357" t="str">
            <v>Personales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13010110102</v>
          </cell>
          <cell r="B358" t="str">
            <v>Prendarios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13010110103</v>
          </cell>
          <cell r="B359" t="str">
            <v>Hipotecarios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130101102</v>
          </cell>
          <cell r="B360" t="str">
            <v>Refinanciados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13010110201</v>
          </cell>
          <cell r="B361" t="str">
            <v>Personales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13010110202</v>
          </cell>
          <cell r="B362" t="str">
            <v>Prendarios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13010110203</v>
          </cell>
          <cell r="B363" t="str">
            <v>Hipotecarios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130101103</v>
          </cell>
          <cell r="B364" t="str">
            <v>Reestructurados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13010110301</v>
          </cell>
          <cell r="B365" t="str">
            <v>Personales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13010110302</v>
          </cell>
          <cell r="B366" t="str">
            <v>Prendarios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13010110303</v>
          </cell>
          <cell r="B367" t="str">
            <v>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1301012</v>
          </cell>
          <cell r="B368" t="str">
            <v>A entidades del Estado - Moneda Extranjera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130101201</v>
          </cell>
          <cell r="B369" t="str">
            <v>Otorgamientos originales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13010120101</v>
          </cell>
          <cell r="B370" t="str">
            <v>Personales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13010120102</v>
          </cell>
          <cell r="B371" t="str">
            <v>Prendarios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13010120103</v>
          </cell>
          <cell r="B372" t="str">
            <v>Hipotecarios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130101202</v>
          </cell>
          <cell r="B373" t="str">
            <v>Refinanciados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13010120201</v>
          </cell>
          <cell r="B374" t="str">
            <v>Personales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13010120202</v>
          </cell>
          <cell r="B375" t="str">
            <v>Prendarios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13010120203</v>
          </cell>
          <cell r="B376" t="str">
            <v>Hipotecarios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130101203</v>
          </cell>
          <cell r="B377" t="str">
            <v>Reestructurados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13010120301</v>
          </cell>
          <cell r="B378" t="str">
            <v>Personales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13010120302</v>
          </cell>
          <cell r="B379" t="str">
            <v>Prendarios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13010120303</v>
          </cell>
          <cell r="B380" t="str">
            <v>Hipotecarios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130102</v>
          </cell>
          <cell r="B381" t="str">
            <v>A empresas privadas</v>
          </cell>
          <cell r="C381">
            <v>0</v>
          </cell>
          <cell r="D381">
            <v>79883.25</v>
          </cell>
          <cell r="E381">
            <v>79883.25</v>
          </cell>
          <cell r="F381">
            <v>0</v>
          </cell>
        </row>
        <row r="382">
          <cell r="A382">
            <v>1301021</v>
          </cell>
          <cell r="B382" t="str">
            <v>A empresas privadas - Moneda Nacional</v>
          </cell>
          <cell r="C382">
            <v>0</v>
          </cell>
          <cell r="D382">
            <v>79883.25</v>
          </cell>
          <cell r="E382">
            <v>79883.25</v>
          </cell>
          <cell r="F382">
            <v>0</v>
          </cell>
        </row>
        <row r="383">
          <cell r="A383">
            <v>130102101</v>
          </cell>
          <cell r="B383" t="str">
            <v>Otorgamientos originales</v>
          </cell>
          <cell r="C383">
            <v>0</v>
          </cell>
          <cell r="D383">
            <v>79883.25</v>
          </cell>
          <cell r="E383">
            <v>79883.25</v>
          </cell>
          <cell r="F383">
            <v>0</v>
          </cell>
        </row>
        <row r="384">
          <cell r="A384">
            <v>13010210101</v>
          </cell>
          <cell r="B384" t="str">
            <v>Personales</v>
          </cell>
          <cell r="C384">
            <v>0</v>
          </cell>
          <cell r="D384">
            <v>79883.25</v>
          </cell>
          <cell r="E384">
            <v>79883.25</v>
          </cell>
          <cell r="F384">
            <v>0</v>
          </cell>
        </row>
        <row r="385">
          <cell r="A385">
            <v>13010210102</v>
          </cell>
          <cell r="B385" t="str">
            <v>Prendarios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13010210103</v>
          </cell>
          <cell r="B386" t="str">
            <v>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130102102</v>
          </cell>
          <cell r="B387" t="str">
            <v>Refinanciados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13010210201</v>
          </cell>
          <cell r="B388" t="str">
            <v>Personales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13010210202</v>
          </cell>
          <cell r="B389" t="str">
            <v>Prendarios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13010210203</v>
          </cell>
          <cell r="B390" t="str">
            <v>Hipotecarios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130102103</v>
          </cell>
          <cell r="B391" t="str">
            <v>Reestructurados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13010210301</v>
          </cell>
          <cell r="B392" t="str">
            <v>Personales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13010210302</v>
          </cell>
          <cell r="B393" t="str">
            <v>Prendarios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13010210303</v>
          </cell>
          <cell r="B394" t="str">
            <v>Hipotecarios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1301022</v>
          </cell>
          <cell r="B395" t="str">
            <v>A empresas privadas - Moneda Extranjera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130102201</v>
          </cell>
          <cell r="B396" t="str">
            <v>Otorgamientos originales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13010220101</v>
          </cell>
          <cell r="B397" t="str">
            <v>Personales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13010220102</v>
          </cell>
          <cell r="B398" t="str">
            <v>Prendarios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13010220103</v>
          </cell>
          <cell r="B399" t="str">
            <v>Hipotecarios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130102202</v>
          </cell>
          <cell r="B400" t="str">
            <v>Refinanciados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13010220201</v>
          </cell>
          <cell r="B401" t="str">
            <v>Personales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13010220202</v>
          </cell>
          <cell r="B402" t="str">
            <v>Prendarios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13010220203</v>
          </cell>
          <cell r="B403" t="str">
            <v>Hipotecarios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130102203</v>
          </cell>
          <cell r="B404" t="str">
            <v>Reestructurados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13010220301</v>
          </cell>
          <cell r="B405" t="str">
            <v>Personales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13010220302</v>
          </cell>
          <cell r="B406" t="str">
            <v>Prendarios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13010220303</v>
          </cell>
          <cell r="B407" t="str">
            <v>Hipotecarios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130103</v>
          </cell>
          <cell r="B408" t="str">
            <v>A Particulares</v>
          </cell>
          <cell r="C408">
            <v>172054.24</v>
          </cell>
          <cell r="D408">
            <v>0</v>
          </cell>
          <cell r="E408">
            <v>50000</v>
          </cell>
          <cell r="F408">
            <v>122054.24</v>
          </cell>
        </row>
        <row r="409">
          <cell r="A409">
            <v>1301031</v>
          </cell>
          <cell r="B409" t="str">
            <v>A Particulares - Moneda Nacional</v>
          </cell>
          <cell r="C409">
            <v>172054.24</v>
          </cell>
          <cell r="D409">
            <v>0</v>
          </cell>
          <cell r="E409">
            <v>50000</v>
          </cell>
          <cell r="F409">
            <v>122054.24</v>
          </cell>
        </row>
        <row r="410">
          <cell r="A410">
            <v>130103101</v>
          </cell>
          <cell r="B410" t="str">
            <v>Otorgamientos originales</v>
          </cell>
          <cell r="C410">
            <v>172054.24</v>
          </cell>
          <cell r="D410">
            <v>0</v>
          </cell>
          <cell r="E410">
            <v>50000</v>
          </cell>
          <cell r="F410">
            <v>122054.24</v>
          </cell>
        </row>
        <row r="411">
          <cell r="A411">
            <v>13010310101</v>
          </cell>
          <cell r="B411" t="str">
            <v>Personales</v>
          </cell>
          <cell r="C411">
            <v>172054.24</v>
          </cell>
          <cell r="D411">
            <v>0</v>
          </cell>
          <cell r="E411">
            <v>50000</v>
          </cell>
          <cell r="F411">
            <v>122054.24</v>
          </cell>
        </row>
        <row r="412">
          <cell r="A412">
            <v>1301031010101</v>
          </cell>
          <cell r="B412" t="str">
            <v>Carlos Alberto Arriaza Mercadal</v>
          </cell>
          <cell r="C412">
            <v>172054.24</v>
          </cell>
          <cell r="D412">
            <v>0</v>
          </cell>
          <cell r="E412">
            <v>50000</v>
          </cell>
          <cell r="F412">
            <v>122054.24</v>
          </cell>
        </row>
        <row r="413">
          <cell r="A413">
            <v>13010310102</v>
          </cell>
          <cell r="B413" t="str">
            <v>Prendarios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13010310103</v>
          </cell>
          <cell r="B414" t="str">
            <v>Hipotecarios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130103102</v>
          </cell>
          <cell r="B415" t="str">
            <v>Refinanciados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13010310201</v>
          </cell>
          <cell r="B416" t="str">
            <v>Personales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13010310202</v>
          </cell>
          <cell r="B417" t="str">
            <v>Prendarios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13010310203</v>
          </cell>
          <cell r="B418" t="str">
            <v>Hipotecarios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130103103</v>
          </cell>
          <cell r="B419" t="str">
            <v>Reestructurados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13010310301</v>
          </cell>
          <cell r="B420" t="str">
            <v>Personales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13010310302</v>
          </cell>
          <cell r="B421" t="str">
            <v>Prendarios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13010310303</v>
          </cell>
          <cell r="B422" t="str">
            <v>Hipotecarios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1301032</v>
          </cell>
          <cell r="B423" t="str">
            <v>A Particulares - Moneda Extranjera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130103201</v>
          </cell>
          <cell r="B424" t="str">
            <v>Otorgamientos originales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13010320101</v>
          </cell>
          <cell r="B425" t="str">
            <v>Personales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13010320102</v>
          </cell>
          <cell r="B426" t="str">
            <v>Prendarios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13010320103</v>
          </cell>
          <cell r="B427" t="str">
            <v>Hipotecarios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130103202</v>
          </cell>
          <cell r="B428" t="str">
            <v>Refinanciados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13010320201</v>
          </cell>
          <cell r="B429" t="str">
            <v>Personales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13010320202</v>
          </cell>
          <cell r="B430" t="str">
            <v>Prendarios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13010320203</v>
          </cell>
          <cell r="B431" t="str">
            <v>Hipotecarios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130103203</v>
          </cell>
          <cell r="B432" t="str">
            <v>Reestructurados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13010320301</v>
          </cell>
          <cell r="B433" t="str">
            <v>Personales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13010320302</v>
          </cell>
          <cell r="B434" t="str">
            <v>Prendarios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13010320303</v>
          </cell>
          <cell r="B435" t="str">
            <v>Hipotecarios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130104</v>
          </cell>
          <cell r="B436" t="str">
            <v>Otras entidades del sistema financiero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1301041</v>
          </cell>
          <cell r="B437" t="str">
            <v>Otras entidades del sistema financiero - Moneda Nacional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130104101</v>
          </cell>
          <cell r="B438" t="str">
            <v>Otorgamientos originales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13010410101</v>
          </cell>
          <cell r="B439" t="str">
            <v>Personales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13010410102</v>
          </cell>
          <cell r="B440" t="str">
            <v>Prendarios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13010410103</v>
          </cell>
          <cell r="B441" t="str">
            <v>Hipotecarios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130104102</v>
          </cell>
          <cell r="B442" t="str">
            <v>Refinanciados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13010410201</v>
          </cell>
          <cell r="B443" t="str">
            <v>Personales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13010410202</v>
          </cell>
          <cell r="B444" t="str">
            <v>Prendarios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13010410203</v>
          </cell>
          <cell r="B445" t="str">
            <v>Hipotecarios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130104103</v>
          </cell>
          <cell r="B446" t="str">
            <v>Reestructurados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13010410301</v>
          </cell>
          <cell r="B447" t="str">
            <v>Personales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13010410302</v>
          </cell>
          <cell r="B448" t="str">
            <v>Prendarios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13010410303</v>
          </cell>
          <cell r="B449" t="str">
            <v>Hipotecarios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1301042</v>
          </cell>
          <cell r="B450" t="str">
            <v>Otras entidades del sistema financiero - Moneda Extranjera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130104201</v>
          </cell>
          <cell r="B451" t="str">
            <v>Otorgamientos originales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13010420101</v>
          </cell>
          <cell r="B452" t="str">
            <v>Personales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13010420102</v>
          </cell>
          <cell r="B453" t="str">
            <v>Prendarios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13010420103</v>
          </cell>
          <cell r="B454" t="str">
            <v>Hipotecarios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130104202</v>
          </cell>
          <cell r="B455" t="str">
            <v>Refinanciados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13010420201</v>
          </cell>
          <cell r="B456" t="str">
            <v>Personales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13010420202</v>
          </cell>
          <cell r="B457" t="str">
            <v>Prendarios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13010420203</v>
          </cell>
          <cell r="B458" t="str">
            <v>Hipotecarios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130104203</v>
          </cell>
          <cell r="B459" t="str">
            <v>Reestructurados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13010420301</v>
          </cell>
          <cell r="B460" t="str">
            <v>Personales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13010420302</v>
          </cell>
          <cell r="B461" t="str">
            <v>Prendarios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13010420303</v>
          </cell>
          <cell r="B462" t="str">
            <v>Hipotecarios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130105</v>
          </cell>
          <cell r="B463" t="str">
            <v>A filiales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1301051</v>
          </cell>
          <cell r="B464" t="str">
            <v>A filiales - Moneda Nacional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130105101</v>
          </cell>
          <cell r="B465" t="str">
            <v>Otorgamientos originales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13010510101</v>
          </cell>
          <cell r="B466" t="str">
            <v>Personales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13010510102</v>
          </cell>
          <cell r="B467" t="str">
            <v>Prendarios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13010510103</v>
          </cell>
          <cell r="B468" t="str">
            <v>Hipotecarios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130105102</v>
          </cell>
          <cell r="B469" t="str">
            <v>Refinanciados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13010510201</v>
          </cell>
          <cell r="B470" t="str">
            <v>Personales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13010510202</v>
          </cell>
          <cell r="B471" t="str">
            <v>Prendarios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13010510203</v>
          </cell>
          <cell r="B472" t="str">
            <v>Hipotecarios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130105103</v>
          </cell>
          <cell r="B473" t="str">
            <v>Reestructurados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13010510301</v>
          </cell>
          <cell r="B474" t="str">
            <v>Personales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13010510302</v>
          </cell>
          <cell r="B475" t="str">
            <v>Prendarios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13010510303</v>
          </cell>
          <cell r="B476" t="str">
            <v>Hipotecarios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1301052</v>
          </cell>
          <cell r="B477" t="str">
            <v>A filiales - Moneda Extranjera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130105201</v>
          </cell>
          <cell r="B478" t="str">
            <v>Otorgamientos originales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13010520101</v>
          </cell>
          <cell r="B479" t="str">
            <v>Personales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13010520102</v>
          </cell>
          <cell r="B480" t="str">
            <v>Prendarios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13010520103</v>
          </cell>
          <cell r="B481" t="str">
            <v>Hipotecarios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130105202</v>
          </cell>
          <cell r="B482" t="str">
            <v>Refinanciados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13010520201</v>
          </cell>
          <cell r="B483" t="str">
            <v>Personales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13010520202</v>
          </cell>
          <cell r="B484" t="str">
            <v>Prendarios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13010520203</v>
          </cell>
          <cell r="B485" t="str">
            <v>Hipotecarios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130105203</v>
          </cell>
          <cell r="B486" t="str">
            <v>Reestructurados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13010520301</v>
          </cell>
          <cell r="B487" t="str">
            <v>Personales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13010520302</v>
          </cell>
          <cell r="B488" t="str">
            <v>Prendarios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13010520303</v>
          </cell>
          <cell r="B489" t="str">
            <v>Hipotecarios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130106</v>
          </cell>
          <cell r="B490" t="str">
            <v>A empresas extranjeras no domiciliadas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1301061</v>
          </cell>
          <cell r="B491" t="str">
            <v>A empresas extranjeras no domiciliadas - Moneda Nacional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130106101</v>
          </cell>
          <cell r="B492" t="str">
            <v>Otorgamientos originales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13010610101</v>
          </cell>
          <cell r="B493" t="str">
            <v>Personales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13010610102</v>
          </cell>
          <cell r="B494" t="str">
            <v>Prendarios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13010610103</v>
          </cell>
          <cell r="B495" t="str">
            <v>Hipotecarios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130106102</v>
          </cell>
          <cell r="B496" t="str">
            <v>Refinanciados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13010610201</v>
          </cell>
          <cell r="B497" t="str">
            <v>Personales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13010610202</v>
          </cell>
          <cell r="B498" t="str">
            <v>Prendarios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13010610203</v>
          </cell>
          <cell r="B499" t="str">
            <v>Hipotecarios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130106103</v>
          </cell>
          <cell r="B500" t="str">
            <v>Reestructurados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13010610301</v>
          </cell>
          <cell r="B501" t="str">
            <v>Personales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13010610302</v>
          </cell>
          <cell r="B502" t="str">
            <v>Prendarios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13010610303</v>
          </cell>
          <cell r="B503" t="str">
            <v>Hipotecarios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1301062</v>
          </cell>
          <cell r="B504" t="str">
            <v>A empresas extranjeras no domiciliadas - Moneda Extranjera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130106201</v>
          </cell>
          <cell r="B505" t="str">
            <v>Otorgamientos originales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13010620101</v>
          </cell>
          <cell r="B506" t="str">
            <v>Personales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13010620102</v>
          </cell>
          <cell r="B507" t="str">
            <v>Prendarios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13010620103</v>
          </cell>
          <cell r="B508" t="str">
            <v>Hipotecarios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130106202</v>
          </cell>
          <cell r="B509" t="str">
            <v>Refinanciamientos y reprogramaciones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13010620201</v>
          </cell>
          <cell r="B510" t="str">
            <v>Personales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13010620202</v>
          </cell>
          <cell r="B511" t="str">
            <v>Prendarios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13010620203</v>
          </cell>
          <cell r="B512" t="str">
            <v>Hipotecarios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130106203</v>
          </cell>
          <cell r="B513" t="str">
            <v>Reestructurados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13010620301</v>
          </cell>
          <cell r="B514" t="str">
            <v>Personales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13010620302</v>
          </cell>
          <cell r="B515" t="str">
            <v>Prendarios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13010620303</v>
          </cell>
          <cell r="B516" t="str">
            <v>Hipotecarios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130108</v>
          </cell>
          <cell r="B517" t="str">
            <v>Operaciones bursatiles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1301081</v>
          </cell>
          <cell r="B518" t="str">
            <v>Operaciones bursatiles - Moneda Nacional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130108101</v>
          </cell>
          <cell r="B519" t="str">
            <v>Reportos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1301082</v>
          </cell>
          <cell r="B520" t="str">
            <v>Operaciones burs·tiles - Moneda Extranjera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1302</v>
          </cell>
          <cell r="B521" t="str">
            <v>A MAS DE UN AÑO PLAZO</v>
          </cell>
          <cell r="C521">
            <v>0</v>
          </cell>
          <cell r="D521">
            <v>253222.54</v>
          </cell>
          <cell r="E521">
            <v>29093.87</v>
          </cell>
          <cell r="F521">
            <v>224128.67</v>
          </cell>
        </row>
        <row r="522">
          <cell r="A522">
            <v>130201</v>
          </cell>
          <cell r="B522" t="str">
            <v>A entidades del Estado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1302011</v>
          </cell>
          <cell r="B523" t="str">
            <v>A entidades del Estado - Moneda Nacional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130201101</v>
          </cell>
          <cell r="B524" t="str">
            <v>Otorgamientos originales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13020110101</v>
          </cell>
          <cell r="B525" t="str">
            <v>Personales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13020110102</v>
          </cell>
          <cell r="B526" t="str">
            <v>Prendarios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13020110103</v>
          </cell>
          <cell r="B527" t="str">
            <v>Hipotecarios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130201102</v>
          </cell>
          <cell r="B528" t="str">
            <v>Refinanciados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13020110201</v>
          </cell>
          <cell r="B529" t="str">
            <v>Personales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13020110202</v>
          </cell>
          <cell r="B530" t="str">
            <v>Prendarios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13020110203</v>
          </cell>
          <cell r="B531" t="str">
            <v>Hipotecarios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130201103</v>
          </cell>
          <cell r="B532" t="str">
            <v>Reestructurados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13020110301</v>
          </cell>
          <cell r="B533" t="str">
            <v>Personales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13020110302</v>
          </cell>
          <cell r="B534" t="str">
            <v>Prendarios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13020110303</v>
          </cell>
          <cell r="B535" t="str">
            <v>Hipotecarios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1302012</v>
          </cell>
          <cell r="B536" t="str">
            <v>A entidades del Estado - Moneda Extranjera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130201201</v>
          </cell>
          <cell r="B537" t="str">
            <v>Otorgamientos originales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13020120101</v>
          </cell>
          <cell r="B538" t="str">
            <v>Personales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13020120102</v>
          </cell>
          <cell r="B539" t="str">
            <v>Prendarios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13020120103</v>
          </cell>
          <cell r="B540" t="str">
            <v>Hipotecarios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130201202</v>
          </cell>
          <cell r="B541" t="str">
            <v>Refinanciados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13020120201</v>
          </cell>
          <cell r="B542" t="str">
            <v>Personales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13020120202</v>
          </cell>
          <cell r="B543" t="str">
            <v>Prendarios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13020120203</v>
          </cell>
          <cell r="B544" t="str">
            <v>Hipotecarios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130201203</v>
          </cell>
          <cell r="B545" t="str">
            <v>Reestructurados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13020120301</v>
          </cell>
          <cell r="B546" t="str">
            <v>Personales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13020120302</v>
          </cell>
          <cell r="B547" t="str">
            <v>Prendarios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13020120303</v>
          </cell>
          <cell r="B548" t="str">
            <v>Hipotecarios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130202</v>
          </cell>
          <cell r="B549" t="str">
            <v>A empresas privadas</v>
          </cell>
          <cell r="C549">
            <v>0</v>
          </cell>
          <cell r="D549">
            <v>253222.54</v>
          </cell>
          <cell r="E549">
            <v>29093.87</v>
          </cell>
          <cell r="F549">
            <v>224128.67</v>
          </cell>
        </row>
        <row r="550">
          <cell r="A550">
            <v>1302021</v>
          </cell>
          <cell r="B550" t="str">
            <v>A empresas privadas - Moneda Nacional</v>
          </cell>
          <cell r="C550">
            <v>0</v>
          </cell>
          <cell r="D550">
            <v>253222.54</v>
          </cell>
          <cell r="E550">
            <v>29093.87</v>
          </cell>
          <cell r="F550">
            <v>224128.67</v>
          </cell>
        </row>
        <row r="551">
          <cell r="A551">
            <v>130202101</v>
          </cell>
          <cell r="B551" t="str">
            <v>Otorgamientos originales</v>
          </cell>
          <cell r="C551">
            <v>0</v>
          </cell>
          <cell r="D551">
            <v>253222.54</v>
          </cell>
          <cell r="E551">
            <v>29093.87</v>
          </cell>
          <cell r="F551">
            <v>224128.67</v>
          </cell>
        </row>
        <row r="552">
          <cell r="A552">
            <v>13020210101</v>
          </cell>
          <cell r="B552" t="str">
            <v>Personales</v>
          </cell>
          <cell r="C552">
            <v>0</v>
          </cell>
          <cell r="D552">
            <v>253222.54</v>
          </cell>
          <cell r="E552">
            <v>29093.87</v>
          </cell>
          <cell r="F552">
            <v>224128.67</v>
          </cell>
        </row>
        <row r="553">
          <cell r="A553">
            <v>1302021010101</v>
          </cell>
          <cell r="B553" t="str">
            <v>ECOINSA</v>
          </cell>
          <cell r="C553">
            <v>0</v>
          </cell>
          <cell r="D553">
            <v>139440.17000000001</v>
          </cell>
          <cell r="E553">
            <v>29093.87</v>
          </cell>
          <cell r="F553">
            <v>110346.3</v>
          </cell>
        </row>
        <row r="554">
          <cell r="A554">
            <v>1302021010102</v>
          </cell>
          <cell r="B554" t="str">
            <v>N.G. Ingenieros, S.A. de C.V.</v>
          </cell>
          <cell r="C554">
            <v>0</v>
          </cell>
          <cell r="D554">
            <v>113782.37</v>
          </cell>
          <cell r="E554">
            <v>0</v>
          </cell>
          <cell r="F554">
            <v>113782.37</v>
          </cell>
        </row>
        <row r="555">
          <cell r="A555">
            <v>13020210102</v>
          </cell>
          <cell r="B555" t="str">
            <v>Prendarios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13020210103</v>
          </cell>
          <cell r="B556" t="str">
            <v>Hipotecarios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130202102</v>
          </cell>
          <cell r="B557" t="str">
            <v>Refinanciados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13020210201</v>
          </cell>
          <cell r="B558" t="str">
            <v>Personales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13020210202</v>
          </cell>
          <cell r="B559" t="str">
            <v>Prendarios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13020210203</v>
          </cell>
          <cell r="B560" t="str">
            <v>Hipotecarios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130202103</v>
          </cell>
          <cell r="B561" t="str">
            <v>Reestructurados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13020210301</v>
          </cell>
          <cell r="B562" t="str">
            <v>Personales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13020210302</v>
          </cell>
          <cell r="B563" t="str">
            <v>Prendarios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13020210303</v>
          </cell>
          <cell r="B564" t="str">
            <v>Hipotecarios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1302022</v>
          </cell>
          <cell r="B565" t="str">
            <v>A empresas privadas - Moneda Extranjera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130202201</v>
          </cell>
          <cell r="B566" t="str">
            <v>Otorgamientos originales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13020220101</v>
          </cell>
          <cell r="B567" t="str">
            <v>Personales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13020220102</v>
          </cell>
          <cell r="B568" t="str">
            <v>Prendarios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13020220103</v>
          </cell>
          <cell r="B569" t="str">
            <v>Hipotecarios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130202202</v>
          </cell>
          <cell r="B570" t="str">
            <v>Refinanciados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13020220201</v>
          </cell>
          <cell r="B571" t="str">
            <v>Personales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13020220202</v>
          </cell>
          <cell r="B572" t="str">
            <v>Prendarios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13020220203</v>
          </cell>
          <cell r="B573" t="str">
            <v>Hipotecarios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130202203</v>
          </cell>
          <cell r="B574" t="str">
            <v>Reestructurados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13020220301</v>
          </cell>
          <cell r="B575" t="str">
            <v>Personales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13020220302</v>
          </cell>
          <cell r="B576" t="str">
            <v>Prendarios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13020220303</v>
          </cell>
          <cell r="B577" t="str">
            <v>Hipotecarios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130203</v>
          </cell>
          <cell r="B578" t="str">
            <v>A Particulares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1302031</v>
          </cell>
          <cell r="B579" t="str">
            <v>A Particulares - Moneda Nacional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130203101</v>
          </cell>
          <cell r="B580" t="str">
            <v>Otorgamientos originales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13020310101</v>
          </cell>
          <cell r="B581" t="str">
            <v>Personales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13020310102</v>
          </cell>
          <cell r="B582" t="str">
            <v>Prendarios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13020310103</v>
          </cell>
          <cell r="B583" t="str">
            <v>Hipotecarios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130203102</v>
          </cell>
          <cell r="B584" t="str">
            <v>Refinanciados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13020310201</v>
          </cell>
          <cell r="B585" t="str">
            <v>Personales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13020310202</v>
          </cell>
          <cell r="B586" t="str">
            <v>Prendarios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13020310203</v>
          </cell>
          <cell r="B587" t="str">
            <v>Hipotecarios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130203103</v>
          </cell>
          <cell r="B588" t="str">
            <v>Reestructurados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13020310301</v>
          </cell>
          <cell r="B589" t="str">
            <v>Personales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13020310302</v>
          </cell>
          <cell r="B590" t="str">
            <v>Prendarios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13020310303</v>
          </cell>
          <cell r="B591" t="str">
            <v>Hipotecarios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1302032</v>
          </cell>
          <cell r="B592" t="str">
            <v>A Particulares - Moneda Extranjera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130203201</v>
          </cell>
          <cell r="B593" t="str">
            <v>Otorgamientos originales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13020320101</v>
          </cell>
          <cell r="B594" t="str">
            <v>Personales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13020320102</v>
          </cell>
          <cell r="B595" t="str">
            <v>Prendarios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13020320103</v>
          </cell>
          <cell r="B596" t="str">
            <v>Hipotecarios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130203202</v>
          </cell>
          <cell r="B597" t="str">
            <v>Refinanciados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13020320201</v>
          </cell>
          <cell r="B598" t="str">
            <v>Personales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13020320202</v>
          </cell>
          <cell r="B599" t="str">
            <v>Prendarios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13020320203</v>
          </cell>
          <cell r="B600" t="str">
            <v>Hipotecarios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130203203</v>
          </cell>
          <cell r="B601" t="str">
            <v>Reestructurados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130204</v>
          </cell>
          <cell r="B602" t="str">
            <v>Otras entidades del sistema financiero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1302041</v>
          </cell>
          <cell r="B603" t="str">
            <v>Otras entidades del sistema financiero - Moneda Nacional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130204101</v>
          </cell>
          <cell r="B604" t="str">
            <v>Otorgamientos originales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13020410101</v>
          </cell>
          <cell r="B605" t="str">
            <v>Personales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13020410102</v>
          </cell>
          <cell r="B606" t="str">
            <v>Prendarios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13020410103</v>
          </cell>
          <cell r="B607" t="str">
            <v>Hipotecarios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130204102</v>
          </cell>
          <cell r="B608" t="str">
            <v>Refinanciados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13020410201</v>
          </cell>
          <cell r="B609" t="str">
            <v>Personales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13020410202</v>
          </cell>
          <cell r="B610" t="str">
            <v>Prendarios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13020410203</v>
          </cell>
          <cell r="B611" t="str">
            <v>Hipotecarios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130204103</v>
          </cell>
          <cell r="B612" t="str">
            <v>Reestructurados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13020410301</v>
          </cell>
          <cell r="B613" t="str">
            <v>Personales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13020410302</v>
          </cell>
          <cell r="B614" t="str">
            <v>Prendarios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13020410303</v>
          </cell>
          <cell r="B615" t="str">
            <v>Hipotecarios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1302042</v>
          </cell>
          <cell r="B616" t="str">
            <v>Otras entidades del sistema financiero - Moneda Extranjera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130204201</v>
          </cell>
          <cell r="B617" t="str">
            <v>Otorgamientos originales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13020420101</v>
          </cell>
          <cell r="B618" t="str">
            <v>Personales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13020420102</v>
          </cell>
          <cell r="B619" t="str">
            <v>Prendarios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13020420103</v>
          </cell>
          <cell r="B620" t="str">
            <v>Hipotecarios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130204202</v>
          </cell>
          <cell r="B621" t="str">
            <v>Refinanciados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13020420201</v>
          </cell>
          <cell r="B622" t="str">
            <v>Personales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13020420202</v>
          </cell>
          <cell r="B623" t="str">
            <v>Prendarios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13020420203</v>
          </cell>
          <cell r="B624" t="str">
            <v>Hipotecarios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130204203</v>
          </cell>
          <cell r="B625" t="str">
            <v>Reestructurados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13020420301</v>
          </cell>
          <cell r="B626" t="str">
            <v>Personales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13020420302</v>
          </cell>
          <cell r="B627" t="str">
            <v>Prendarios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13020420303</v>
          </cell>
          <cell r="B628" t="str">
            <v>Hipotecarios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130205</v>
          </cell>
          <cell r="B629" t="str">
            <v>A filiales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1302051</v>
          </cell>
          <cell r="B630" t="str">
            <v>A filiales - Moneda Nacional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130205101</v>
          </cell>
          <cell r="B631" t="str">
            <v>Otorgamientos originales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13020510101</v>
          </cell>
          <cell r="B632" t="str">
            <v>Personales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13020510102</v>
          </cell>
          <cell r="B633" t="str">
            <v>Prendarios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13020510103</v>
          </cell>
          <cell r="B634" t="str">
            <v>Hipotecarios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130205102</v>
          </cell>
          <cell r="B635" t="str">
            <v>Refinanciados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13020510201</v>
          </cell>
          <cell r="B636" t="str">
            <v>Personales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13020510202</v>
          </cell>
          <cell r="B637" t="str">
            <v>Prendarios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13020510203</v>
          </cell>
          <cell r="B638" t="str">
            <v>Hipotecarios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130205103</v>
          </cell>
          <cell r="B639" t="str">
            <v>Reestructurados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13020510301</v>
          </cell>
          <cell r="B640" t="str">
            <v>Personales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13020510302</v>
          </cell>
          <cell r="B641" t="str">
            <v>Prendarios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13020510303</v>
          </cell>
          <cell r="B642" t="str">
            <v>Hipotecarios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1302052</v>
          </cell>
          <cell r="B643" t="str">
            <v>A filiales - Moneda Extranjera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130205201</v>
          </cell>
          <cell r="B644" t="str">
            <v>Otorgamientos originales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13020520101</v>
          </cell>
          <cell r="B645" t="str">
            <v>Personales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13020520102</v>
          </cell>
          <cell r="B646" t="str">
            <v>Prendarios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13020520103</v>
          </cell>
          <cell r="B647" t="str">
            <v>Hipotecarios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130205202</v>
          </cell>
          <cell r="B648" t="str">
            <v>Refinanciados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13020520201</v>
          </cell>
          <cell r="B649" t="str">
            <v>Personales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13020520202</v>
          </cell>
          <cell r="B650" t="str">
            <v>Prendarios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13020520203</v>
          </cell>
          <cell r="B651" t="str">
            <v>Hipotecarios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130205203</v>
          </cell>
          <cell r="B652" t="str">
            <v>Reestructurados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13020520301</v>
          </cell>
          <cell r="B653" t="str">
            <v>Personales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13020520302</v>
          </cell>
          <cell r="B654" t="str">
            <v>Prendarios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13020520303</v>
          </cell>
          <cell r="B655" t="str">
            <v>Hipotecarios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130206</v>
          </cell>
          <cell r="B656" t="str">
            <v>A empresas extranjeras no domiciliadas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1302061</v>
          </cell>
          <cell r="B657" t="str">
            <v>A empresas extranjeras no domiciliadas - Moneda Nacional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130206101</v>
          </cell>
          <cell r="B658" t="str">
            <v>Otorgamientos originales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13020610101</v>
          </cell>
          <cell r="B659" t="str">
            <v>Personales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13020610102</v>
          </cell>
          <cell r="B660" t="str">
            <v>Prendarios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13020610103</v>
          </cell>
          <cell r="B661" t="str">
            <v>Hipotecarios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130206102</v>
          </cell>
          <cell r="B662" t="str">
            <v>Refinanciados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13020610201</v>
          </cell>
          <cell r="B663" t="str">
            <v>Personales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13020610202</v>
          </cell>
          <cell r="B664" t="str">
            <v>Prendarios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13020610203</v>
          </cell>
          <cell r="B665" t="str">
            <v>Hipotecarios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130206103</v>
          </cell>
          <cell r="B666" t="str">
            <v>Reestructurados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13020610301</v>
          </cell>
          <cell r="B667" t="str">
            <v>Personales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13020610302</v>
          </cell>
          <cell r="B668" t="str">
            <v>Prendarios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13020610303</v>
          </cell>
          <cell r="B669" t="str">
            <v>Hipotecarios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1302062</v>
          </cell>
          <cell r="B670" t="str">
            <v>A empresas extranjeras no domiciliadas - Moneda Extranjera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130206201</v>
          </cell>
          <cell r="B671" t="str">
            <v>Otorgamientos originales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13020620101</v>
          </cell>
          <cell r="B672" t="str">
            <v>Personales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13020620102</v>
          </cell>
          <cell r="B673" t="str">
            <v>Prendarios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13020620103</v>
          </cell>
          <cell r="B674" t="str">
            <v>Hipotecarios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130206202</v>
          </cell>
          <cell r="B675" t="str">
            <v>Refinanciados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13020620201</v>
          </cell>
          <cell r="B676" t="str">
            <v>Personales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13020620202</v>
          </cell>
          <cell r="B677" t="str">
            <v>Prendarios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13020620203</v>
          </cell>
          <cell r="B678" t="str">
            <v>Hipotecarios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130206203</v>
          </cell>
          <cell r="B679" t="str">
            <v>Reestructurados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13020620301</v>
          </cell>
          <cell r="B680" t="str">
            <v>Personales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13020620302</v>
          </cell>
          <cell r="B681" t="str">
            <v>Prendarios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13020620303</v>
          </cell>
          <cell r="B682" t="str">
            <v>Hipotecarios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130207</v>
          </cell>
          <cell r="B683" t="str">
            <v>Con garantÌa de pÛlizas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1302071</v>
          </cell>
          <cell r="B684" t="str">
            <v>Con garantÌa de pÛlizas - Moneda Nacional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130207101</v>
          </cell>
          <cell r="B685" t="str">
            <v>Directos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130207102</v>
          </cell>
          <cell r="B686" t="str">
            <v>Autom·ticos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1302072</v>
          </cell>
          <cell r="B687" t="str">
            <v>Con garantía de pólizas - Moneda Extranjera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130207201</v>
          </cell>
          <cell r="B688" t="str">
            <v>Directos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130207202</v>
          </cell>
          <cell r="B689" t="str">
            <v>Autom·ticos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1303</v>
          </cell>
          <cell r="B690" t="str">
            <v>VENCIDOS</v>
          </cell>
          <cell r="C690">
            <v>1313.11</v>
          </cell>
          <cell r="D690">
            <v>0</v>
          </cell>
          <cell r="E690">
            <v>1313.11</v>
          </cell>
          <cell r="F690">
            <v>0</v>
          </cell>
        </row>
        <row r="691">
          <cell r="A691">
            <v>130301</v>
          </cell>
          <cell r="B691" t="str">
            <v>A entidades del Estado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1303011</v>
          </cell>
          <cell r="B692" t="str">
            <v>A entidades del Estado - Moneda Nacional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130301101</v>
          </cell>
          <cell r="B693" t="str">
            <v>Otorgamientos originales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13030110101</v>
          </cell>
          <cell r="B694" t="str">
            <v>Personales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13030110102</v>
          </cell>
          <cell r="B695" t="str">
            <v>Prendarios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13030110103</v>
          </cell>
          <cell r="B696" t="str">
            <v>Hipotecarios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130301102</v>
          </cell>
          <cell r="B697" t="str">
            <v>Refinanciados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13030110201</v>
          </cell>
          <cell r="B698" t="str">
            <v>Personales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13030110202</v>
          </cell>
          <cell r="B699" t="str">
            <v>Prendarios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13030110203</v>
          </cell>
          <cell r="B700" t="str">
            <v>Hipotecarios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130301103</v>
          </cell>
          <cell r="B701" t="str">
            <v>Reestructurados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13030110301</v>
          </cell>
          <cell r="B702" t="str">
            <v>Personales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13030110302</v>
          </cell>
          <cell r="B703" t="str">
            <v>Prendarios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13030110303</v>
          </cell>
          <cell r="B704" t="str">
            <v>Hipotecarios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1303012</v>
          </cell>
          <cell r="B705" t="str">
            <v>A entidades del Estado - Moneda Extranjera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130301201</v>
          </cell>
          <cell r="B706" t="str">
            <v>Otorgamientos originales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13030120101</v>
          </cell>
          <cell r="B707" t="str">
            <v>Personales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13030120102</v>
          </cell>
          <cell r="B708" t="str">
            <v>Prendarios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13030120103</v>
          </cell>
          <cell r="B709" t="str">
            <v>Hipotecarios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130301202</v>
          </cell>
          <cell r="B710" t="str">
            <v>Refinanciados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13030120201</v>
          </cell>
          <cell r="B711" t="str">
            <v>Personales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13030120202</v>
          </cell>
          <cell r="B712" t="str">
            <v>Prendarios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13030120203</v>
          </cell>
          <cell r="B713" t="str">
            <v>Hipotecarios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130301203</v>
          </cell>
          <cell r="B714" t="str">
            <v>Restructurados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13030120301</v>
          </cell>
          <cell r="B715" t="str">
            <v>Personales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13030120302</v>
          </cell>
          <cell r="B716" t="str">
            <v>Prendarios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13030120303</v>
          </cell>
          <cell r="B717" t="str">
            <v>Hipotecarios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130302</v>
          </cell>
          <cell r="B718" t="str">
            <v>A empresas privadas</v>
          </cell>
          <cell r="C718">
            <v>1313.11</v>
          </cell>
          <cell r="D718">
            <v>0</v>
          </cell>
          <cell r="E718">
            <v>1313.11</v>
          </cell>
          <cell r="F718">
            <v>0</v>
          </cell>
        </row>
        <row r="719">
          <cell r="A719">
            <v>1303021</v>
          </cell>
          <cell r="B719" t="str">
            <v>A empresas privadas - Moneda Nacional</v>
          </cell>
          <cell r="C719">
            <v>1313.11</v>
          </cell>
          <cell r="D719">
            <v>0</v>
          </cell>
          <cell r="E719">
            <v>1313.11</v>
          </cell>
          <cell r="F719">
            <v>0</v>
          </cell>
        </row>
        <row r="720">
          <cell r="A720">
            <v>130302101</v>
          </cell>
          <cell r="B720" t="str">
            <v>Otorgamientos originales</v>
          </cell>
          <cell r="C720">
            <v>1313.11</v>
          </cell>
          <cell r="D720">
            <v>0</v>
          </cell>
          <cell r="E720">
            <v>1313.11</v>
          </cell>
          <cell r="F720">
            <v>0</v>
          </cell>
        </row>
        <row r="721">
          <cell r="A721">
            <v>13030210101</v>
          </cell>
          <cell r="B721" t="str">
            <v>Personales</v>
          </cell>
          <cell r="C721">
            <v>1313.11</v>
          </cell>
          <cell r="D721">
            <v>0</v>
          </cell>
          <cell r="E721">
            <v>1313.11</v>
          </cell>
          <cell r="F721">
            <v>0</v>
          </cell>
        </row>
        <row r="722">
          <cell r="A722">
            <v>13030210102</v>
          </cell>
          <cell r="B722" t="str">
            <v>Prendarios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13030210103</v>
          </cell>
          <cell r="B723" t="str">
            <v>Hipotecarios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130302102</v>
          </cell>
          <cell r="B724" t="str">
            <v>Refinanciados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13030210201</v>
          </cell>
          <cell r="B725" t="str">
            <v>Personales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13030210202</v>
          </cell>
          <cell r="B726" t="str">
            <v>Prendarios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13030210203</v>
          </cell>
          <cell r="B727" t="str">
            <v>Hipotecarios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130302103</v>
          </cell>
          <cell r="B728" t="str">
            <v>Restructurados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13030210301</v>
          </cell>
          <cell r="B729" t="str">
            <v>Personales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13030210302</v>
          </cell>
          <cell r="B730" t="str">
            <v>Prendarios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13030210303</v>
          </cell>
          <cell r="B731" t="str">
            <v>Hipotecarios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1303022</v>
          </cell>
          <cell r="B732" t="str">
            <v>A empresas privadas - Moneda Extranjera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130302201</v>
          </cell>
          <cell r="B733" t="str">
            <v>Otorgamientos originales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13030220101</v>
          </cell>
          <cell r="B734" t="str">
            <v>Personales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13030220102</v>
          </cell>
          <cell r="B735" t="str">
            <v>Prendarios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13030220103</v>
          </cell>
          <cell r="B736" t="str">
            <v>Hipotecarios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130302202</v>
          </cell>
          <cell r="B737" t="str">
            <v>Refinanciados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13030220201</v>
          </cell>
          <cell r="B738" t="str">
            <v>Personales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13030220202</v>
          </cell>
          <cell r="B739" t="str">
            <v>Prendarios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13030220203</v>
          </cell>
          <cell r="B740" t="str">
            <v>Hipotecarios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130302203</v>
          </cell>
          <cell r="B741" t="str">
            <v>Reestructurados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13030220301</v>
          </cell>
          <cell r="B742" t="str">
            <v>Personales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13030220302</v>
          </cell>
          <cell r="B743" t="str">
            <v>Prendarios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13030220303</v>
          </cell>
          <cell r="B744" t="str">
            <v>Hipotecarios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130303</v>
          </cell>
          <cell r="B745" t="str">
            <v>A Particulares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1303031</v>
          </cell>
          <cell r="B746" t="str">
            <v>A Particulares - Moneda Nacional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130303101</v>
          </cell>
          <cell r="B747" t="str">
            <v>Otorgamientos originales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13030310101</v>
          </cell>
          <cell r="B748" t="str">
            <v>Personales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13030310102</v>
          </cell>
          <cell r="B749" t="str">
            <v>Prendarios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13030310103</v>
          </cell>
          <cell r="B750" t="str">
            <v>Hipotecarios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130303102</v>
          </cell>
          <cell r="B751" t="str">
            <v>Refinanciados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13030310201</v>
          </cell>
          <cell r="B752" t="str">
            <v>Personales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13030310202</v>
          </cell>
          <cell r="B753" t="str">
            <v>Prendarios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13030310203</v>
          </cell>
          <cell r="B754" t="str">
            <v>Hipotecarios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130303103</v>
          </cell>
          <cell r="B755" t="str">
            <v>Reestructurados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13030310301</v>
          </cell>
          <cell r="B756" t="str">
            <v>Personales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13030310302</v>
          </cell>
          <cell r="B757" t="str">
            <v>Prendarios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13030310303</v>
          </cell>
          <cell r="B758" t="str">
            <v>Hipotecarios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1303032</v>
          </cell>
          <cell r="B759" t="str">
            <v>A Particulares - Moneda Extranjera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130303201</v>
          </cell>
          <cell r="B760" t="str">
            <v>Otorgamientos originales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13030320101</v>
          </cell>
          <cell r="B761" t="str">
            <v>Personales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13030320102</v>
          </cell>
          <cell r="B762" t="str">
            <v>Prendarios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13030320103</v>
          </cell>
          <cell r="B763" t="str">
            <v>Hipotecarios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130303202</v>
          </cell>
          <cell r="B764" t="str">
            <v>Refinanciados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13030320201</v>
          </cell>
          <cell r="B765" t="str">
            <v>Personales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13030320202</v>
          </cell>
          <cell r="B766" t="str">
            <v>Prendarios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13030320203</v>
          </cell>
          <cell r="B767" t="str">
            <v>Hipotecarios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130303203</v>
          </cell>
          <cell r="B768" t="str">
            <v>Reestructurados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13030320301</v>
          </cell>
          <cell r="B769" t="str">
            <v>Personales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13030320302</v>
          </cell>
          <cell r="B770" t="str">
            <v>Prendarios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13030320303</v>
          </cell>
          <cell r="B771" t="str">
            <v>Hipotecarios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130304</v>
          </cell>
          <cell r="B772" t="str">
            <v>Otras entidades del sistema financiero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1303041</v>
          </cell>
          <cell r="B773" t="str">
            <v>Otras entidades del sistema financiero - Moneda Nacional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130304101</v>
          </cell>
          <cell r="B774" t="str">
            <v>Otorgamientos originales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13030410101</v>
          </cell>
          <cell r="B775" t="str">
            <v>Personales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13030410102</v>
          </cell>
          <cell r="B776" t="str">
            <v>Prendarios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13030410103</v>
          </cell>
          <cell r="B777" t="str">
            <v>Hipotecarios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130304102</v>
          </cell>
          <cell r="B778" t="str">
            <v>Refinanciados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13030410201</v>
          </cell>
          <cell r="B779" t="str">
            <v>Personales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13030410202</v>
          </cell>
          <cell r="B780" t="str">
            <v>Prendarios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13030410203</v>
          </cell>
          <cell r="B781" t="str">
            <v>Hipotecarios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130304103</v>
          </cell>
          <cell r="B782" t="str">
            <v>Reestructurados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13030410301</v>
          </cell>
          <cell r="B783" t="str">
            <v>Personales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13030410302</v>
          </cell>
          <cell r="B784" t="str">
            <v>Prendarios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13030410303</v>
          </cell>
          <cell r="B785" t="str">
            <v>Hipotecarios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1303042</v>
          </cell>
          <cell r="B786" t="str">
            <v>Otras entidades del sistema financiero - Moneda Extranjera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130304201</v>
          </cell>
          <cell r="B787" t="str">
            <v>Otorgamientos originales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13030420101</v>
          </cell>
          <cell r="B788" t="str">
            <v>Personales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13030420102</v>
          </cell>
          <cell r="B789" t="str">
            <v>Prendarios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13030420103</v>
          </cell>
          <cell r="B790" t="str">
            <v>Hipotecarios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130304202</v>
          </cell>
          <cell r="B791" t="str">
            <v>Refinanciados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13030420201</v>
          </cell>
          <cell r="B792" t="str">
            <v>Personales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13030420202</v>
          </cell>
          <cell r="B793" t="str">
            <v>Prendarios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13030420203</v>
          </cell>
          <cell r="B794" t="str">
            <v>Hipotecarios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130304203</v>
          </cell>
          <cell r="B795" t="str">
            <v>Reestructurados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13030420301</v>
          </cell>
          <cell r="B796" t="str">
            <v>Personales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13030420302</v>
          </cell>
          <cell r="B797" t="str">
            <v>Prendarios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13030420303</v>
          </cell>
          <cell r="B798" t="str">
            <v>Hipotecarios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130305</v>
          </cell>
          <cell r="B799" t="str">
            <v>A filiales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1303051</v>
          </cell>
          <cell r="B800" t="str">
            <v>A filiales - Moneda Nacional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130305101</v>
          </cell>
          <cell r="B801" t="str">
            <v>Otorgamientos originales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13030510101</v>
          </cell>
          <cell r="B802" t="str">
            <v>Personales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13030510102</v>
          </cell>
          <cell r="B803" t="str">
            <v>Prendarios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13030510103</v>
          </cell>
          <cell r="B804" t="str">
            <v>Hipotecarios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130305102</v>
          </cell>
          <cell r="B805" t="str">
            <v>Refinanciados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13030510201</v>
          </cell>
          <cell r="B806" t="str">
            <v>Personales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13030510202</v>
          </cell>
          <cell r="B807" t="str">
            <v>Prendarios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13030510203</v>
          </cell>
          <cell r="B808" t="str">
            <v>Hipotecarios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130305103</v>
          </cell>
          <cell r="B809" t="str">
            <v>Reestructurados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13030510301</v>
          </cell>
          <cell r="B810" t="str">
            <v>Personales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13030510302</v>
          </cell>
          <cell r="B811" t="str">
            <v>Prendarios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13030510303</v>
          </cell>
          <cell r="B812" t="str">
            <v>Hipotecarios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1303052</v>
          </cell>
          <cell r="B813" t="str">
            <v>A filiales - Moneda Extranjera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130305201</v>
          </cell>
          <cell r="B814" t="str">
            <v>Otorgamientos originales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13030520101</v>
          </cell>
          <cell r="B815" t="str">
            <v>Personales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13030520102</v>
          </cell>
          <cell r="B816" t="str">
            <v>Prendarios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13030520103</v>
          </cell>
          <cell r="B817" t="str">
            <v>Hipotecarios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130305202</v>
          </cell>
          <cell r="B818" t="str">
            <v>Refinanciados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13030520201</v>
          </cell>
          <cell r="B819" t="str">
            <v>Personales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13030520202</v>
          </cell>
          <cell r="B820" t="str">
            <v>Prendarios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13030520203</v>
          </cell>
          <cell r="B821" t="str">
            <v>Hipotecarios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130305203</v>
          </cell>
          <cell r="B822" t="str">
            <v>Reestructurados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13030520301</v>
          </cell>
          <cell r="B823" t="str">
            <v>Personales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13030520302</v>
          </cell>
          <cell r="B824" t="str">
            <v>Prendarios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13030520303</v>
          </cell>
          <cell r="B825" t="str">
            <v>Hipotecarios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130306</v>
          </cell>
          <cell r="B826" t="str">
            <v>A empresas extranjeras no domiciliadas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1303061</v>
          </cell>
          <cell r="B827" t="str">
            <v>A empresas extranjeras no domiciliadas - Moneda Nacional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130306101</v>
          </cell>
          <cell r="B828" t="str">
            <v>Otorgamientos originales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13030610101</v>
          </cell>
          <cell r="B829" t="str">
            <v>Personales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13030610102</v>
          </cell>
          <cell r="B830" t="str">
            <v>Prendarios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13030610103</v>
          </cell>
          <cell r="B831" t="str">
            <v>Hipotecarios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130306102</v>
          </cell>
          <cell r="B832" t="str">
            <v>Refinanciados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13030610201</v>
          </cell>
          <cell r="B833" t="str">
            <v>Personales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13030610202</v>
          </cell>
          <cell r="B834" t="str">
            <v>Prendarios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13030610203</v>
          </cell>
          <cell r="B835" t="str">
            <v>Hipotecarios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130306103</v>
          </cell>
          <cell r="B836" t="str">
            <v>Reestructurados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13030610301</v>
          </cell>
          <cell r="B837" t="str">
            <v>Personales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13030610302</v>
          </cell>
          <cell r="B838" t="str">
            <v>Prendarios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13030610303</v>
          </cell>
          <cell r="B839" t="str">
            <v>Hipotecarios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1303062</v>
          </cell>
          <cell r="B840" t="str">
            <v>A empresas extranjeras no domiciliadas - Moneda Extranjera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130306201</v>
          </cell>
          <cell r="B841" t="str">
            <v>Otorgamientos originales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13030620101</v>
          </cell>
          <cell r="B842" t="str">
            <v>Personales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13030620102</v>
          </cell>
          <cell r="B843" t="str">
            <v>Prendarios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13030620103</v>
          </cell>
          <cell r="B844" t="str">
            <v>Hipotecarios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130306202</v>
          </cell>
          <cell r="B845" t="str">
            <v>Refinanciados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13030620201</v>
          </cell>
          <cell r="B846" t="str">
            <v>Personales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13030620202</v>
          </cell>
          <cell r="B847" t="str">
            <v>Prendarios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13030620203</v>
          </cell>
          <cell r="B848" t="str">
            <v>Hipotecarios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130306203</v>
          </cell>
          <cell r="B849" t="str">
            <v>Reestructurados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13030620301</v>
          </cell>
          <cell r="B850" t="str">
            <v>Personales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13030620302</v>
          </cell>
          <cell r="B851" t="str">
            <v>Prendarios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13030620303</v>
          </cell>
          <cell r="B852" t="str">
            <v>Hipotecarios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130308</v>
          </cell>
          <cell r="B853" t="str">
            <v>Operaciones burs·tiles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1303081</v>
          </cell>
          <cell r="B854" t="str">
            <v>Operaciones burs·tiles - Moneda Nacional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1303082</v>
          </cell>
          <cell r="B855" t="str">
            <v>Operaciones burs·tiles - Moneda Extranjera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1398</v>
          </cell>
          <cell r="B856" t="str">
            <v>RENDIMIENTOS POR PRESTAMOS</v>
          </cell>
          <cell r="C856">
            <v>5833.49</v>
          </cell>
          <cell r="D856">
            <v>17389.39</v>
          </cell>
          <cell r="E856">
            <v>17791.32</v>
          </cell>
          <cell r="F856">
            <v>5431.56</v>
          </cell>
        </row>
        <row r="857">
          <cell r="A857">
            <v>139801</v>
          </cell>
          <cell r="B857" t="str">
            <v>A entidades del Estado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1398011</v>
          </cell>
          <cell r="B858" t="str">
            <v>A entidades del Estado - Moneda Nacional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1398012</v>
          </cell>
          <cell r="B859" t="str">
            <v>A entidades del Estado - Moneda Extranjera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139802</v>
          </cell>
          <cell r="B860" t="str">
            <v>A empresas privadas</v>
          </cell>
          <cell r="C860">
            <v>0</v>
          </cell>
          <cell r="D860">
            <v>5240.3900000000003</v>
          </cell>
          <cell r="E860">
            <v>685.6</v>
          </cell>
          <cell r="F860">
            <v>4554.79</v>
          </cell>
        </row>
        <row r="861">
          <cell r="A861">
            <v>1398021</v>
          </cell>
          <cell r="B861" t="str">
            <v>A empresas privadas - Moneda Nacional</v>
          </cell>
          <cell r="C861">
            <v>0</v>
          </cell>
          <cell r="D861">
            <v>5240.3900000000003</v>
          </cell>
          <cell r="E861">
            <v>685.6</v>
          </cell>
          <cell r="F861">
            <v>4554.79</v>
          </cell>
        </row>
        <row r="862">
          <cell r="A862">
            <v>139802101</v>
          </cell>
          <cell r="B862" t="str">
            <v>ECOINSA</v>
          </cell>
          <cell r="C862">
            <v>0</v>
          </cell>
          <cell r="D862">
            <v>5022.18</v>
          </cell>
          <cell r="E862">
            <v>685.6</v>
          </cell>
          <cell r="F862">
            <v>4336.58</v>
          </cell>
        </row>
        <row r="863">
          <cell r="A863">
            <v>139802102</v>
          </cell>
          <cell r="B863" t="str">
            <v>N.G. Ingenieros, S.A. DE C.V.</v>
          </cell>
          <cell r="C863">
            <v>0</v>
          </cell>
          <cell r="D863">
            <v>218.21</v>
          </cell>
          <cell r="E863">
            <v>0</v>
          </cell>
          <cell r="F863">
            <v>218.21</v>
          </cell>
        </row>
        <row r="864">
          <cell r="A864">
            <v>1398022</v>
          </cell>
          <cell r="B864" t="str">
            <v>A empresas privadas - Moneda Extranjera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139803</v>
          </cell>
          <cell r="B865" t="str">
            <v>A particulares</v>
          </cell>
          <cell r="C865">
            <v>5833.49</v>
          </cell>
          <cell r="D865">
            <v>12149</v>
          </cell>
          <cell r="E865">
            <v>17105.72</v>
          </cell>
          <cell r="F865">
            <v>876.77</v>
          </cell>
        </row>
        <row r="866">
          <cell r="A866">
            <v>1398031</v>
          </cell>
          <cell r="B866" t="str">
            <v>A particulares - Moneda Nacional</v>
          </cell>
          <cell r="C866">
            <v>5833.49</v>
          </cell>
          <cell r="D866">
            <v>12149</v>
          </cell>
          <cell r="E866">
            <v>17105.72</v>
          </cell>
          <cell r="F866">
            <v>876.77</v>
          </cell>
        </row>
        <row r="867">
          <cell r="A867">
            <v>139803101</v>
          </cell>
          <cell r="B867" t="str">
            <v>Carlos Alberto Arriaza Mercadal</v>
          </cell>
          <cell r="C867">
            <v>5833.49</v>
          </cell>
          <cell r="D867">
            <v>12149</v>
          </cell>
          <cell r="E867">
            <v>17105.72</v>
          </cell>
          <cell r="F867">
            <v>876.77</v>
          </cell>
        </row>
        <row r="868">
          <cell r="A868">
            <v>1398032</v>
          </cell>
          <cell r="B868" t="str">
            <v>A particulares - 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139804</v>
          </cell>
          <cell r="B869" t="str">
            <v>A otras entidades del sistema financiero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1398041</v>
          </cell>
          <cell r="B870" t="str">
            <v>A otras entidades del sistema financiero - 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1398042</v>
          </cell>
          <cell r="B871" t="str">
            <v>A otras entidades del sistema financiero - 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139805</v>
          </cell>
          <cell r="B872" t="str">
            <v>A filiales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1398051</v>
          </cell>
          <cell r="B873" t="str">
            <v>A filiales - 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1398052</v>
          </cell>
          <cell r="B874" t="str">
            <v>A filiales - Moneda Extranjera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139806</v>
          </cell>
          <cell r="B875" t="str">
            <v>A empresas extranjeras no domiciliadas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1398061</v>
          </cell>
          <cell r="B876" t="str">
            <v>A empresas extranjeras no domiciliadas - Moneda Nacional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1398062</v>
          </cell>
          <cell r="B877" t="str">
            <v>A empresas extranjeras no domiciliadas - Moneda Extranjera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139807</v>
          </cell>
          <cell r="B878" t="str">
            <v>Préstamos con garantÌa de pÛlizas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1398071</v>
          </cell>
          <cell r="B879" t="str">
            <v>Préstamos con garantÌa de pÛlizas - Moneda Nacional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1398072</v>
          </cell>
          <cell r="B880" t="str">
            <v>Préstamos con garantÌa de pÛlizas - Moneda Extranjera+M792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139808</v>
          </cell>
          <cell r="B881" t="str">
            <v>Operaciones burs·tiles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1398081</v>
          </cell>
          <cell r="B882" t="str">
            <v>Operaciones burs·tiles - Moneda Nacional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1398082</v>
          </cell>
          <cell r="B883" t="str">
            <v>Operaciones burs·tiles - Moneda Extranjera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139809</v>
          </cell>
          <cell r="B884" t="str">
            <v>Intereses vencidos sobre prestamos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1398091</v>
          </cell>
          <cell r="B885" t="str">
            <v>Intereses Vencidos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1399</v>
          </cell>
          <cell r="B886" t="str">
            <v>PROVISIONES POR PRESTAMOS ( Cr )</v>
          </cell>
          <cell r="C886">
            <v>-13.13</v>
          </cell>
          <cell r="D886">
            <v>13.13</v>
          </cell>
          <cell r="E886">
            <v>4573.49</v>
          </cell>
          <cell r="F886">
            <v>-4573.49</v>
          </cell>
        </row>
        <row r="887">
          <cell r="A887">
            <v>139901</v>
          </cell>
          <cell r="B887" t="str">
            <v>A entidades del Estado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1399011</v>
          </cell>
          <cell r="B888" t="str">
            <v>A entidades del Estado - Moneda Nacional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1399012</v>
          </cell>
          <cell r="B889" t="str">
            <v>A entidades del Estado - Moneda Extranjera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139902</v>
          </cell>
          <cell r="B890" t="str">
            <v>A empresas privadas</v>
          </cell>
          <cell r="C890">
            <v>-13.13</v>
          </cell>
          <cell r="D890">
            <v>13.13</v>
          </cell>
          <cell r="E890">
            <v>4573.49</v>
          </cell>
          <cell r="F890">
            <v>-4573.49</v>
          </cell>
        </row>
        <row r="891">
          <cell r="A891">
            <v>1399021</v>
          </cell>
          <cell r="B891" t="str">
            <v>A empresas privadas  - Moneda Nacional</v>
          </cell>
          <cell r="C891">
            <v>-13.13</v>
          </cell>
          <cell r="D891">
            <v>13.13</v>
          </cell>
          <cell r="E891">
            <v>4573.49</v>
          </cell>
          <cell r="F891">
            <v>-4573.49</v>
          </cell>
        </row>
        <row r="892">
          <cell r="A892">
            <v>139902101</v>
          </cell>
          <cell r="B892" t="str">
            <v>Personales</v>
          </cell>
          <cell r="C892">
            <v>-13.13</v>
          </cell>
          <cell r="D892">
            <v>13.13</v>
          </cell>
          <cell r="E892">
            <v>4573.49</v>
          </cell>
          <cell r="F892">
            <v>-4573.49</v>
          </cell>
        </row>
        <row r="893">
          <cell r="A893">
            <v>139902102</v>
          </cell>
          <cell r="B893" t="str">
            <v>Prendarios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139902103</v>
          </cell>
          <cell r="B894" t="str">
            <v>Hipotecarios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1399022</v>
          </cell>
          <cell r="B895" t="str">
            <v>A empresas privadas  - Moneda Extranjera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139903</v>
          </cell>
          <cell r="B896" t="str">
            <v>A particulares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1399031</v>
          </cell>
          <cell r="B897" t="str">
            <v>A particulares - Moneda Nacional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139903101</v>
          </cell>
          <cell r="B898" t="str">
            <v>Personales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139903102</v>
          </cell>
          <cell r="B899" t="str">
            <v>Prendarios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139903103</v>
          </cell>
          <cell r="B900" t="str">
            <v>Hipotecarios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1399032</v>
          </cell>
          <cell r="B901" t="str">
            <v>A particulares - Moneda Extranjera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139904</v>
          </cell>
          <cell r="B902" t="str">
            <v>A otras entidades del sistema financiero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1399041</v>
          </cell>
          <cell r="B903" t="str">
            <v>A otras entidades del sistema financiero - Moneda Nacional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1399042</v>
          </cell>
          <cell r="B904" t="str">
            <v>A otras entidades del sistema financiero - Moneda Extranjera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139905</v>
          </cell>
          <cell r="B905" t="str">
            <v>A filiales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1399051</v>
          </cell>
          <cell r="B906" t="str">
            <v>A filiales - Moneda Nacional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1399052</v>
          </cell>
          <cell r="B907" t="str">
            <v>A filiales - Moneda Extranjera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139906</v>
          </cell>
          <cell r="B908" t="str">
            <v>A empresas extranjeras no domiciliadas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1399061</v>
          </cell>
          <cell r="B909" t="str">
            <v>A empresas extranjeras no domiciliadas - Moneda Nacional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1399062</v>
          </cell>
          <cell r="B910" t="str">
            <v>A empresas extranjeras no domiciliadas - Moneda Extranjera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139908</v>
          </cell>
          <cell r="B911" t="str">
            <v>Operaciones burs·tiles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1399081</v>
          </cell>
          <cell r="B912" t="str">
            <v>Operaciones burs·tiles - Moneda Nacional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1399082</v>
          </cell>
          <cell r="B913" t="str">
            <v>Operaciones burs·tiles - Moneda Extranjera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14</v>
          </cell>
          <cell r="B914" t="str">
            <v>PRIMAS POR COBRAR</v>
          </cell>
          <cell r="C914">
            <v>2076363.26</v>
          </cell>
          <cell r="D914">
            <v>31853588.710000001</v>
          </cell>
          <cell r="E914">
            <v>29325733.390000001</v>
          </cell>
          <cell r="F914">
            <v>4604218.58</v>
          </cell>
        </row>
        <row r="915">
          <cell r="A915">
            <v>1401</v>
          </cell>
          <cell r="B915" t="str">
            <v>PRIMAS DE SEGUROS DE VIDA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140101</v>
          </cell>
          <cell r="B916" t="str">
            <v>De vida individual de largo plazo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1401011</v>
          </cell>
          <cell r="B917" t="str">
            <v>De vida individual de largo plazo - Moneda Nacional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140101101</v>
          </cell>
          <cell r="B918" t="str">
            <v>Seguros directos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140101109</v>
          </cell>
          <cell r="B919" t="str">
            <v>Seguros de filiales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1401012</v>
          </cell>
          <cell r="B920" t="str">
            <v>De vida individual de largo plazo - Moneda Extranjera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140101201</v>
          </cell>
          <cell r="B921" t="str">
            <v>Seguros directos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140101209</v>
          </cell>
          <cell r="B922" t="str">
            <v>Seguros de filiales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140102</v>
          </cell>
          <cell r="B923" t="str">
            <v>De vida individual de corto plazo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1401021</v>
          </cell>
          <cell r="B924" t="str">
            <v>De vida individual de corto plazo - Moneda Nacional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140102101</v>
          </cell>
          <cell r="B925" t="str">
            <v>Seguros directos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140102109</v>
          </cell>
          <cell r="B926" t="str">
            <v>Seguros de filiales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1401022</v>
          </cell>
          <cell r="B927" t="str">
            <v>De vida individual de corto plazo - Moneda Extranjera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140102201</v>
          </cell>
          <cell r="B928" t="str">
            <v>Seguros directos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140102209</v>
          </cell>
          <cell r="B929" t="str">
            <v>Seguros de filiales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140103</v>
          </cell>
          <cell r="B930" t="str">
            <v>Colectivo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1401031</v>
          </cell>
          <cell r="B931" t="str">
            <v>Colectivo - Moneda Nacional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140103101</v>
          </cell>
          <cell r="B932" t="str">
            <v>Seguros directos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140103109</v>
          </cell>
          <cell r="B933" t="str">
            <v>Seguros de filiales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1401032</v>
          </cell>
          <cell r="B934" t="str">
            <v>Colectivo - Moneda Extranjera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140103201</v>
          </cell>
          <cell r="B935" t="str">
            <v>Seguros directos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140103209</v>
          </cell>
          <cell r="B936" t="str">
            <v>Seguros de filiales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140104</v>
          </cell>
          <cell r="B937" t="str">
            <v>Otros planes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1401041</v>
          </cell>
          <cell r="B938" t="str">
            <v>Otros planes - Moneda Nacional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140104101</v>
          </cell>
          <cell r="B939" t="str">
            <v>Seguros directos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140104109</v>
          </cell>
          <cell r="B940" t="str">
            <v>Seguros de filiales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1401042</v>
          </cell>
          <cell r="B941" t="str">
            <v>Otros planes - Moneda Extranjera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140104201</v>
          </cell>
          <cell r="B942" t="str">
            <v>Seguros directos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140104209</v>
          </cell>
          <cell r="B943" t="str">
            <v>Seguros de filiales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1402</v>
          </cell>
          <cell r="B944" t="str">
            <v>PRIMAS DE SEGUROS PREVISIONALES RENTAS Y PENSIONES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140201</v>
          </cell>
          <cell r="B945" t="str">
            <v>Rentas de invalidez y sobrevivencia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1402011</v>
          </cell>
          <cell r="B946" t="str">
            <v>Rentas de invalidez y sobrevivencia - Moneda Nacional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140201101</v>
          </cell>
          <cell r="B947" t="str">
            <v>Seguros directos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140201109</v>
          </cell>
          <cell r="B948" t="str">
            <v>Seguros de filiales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1402012</v>
          </cell>
          <cell r="B949" t="str">
            <v>Rentas de invalidez y sobrevivencia - Moneda Extranjera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140201201</v>
          </cell>
          <cell r="B950" t="str">
            <v>Seguros directos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140201209</v>
          </cell>
          <cell r="B951" t="str">
            <v>Seguros de filiales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140202</v>
          </cell>
          <cell r="B952" t="str">
            <v>Sepelio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1402021</v>
          </cell>
          <cell r="B953" t="str">
            <v>Sepelio - Moneda Nacional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140202101</v>
          </cell>
          <cell r="B954" t="str">
            <v>Seguros directos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140202109</v>
          </cell>
          <cell r="B955" t="str">
            <v>Seguros de filiales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1402022</v>
          </cell>
          <cell r="B956" t="str">
            <v>Sepelio - Moneda Extranjera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140202201</v>
          </cell>
          <cell r="B957" t="str">
            <v>Seguros directos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140202209</v>
          </cell>
          <cell r="B958" t="str">
            <v>Seguros de filiales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140203</v>
          </cell>
          <cell r="B959" t="str">
            <v>Otras rentas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1402031</v>
          </cell>
          <cell r="B960" t="str">
            <v>Otras Rentas - Moneda Nacional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140203101</v>
          </cell>
          <cell r="B961" t="str">
            <v>Seguros directos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140203109</v>
          </cell>
          <cell r="B962" t="str">
            <v>Seguros de filiales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1402032</v>
          </cell>
          <cell r="B963" t="str">
            <v>Otras Rentas - Moneda  Extranjera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140203201</v>
          </cell>
          <cell r="B964" t="str">
            <v>Seguros directos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140203209</v>
          </cell>
          <cell r="B965" t="str">
            <v>Seguros de filiales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140204</v>
          </cell>
          <cell r="B966" t="str">
            <v>Pensiones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1402041</v>
          </cell>
          <cell r="B967" t="str">
            <v>Pensiones - Moneda Nacional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140204101</v>
          </cell>
          <cell r="B968" t="str">
            <v>Seguros directos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140204109</v>
          </cell>
          <cell r="B969" t="str">
            <v>Seguros de filiales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1402042</v>
          </cell>
          <cell r="B970" t="str">
            <v>Pensiones - Moneda Extranjera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140204201</v>
          </cell>
          <cell r="B971" t="str">
            <v>Seguros directos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140204209</v>
          </cell>
          <cell r="B972" t="str">
            <v>Seguros de filiales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1403</v>
          </cell>
          <cell r="B973" t="str">
            <v>PRIMAS DE SEGUROS DE  ACCIDENTES Y ENFERMEDADES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140301</v>
          </cell>
          <cell r="B974" t="str">
            <v>Salud y hospitalización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1403011</v>
          </cell>
          <cell r="B975" t="str">
            <v>Salud y hospitalización - Moneda Nacional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140301101</v>
          </cell>
          <cell r="B976" t="str">
            <v>Seguros directos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140301109</v>
          </cell>
          <cell r="B977" t="str">
            <v>Seguros de filiales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1403012</v>
          </cell>
          <cell r="B978" t="str">
            <v>Salud y hospitalizaciÛn - Moneda Extranjera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140301201</v>
          </cell>
          <cell r="B979" t="str">
            <v>Seguros directos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140301209</v>
          </cell>
          <cell r="B980" t="str">
            <v>Seguros de filiales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140302</v>
          </cell>
          <cell r="B981" t="str">
            <v>Accidentes personales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1403021</v>
          </cell>
          <cell r="B982" t="str">
            <v>Accidentes personales - Moneda Nacional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140302101</v>
          </cell>
          <cell r="B983" t="str">
            <v>Seguros directos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140302109</v>
          </cell>
          <cell r="B984" t="str">
            <v>Seguros de filiales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1403022</v>
          </cell>
          <cell r="B985" t="str">
            <v>Accidentes personales - moneda Extranjera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140302201</v>
          </cell>
          <cell r="B986" t="str">
            <v>Seguros directos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140302209</v>
          </cell>
          <cell r="B987" t="str">
            <v>Seguros de filiales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140303</v>
          </cell>
          <cell r="B988" t="str">
            <v>Accidentes viajes aÈreos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1403031</v>
          </cell>
          <cell r="B989" t="str">
            <v>Accidentes viajes aÈreos - Moneda Nacional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140303101</v>
          </cell>
          <cell r="B990" t="str">
            <v>Seguros directos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140303109</v>
          </cell>
          <cell r="B991" t="str">
            <v>Seguros de filiales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1403032</v>
          </cell>
          <cell r="B992" t="str">
            <v>Accidentes viajes aÈreos - Moneda Extranjera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140303201</v>
          </cell>
          <cell r="B993" t="str">
            <v>Seguros directos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140303209</v>
          </cell>
          <cell r="B994" t="str">
            <v>Seguros de filiales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140304</v>
          </cell>
          <cell r="B995" t="str">
            <v>Escolares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1403041</v>
          </cell>
          <cell r="B996" t="str">
            <v>Escolares - Moneda Nacional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140304101</v>
          </cell>
          <cell r="B997" t="str">
            <v>Seguros directos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140304109</v>
          </cell>
          <cell r="B998" t="str">
            <v>Seguros de filiales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1403042</v>
          </cell>
          <cell r="B999" t="str">
            <v>Escolares - Moneda Extranjera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140304201</v>
          </cell>
          <cell r="B1000" t="str">
            <v>Seguros directos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140304209</v>
          </cell>
          <cell r="B1001" t="str">
            <v>Seguros de filiales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1404</v>
          </cell>
          <cell r="B1002" t="str">
            <v>PRIMAS DE SEGUROS DE INCENDIOS  Y LINEAS ALIADAS</v>
          </cell>
          <cell r="C1002">
            <v>1059004.8600000001</v>
          </cell>
          <cell r="D1002">
            <v>4610636.05</v>
          </cell>
          <cell r="E1002">
            <v>3822351.57</v>
          </cell>
          <cell r="F1002">
            <v>1847289.34</v>
          </cell>
        </row>
        <row r="1003">
          <cell r="A1003">
            <v>140401</v>
          </cell>
          <cell r="B1003" t="str">
            <v>Incendios</v>
          </cell>
          <cell r="C1003">
            <v>1059004.8600000001</v>
          </cell>
          <cell r="D1003">
            <v>4610636.05</v>
          </cell>
          <cell r="E1003">
            <v>3822351.57</v>
          </cell>
          <cell r="F1003">
            <v>1847289.34</v>
          </cell>
        </row>
        <row r="1004">
          <cell r="A1004">
            <v>1404011</v>
          </cell>
          <cell r="B1004" t="str">
            <v>Incendios - Moneda Nacional</v>
          </cell>
          <cell r="C1004">
            <v>1059004.8600000001</v>
          </cell>
          <cell r="D1004">
            <v>4610636.05</v>
          </cell>
          <cell r="E1004">
            <v>3822351.57</v>
          </cell>
          <cell r="F1004">
            <v>1847289.34</v>
          </cell>
        </row>
        <row r="1005">
          <cell r="A1005">
            <v>140401101</v>
          </cell>
          <cell r="B1005" t="str">
            <v>Seguros directos</v>
          </cell>
          <cell r="C1005">
            <v>1059004.8600000001</v>
          </cell>
          <cell r="D1005">
            <v>4610636.05</v>
          </cell>
          <cell r="E1005">
            <v>3822351.57</v>
          </cell>
          <cell r="F1005">
            <v>1847289.34</v>
          </cell>
        </row>
        <row r="1006">
          <cell r="A1006">
            <v>140401109</v>
          </cell>
          <cell r="B1006" t="str">
            <v>Seguros de filiales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1404012</v>
          </cell>
          <cell r="B1007" t="str">
            <v>Incendios - Moneda Extranjera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140401201</v>
          </cell>
          <cell r="B1008" t="str">
            <v>Seguros directos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140401209</v>
          </cell>
          <cell r="B1009" t="str">
            <v>Seguros de filiales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1405</v>
          </cell>
          <cell r="B1010" t="str">
            <v>PRIMAS DE SEGUROS DE AUTOMOTORES</v>
          </cell>
          <cell r="C1010">
            <v>251760.48</v>
          </cell>
          <cell r="D1010">
            <v>1749899.12</v>
          </cell>
          <cell r="E1010">
            <v>1714569.57</v>
          </cell>
          <cell r="F1010">
            <v>287090.03000000003</v>
          </cell>
        </row>
        <row r="1011">
          <cell r="A1011">
            <v>140501</v>
          </cell>
          <cell r="B1011" t="str">
            <v>Automotores</v>
          </cell>
          <cell r="C1011">
            <v>251760.48</v>
          </cell>
          <cell r="D1011">
            <v>1749899.12</v>
          </cell>
          <cell r="E1011">
            <v>1714569.57</v>
          </cell>
          <cell r="F1011">
            <v>287090.03000000003</v>
          </cell>
        </row>
        <row r="1012">
          <cell r="A1012">
            <v>1405011</v>
          </cell>
          <cell r="B1012" t="str">
            <v>Automotores - Moneda Nacional</v>
          </cell>
          <cell r="C1012">
            <v>251760.48</v>
          </cell>
          <cell r="D1012">
            <v>1749899.12</v>
          </cell>
          <cell r="E1012">
            <v>1714569.57</v>
          </cell>
          <cell r="F1012">
            <v>287090.03000000003</v>
          </cell>
        </row>
        <row r="1013">
          <cell r="A1013">
            <v>140501101</v>
          </cell>
          <cell r="B1013" t="str">
            <v>Seguros directos</v>
          </cell>
          <cell r="C1013">
            <v>251760.48</v>
          </cell>
          <cell r="D1013">
            <v>1749899.12</v>
          </cell>
          <cell r="E1013">
            <v>1714569.57</v>
          </cell>
          <cell r="F1013">
            <v>287090.03000000003</v>
          </cell>
        </row>
        <row r="1014">
          <cell r="A1014">
            <v>140501109</v>
          </cell>
          <cell r="B1014" t="str">
            <v>Seguros de filiales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1405012</v>
          </cell>
          <cell r="B1015" t="str">
            <v>Automotores - Moneda Extranjera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140501201</v>
          </cell>
          <cell r="B1016" t="str">
            <v>Seguros directos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140501209</v>
          </cell>
          <cell r="B1017" t="str">
            <v>Seguros de filiales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1406</v>
          </cell>
          <cell r="B1018" t="str">
            <v>PRIMAS DE OTROS SEGUROS GENERALES</v>
          </cell>
          <cell r="C1018">
            <v>474209.94</v>
          </cell>
          <cell r="D1018">
            <v>14914285.109999999</v>
          </cell>
          <cell r="E1018">
            <v>14204225.529999999</v>
          </cell>
          <cell r="F1018">
            <v>1184269.52</v>
          </cell>
        </row>
        <row r="1019">
          <cell r="A1019">
            <v>140601</v>
          </cell>
          <cell r="B1019" t="str">
            <v>Rotura de Cristales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1406011</v>
          </cell>
          <cell r="B1020" t="str">
            <v>Rotura de Cristales - Moneda Nacional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140601101</v>
          </cell>
          <cell r="B1021" t="str">
            <v>Seguros directos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140601109</v>
          </cell>
          <cell r="B1022" t="str">
            <v>Seguros de filiales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1406012</v>
          </cell>
          <cell r="B1023" t="str">
            <v>Rotura de Cristales - Moneda Extranjera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140601201</v>
          </cell>
          <cell r="B1024" t="str">
            <v>Seguros directos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140601209</v>
          </cell>
          <cell r="B1025" t="str">
            <v>Seguros de filiales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140602</v>
          </cell>
          <cell r="B1026" t="str">
            <v>Transporte marÌtimo</v>
          </cell>
          <cell r="C1026">
            <v>1742.08</v>
          </cell>
          <cell r="D1026">
            <v>52013.57</v>
          </cell>
          <cell r="E1026">
            <v>46188.55</v>
          </cell>
          <cell r="F1026">
            <v>7567.1</v>
          </cell>
        </row>
        <row r="1027">
          <cell r="A1027">
            <v>1406021</v>
          </cell>
          <cell r="B1027" t="str">
            <v>Transporte MarÌtimo - Moneda Nacional</v>
          </cell>
          <cell r="C1027">
            <v>1742.08</v>
          </cell>
          <cell r="D1027">
            <v>52013.57</v>
          </cell>
          <cell r="E1027">
            <v>46188.55</v>
          </cell>
          <cell r="F1027">
            <v>7567.1</v>
          </cell>
        </row>
        <row r="1028">
          <cell r="A1028">
            <v>140602101</v>
          </cell>
          <cell r="B1028" t="str">
            <v>Seguros directos</v>
          </cell>
          <cell r="C1028">
            <v>1742.08</v>
          </cell>
          <cell r="D1028">
            <v>52013.57</v>
          </cell>
          <cell r="E1028">
            <v>46188.55</v>
          </cell>
          <cell r="F1028">
            <v>7567.1</v>
          </cell>
        </row>
        <row r="1029">
          <cell r="A1029">
            <v>140602109</v>
          </cell>
          <cell r="B1029" t="str">
            <v>Seguros de filiales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1406022</v>
          </cell>
          <cell r="B1030" t="str">
            <v>Transporte MarÌtimo - Moneda Extranjera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140602201</v>
          </cell>
          <cell r="B1031" t="str">
            <v>Seguros directos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140602209</v>
          </cell>
          <cell r="B1032" t="str">
            <v>Seguros de filiales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140603</v>
          </cell>
          <cell r="B1033" t="str">
            <v>Transporte aéreo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1406031</v>
          </cell>
          <cell r="B1034" t="str">
            <v>Transporte aéreo - Moneda Nacional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140603101</v>
          </cell>
          <cell r="B1035" t="str">
            <v>Seguros directos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140603109</v>
          </cell>
          <cell r="B1036" t="str">
            <v>Seguros de filiales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1406032</v>
          </cell>
          <cell r="B1037" t="str">
            <v>Transporte aÈreo - Moneda Extranjera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140603201</v>
          </cell>
          <cell r="B1038" t="str">
            <v>Seguros directos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140603209</v>
          </cell>
          <cell r="B1039" t="str">
            <v>Seguros de filiales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140604</v>
          </cell>
          <cell r="B1040" t="str">
            <v>Transporte terrestre</v>
          </cell>
          <cell r="C1040">
            <v>4832.7700000000004</v>
          </cell>
          <cell r="D1040">
            <v>26862.59</v>
          </cell>
          <cell r="E1040">
            <v>25669.43</v>
          </cell>
          <cell r="F1040">
            <v>6025.93</v>
          </cell>
        </row>
        <row r="1041">
          <cell r="A1041">
            <v>1406041</v>
          </cell>
          <cell r="B1041" t="str">
            <v>Transporte terrestre - Moneda Nacional</v>
          </cell>
          <cell r="C1041">
            <v>4832.7700000000004</v>
          </cell>
          <cell r="D1041">
            <v>26862.59</v>
          </cell>
          <cell r="E1041">
            <v>25669.43</v>
          </cell>
          <cell r="F1041">
            <v>6025.93</v>
          </cell>
        </row>
        <row r="1042">
          <cell r="A1042">
            <v>140604101</v>
          </cell>
          <cell r="B1042" t="str">
            <v>Seguros directos</v>
          </cell>
          <cell r="C1042">
            <v>4832.7700000000004</v>
          </cell>
          <cell r="D1042">
            <v>26862.59</v>
          </cell>
          <cell r="E1042">
            <v>25669.43</v>
          </cell>
          <cell r="F1042">
            <v>6025.93</v>
          </cell>
        </row>
        <row r="1043">
          <cell r="A1043">
            <v>140604109</v>
          </cell>
          <cell r="B1043" t="str">
            <v>Seguros de filiales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1406042</v>
          </cell>
          <cell r="B1044" t="str">
            <v>Transporte terrestre - Moneda Extranjera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140604201</v>
          </cell>
          <cell r="B1045" t="str">
            <v>Seguros directos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140604209</v>
          </cell>
          <cell r="B1046" t="str">
            <v>Seguros de filiales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140605</v>
          </cell>
          <cell r="B1047" t="str">
            <v>MarÌtimos casco</v>
          </cell>
          <cell r="C1047">
            <v>0</v>
          </cell>
          <cell r="D1047">
            <v>10924.84</v>
          </cell>
          <cell r="E1047">
            <v>10924.84</v>
          </cell>
          <cell r="F1047">
            <v>0</v>
          </cell>
        </row>
        <row r="1048">
          <cell r="A1048">
            <v>1406051</v>
          </cell>
          <cell r="B1048" t="str">
            <v>MarÌtimos casco - Moneda Nacional</v>
          </cell>
          <cell r="C1048">
            <v>0</v>
          </cell>
          <cell r="D1048">
            <v>10924.84</v>
          </cell>
          <cell r="E1048">
            <v>10924.84</v>
          </cell>
          <cell r="F1048">
            <v>0</v>
          </cell>
        </row>
        <row r="1049">
          <cell r="A1049">
            <v>140605101</v>
          </cell>
          <cell r="B1049" t="str">
            <v>Seguros directos</v>
          </cell>
          <cell r="C1049">
            <v>0</v>
          </cell>
          <cell r="D1049">
            <v>10924.84</v>
          </cell>
          <cell r="E1049">
            <v>10924.84</v>
          </cell>
          <cell r="F1049">
            <v>0</v>
          </cell>
        </row>
        <row r="1050">
          <cell r="A1050">
            <v>140605109</v>
          </cell>
          <cell r="B1050" t="str">
            <v>Seguros de filiales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1406052</v>
          </cell>
          <cell r="B1051" t="str">
            <v>MarÌtimos casco - Moneda Extranjera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140605201</v>
          </cell>
          <cell r="B1052" t="str">
            <v>Seguros directos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140605209</v>
          </cell>
          <cell r="B1053" t="str">
            <v>Seguros de filiales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140606</v>
          </cell>
          <cell r="B1054" t="str">
            <v>Aviación</v>
          </cell>
          <cell r="C1054">
            <v>114446.39999999999</v>
          </cell>
          <cell r="D1054">
            <v>1262516.71</v>
          </cell>
          <cell r="E1054">
            <v>1242422.1100000001</v>
          </cell>
          <cell r="F1054">
            <v>134541</v>
          </cell>
        </row>
        <row r="1055">
          <cell r="A1055">
            <v>1406061</v>
          </cell>
          <cell r="B1055" t="str">
            <v>Aviación - Moneda Nacional</v>
          </cell>
          <cell r="C1055">
            <v>114446.39999999999</v>
          </cell>
          <cell r="D1055">
            <v>1262516.71</v>
          </cell>
          <cell r="E1055">
            <v>1242422.1100000001</v>
          </cell>
          <cell r="F1055">
            <v>134541</v>
          </cell>
        </row>
        <row r="1056">
          <cell r="A1056">
            <v>140606101</v>
          </cell>
          <cell r="B1056" t="str">
            <v>Seguros directos</v>
          </cell>
          <cell r="C1056">
            <v>114446.39999999999</v>
          </cell>
          <cell r="D1056">
            <v>1262516.71</v>
          </cell>
          <cell r="E1056">
            <v>1242422.1100000001</v>
          </cell>
          <cell r="F1056">
            <v>134541</v>
          </cell>
        </row>
        <row r="1057">
          <cell r="A1057">
            <v>140606109</v>
          </cell>
          <cell r="B1057" t="str">
            <v>Seguros de filiales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1406062</v>
          </cell>
          <cell r="B1058" t="str">
            <v>AviaciÛn - Moneda Extranjera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140606201</v>
          </cell>
          <cell r="B1059" t="str">
            <v>Seguros directos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140606209</v>
          </cell>
          <cell r="B1060" t="str">
            <v>Seguros de filiales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140607</v>
          </cell>
          <cell r="B1061" t="str">
            <v>Robo y hurto</v>
          </cell>
          <cell r="C1061">
            <v>4504.28</v>
          </cell>
          <cell r="D1061">
            <v>30659.71</v>
          </cell>
          <cell r="E1061">
            <v>31684.15</v>
          </cell>
          <cell r="F1061">
            <v>3479.84</v>
          </cell>
        </row>
        <row r="1062">
          <cell r="A1062">
            <v>1406071</v>
          </cell>
          <cell r="B1062" t="str">
            <v>Robo y Hurto - Moneda Nacional</v>
          </cell>
          <cell r="C1062">
            <v>4504.28</v>
          </cell>
          <cell r="D1062">
            <v>30659.71</v>
          </cell>
          <cell r="E1062">
            <v>31684.15</v>
          </cell>
          <cell r="F1062">
            <v>3479.84</v>
          </cell>
        </row>
        <row r="1063">
          <cell r="A1063">
            <v>140607101</v>
          </cell>
          <cell r="B1063" t="str">
            <v>Seguros directos</v>
          </cell>
          <cell r="C1063">
            <v>4504.28</v>
          </cell>
          <cell r="D1063">
            <v>30659.71</v>
          </cell>
          <cell r="E1063">
            <v>31684.15</v>
          </cell>
          <cell r="F1063">
            <v>3479.84</v>
          </cell>
        </row>
        <row r="1064">
          <cell r="A1064">
            <v>140607109</v>
          </cell>
          <cell r="B1064" t="str">
            <v>Seguros de filiales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1406072</v>
          </cell>
          <cell r="B1065" t="str">
            <v>Robo y Hurto - Moneda Extranjera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140607201</v>
          </cell>
          <cell r="B1066" t="str">
            <v>Seguros directos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140607209</v>
          </cell>
          <cell r="B1067" t="str">
            <v>Seguros de filiales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140608</v>
          </cell>
          <cell r="B1068" t="str">
            <v>Fidelidad</v>
          </cell>
          <cell r="C1068">
            <v>6673.72</v>
          </cell>
          <cell r="D1068">
            <v>56407.05</v>
          </cell>
          <cell r="E1068">
            <v>58662.45</v>
          </cell>
          <cell r="F1068">
            <v>4418.32</v>
          </cell>
        </row>
        <row r="1069">
          <cell r="A1069">
            <v>1406081</v>
          </cell>
          <cell r="B1069" t="str">
            <v>Fidelidad - Moneda Nacional</v>
          </cell>
          <cell r="C1069">
            <v>6673.72</v>
          </cell>
          <cell r="D1069">
            <v>56407.05</v>
          </cell>
          <cell r="E1069">
            <v>58662.45</v>
          </cell>
          <cell r="F1069">
            <v>4418.32</v>
          </cell>
        </row>
        <row r="1070">
          <cell r="A1070">
            <v>140608101</v>
          </cell>
          <cell r="B1070" t="str">
            <v>Seguros directos</v>
          </cell>
          <cell r="C1070">
            <v>6673.72</v>
          </cell>
          <cell r="D1070">
            <v>56407.05</v>
          </cell>
          <cell r="E1070">
            <v>58662.45</v>
          </cell>
          <cell r="F1070">
            <v>4418.32</v>
          </cell>
        </row>
        <row r="1071">
          <cell r="A1071">
            <v>140608109</v>
          </cell>
          <cell r="B1071" t="str">
            <v>Seguros de filiales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1406082</v>
          </cell>
          <cell r="B1072" t="str">
            <v>Fidelidad - Moneda Extranjera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140608201</v>
          </cell>
          <cell r="B1073" t="str">
            <v>Seguros directos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140608209</v>
          </cell>
          <cell r="B1074" t="str">
            <v>Seguros de filiales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140609</v>
          </cell>
          <cell r="B1075" t="str">
            <v>Seguro de bancos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1406091</v>
          </cell>
          <cell r="B1076" t="str">
            <v>Seguro de bancos - Moneda Nacional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140609101</v>
          </cell>
          <cell r="B1077" t="str">
            <v>Seguros directos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140609109</v>
          </cell>
          <cell r="B1078" t="str">
            <v>Seguros de filiales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1406092</v>
          </cell>
          <cell r="B1079" t="str">
            <v>Seguro de bancos - Moneda Nacional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140609201</v>
          </cell>
          <cell r="B1080" t="str">
            <v>Seguros directos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140609209</v>
          </cell>
          <cell r="B1081" t="str">
            <v>Seguros de filiales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140610</v>
          </cell>
          <cell r="B1082" t="str">
            <v>Todo riesgo para contratista</v>
          </cell>
          <cell r="C1082">
            <v>31347.87</v>
          </cell>
          <cell r="D1082">
            <v>694577.62</v>
          </cell>
          <cell r="E1082">
            <v>715146.48</v>
          </cell>
          <cell r="F1082">
            <v>10779.01</v>
          </cell>
        </row>
        <row r="1083">
          <cell r="A1083">
            <v>1406101</v>
          </cell>
          <cell r="B1083" t="str">
            <v>Todo Riesgo para Contratista - Moneda Nacional</v>
          </cell>
          <cell r="C1083">
            <v>31347.87</v>
          </cell>
          <cell r="D1083">
            <v>694577.62</v>
          </cell>
          <cell r="E1083">
            <v>715146.48</v>
          </cell>
          <cell r="F1083">
            <v>10779.01</v>
          </cell>
        </row>
        <row r="1084">
          <cell r="A1084">
            <v>140610101</v>
          </cell>
          <cell r="B1084" t="str">
            <v>Seguros directos</v>
          </cell>
          <cell r="C1084">
            <v>31347.87</v>
          </cell>
          <cell r="D1084">
            <v>694577.62</v>
          </cell>
          <cell r="E1084">
            <v>715146.48</v>
          </cell>
          <cell r="F1084">
            <v>10779.01</v>
          </cell>
        </row>
        <row r="1085">
          <cell r="A1085">
            <v>140610109</v>
          </cell>
          <cell r="B1085" t="str">
            <v>Seguros de filiales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1406102</v>
          </cell>
          <cell r="B1086" t="str">
            <v>Todo Riesgo para Contratista - Moneda Extranjera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140610201</v>
          </cell>
          <cell r="B1087" t="str">
            <v>Seguros directos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140610209</v>
          </cell>
          <cell r="B1088" t="str">
            <v>Seguros de filiales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140611</v>
          </cell>
          <cell r="B1089" t="str">
            <v>Todo riesgo equipo para contratistas</v>
          </cell>
          <cell r="C1089">
            <v>22370.93</v>
          </cell>
          <cell r="D1089">
            <v>282515.11</v>
          </cell>
          <cell r="E1089">
            <v>223659.01</v>
          </cell>
          <cell r="F1089">
            <v>81227.03</v>
          </cell>
        </row>
        <row r="1090">
          <cell r="A1090">
            <v>1406111</v>
          </cell>
          <cell r="B1090" t="str">
            <v>Todo riesgo equipo para contratistas - Moneda Nacional</v>
          </cell>
          <cell r="C1090">
            <v>22370.93</v>
          </cell>
          <cell r="D1090">
            <v>282515.11</v>
          </cell>
          <cell r="E1090">
            <v>223659.01</v>
          </cell>
          <cell r="F1090">
            <v>81227.03</v>
          </cell>
        </row>
        <row r="1091">
          <cell r="A1091">
            <v>140611101</v>
          </cell>
          <cell r="B1091" t="str">
            <v>Seguros directos</v>
          </cell>
          <cell r="C1091">
            <v>22370.93</v>
          </cell>
          <cell r="D1091">
            <v>282515.11</v>
          </cell>
          <cell r="E1091">
            <v>223659.01</v>
          </cell>
          <cell r="F1091">
            <v>81227.03</v>
          </cell>
        </row>
        <row r="1092">
          <cell r="A1092">
            <v>140611109</v>
          </cell>
          <cell r="B1092" t="str">
            <v>Seguros de filiales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1406112</v>
          </cell>
          <cell r="B1093" t="str">
            <v>Todo riesgo equipo para contratistas - Moneda Extranjera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140611201</v>
          </cell>
          <cell r="B1094" t="str">
            <v>Seguros directos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140611209</v>
          </cell>
          <cell r="B1095" t="str">
            <v>Seguros de filiales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140612</v>
          </cell>
          <cell r="B1096" t="str">
            <v>Rotura de maquinaria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1406121</v>
          </cell>
          <cell r="B1097" t="str">
            <v>Rotura de maquinaria - Moneda Nacional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140612101</v>
          </cell>
          <cell r="B1098" t="str">
            <v>Seguros directos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140612109</v>
          </cell>
          <cell r="B1099" t="str">
            <v>Seguros de filiales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1406122</v>
          </cell>
          <cell r="B1100" t="str">
            <v>Rotura de maquinaria - Moneda Extranjera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140612201</v>
          </cell>
          <cell r="B1101" t="str">
            <v>Seguros directos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140612209</v>
          </cell>
          <cell r="B1102" t="str">
            <v>Seguros de filiales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140613</v>
          </cell>
          <cell r="B1103" t="str">
            <v>Montaje contra todo riesgo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1406131</v>
          </cell>
          <cell r="B1104" t="str">
            <v>Montaje contra todo riesgo - Moneda Nacional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140613101</v>
          </cell>
          <cell r="B1105" t="str">
            <v>Seguros directos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140613109</v>
          </cell>
          <cell r="B1106" t="str">
            <v>Seguros de filiales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1406132</v>
          </cell>
          <cell r="B1107" t="str">
            <v>Montaje contra todo riesgo - Moneda Extranjera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140613201</v>
          </cell>
          <cell r="B1108" t="str">
            <v>Seguros directos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140613209</v>
          </cell>
          <cell r="B1109" t="str">
            <v>Seguros de filiales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140614</v>
          </cell>
          <cell r="B1110" t="str">
            <v>Todo riesgo equipo electrónico</v>
          </cell>
          <cell r="C1110">
            <v>12181.97</v>
          </cell>
          <cell r="D1110">
            <v>9975.0499999999993</v>
          </cell>
          <cell r="E1110">
            <v>21118.66</v>
          </cell>
          <cell r="F1110">
            <v>1038.3599999999999</v>
          </cell>
        </row>
        <row r="1111">
          <cell r="A1111">
            <v>1406141</v>
          </cell>
          <cell r="B1111" t="str">
            <v>Todo riesgo equipo electrónico - Moneda Nacional</v>
          </cell>
          <cell r="C1111">
            <v>12181.97</v>
          </cell>
          <cell r="D1111">
            <v>9975.0499999999993</v>
          </cell>
          <cell r="E1111">
            <v>21118.66</v>
          </cell>
          <cell r="F1111">
            <v>1038.3599999999999</v>
          </cell>
        </row>
        <row r="1112">
          <cell r="A1112">
            <v>140614101</v>
          </cell>
          <cell r="B1112" t="str">
            <v>Seguros directos</v>
          </cell>
          <cell r="C1112">
            <v>12181.97</v>
          </cell>
          <cell r="D1112">
            <v>9975.0499999999993</v>
          </cell>
          <cell r="E1112">
            <v>21118.66</v>
          </cell>
          <cell r="F1112">
            <v>1038.3599999999999</v>
          </cell>
        </row>
        <row r="1113">
          <cell r="A1113">
            <v>140614109</v>
          </cell>
          <cell r="B1113" t="str">
            <v>Seguros de filiales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1406142</v>
          </cell>
          <cell r="B1114" t="str">
            <v>Todo riesgo equipo electrÛnico - Moneda Extranjera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140614201</v>
          </cell>
          <cell r="B1115" t="str">
            <v>Seguros directos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140614209</v>
          </cell>
          <cell r="B1116" t="str">
            <v>Seguros de filiales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140615</v>
          </cell>
          <cell r="B1117" t="str">
            <v>Calderas</v>
          </cell>
          <cell r="C1117">
            <v>728.75</v>
          </cell>
          <cell r="D1117">
            <v>1334.22</v>
          </cell>
          <cell r="E1117">
            <v>1864.22</v>
          </cell>
          <cell r="F1117">
            <v>198.75</v>
          </cell>
        </row>
        <row r="1118">
          <cell r="A1118">
            <v>1406151</v>
          </cell>
          <cell r="B1118" t="str">
            <v>Calderas - Moneda Nacional</v>
          </cell>
          <cell r="C1118">
            <v>728.75</v>
          </cell>
          <cell r="D1118">
            <v>1334.22</v>
          </cell>
          <cell r="E1118">
            <v>1864.22</v>
          </cell>
          <cell r="F1118">
            <v>198.75</v>
          </cell>
        </row>
        <row r="1119">
          <cell r="A1119">
            <v>140615101</v>
          </cell>
          <cell r="B1119" t="str">
            <v>Seguros directos</v>
          </cell>
          <cell r="C1119">
            <v>728.75</v>
          </cell>
          <cell r="D1119">
            <v>1334.22</v>
          </cell>
          <cell r="E1119">
            <v>1864.22</v>
          </cell>
          <cell r="F1119">
            <v>198.75</v>
          </cell>
        </row>
        <row r="1120">
          <cell r="A1120">
            <v>140615109</v>
          </cell>
          <cell r="B1120" t="str">
            <v>Seguros de filiales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1406152</v>
          </cell>
          <cell r="B1121" t="str">
            <v>Calderas - Moneda Extranjera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140615201</v>
          </cell>
          <cell r="B1122" t="str">
            <v>Seguros directos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140615209</v>
          </cell>
          <cell r="B1123" t="str">
            <v>Seguros de filiales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140616</v>
          </cell>
          <cell r="B1124" t="str">
            <v>Lucro cesante por interrupciÛn de negocios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1406161</v>
          </cell>
          <cell r="B1125" t="str">
            <v>Lucro cesante por interrupciÛn de negocios - Moneda Nacional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140616101</v>
          </cell>
          <cell r="B1126" t="str">
            <v>Seguros directos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140616109</v>
          </cell>
          <cell r="B1127" t="str">
            <v>Seguros de filiales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1406162</v>
          </cell>
          <cell r="B1128" t="str">
            <v>Lucro cesante por interrupciÛn de negocios - Moneda Extranje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140616201</v>
          </cell>
          <cell r="B1129" t="str">
            <v>Seguros directos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140616209</v>
          </cell>
          <cell r="B1130" t="str">
            <v>Seguros de filiales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140617</v>
          </cell>
          <cell r="B1131" t="str">
            <v>Lucro cesante rotura de maquinaria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1406171</v>
          </cell>
          <cell r="B1132" t="str">
            <v>Lucro cesante rotura de maquinaria - Moneda Nacional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140617101</v>
          </cell>
          <cell r="B1133" t="str">
            <v>Seguros directos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140617109</v>
          </cell>
          <cell r="B1134" t="str">
            <v>Seguros de filiales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1406172</v>
          </cell>
          <cell r="B1135" t="str">
            <v>Lucro cesante rotura de maquinaria - Moneda Extranjera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140617201</v>
          </cell>
          <cell r="B1136" t="str">
            <v>Seguros directos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140617209</v>
          </cell>
          <cell r="B1137" t="str">
            <v>Seguros de filiales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140618</v>
          </cell>
          <cell r="B1138" t="str">
            <v>Responsabilidad civil</v>
          </cell>
          <cell r="C1138">
            <v>201456.01</v>
          </cell>
          <cell r="D1138">
            <v>1460041.03</v>
          </cell>
          <cell r="E1138">
            <v>1517230.78</v>
          </cell>
          <cell r="F1138">
            <v>144266.26</v>
          </cell>
        </row>
        <row r="1139">
          <cell r="A1139">
            <v>1406181</v>
          </cell>
          <cell r="B1139" t="str">
            <v>Responsabilidad civil - Moneda Nacional</v>
          </cell>
          <cell r="C1139">
            <v>201456.01</v>
          </cell>
          <cell r="D1139">
            <v>1460041.03</v>
          </cell>
          <cell r="E1139">
            <v>1517230.78</v>
          </cell>
          <cell r="F1139">
            <v>144266.26</v>
          </cell>
        </row>
        <row r="1140">
          <cell r="A1140">
            <v>140618101</v>
          </cell>
          <cell r="B1140" t="str">
            <v>Seguros directos</v>
          </cell>
          <cell r="C1140">
            <v>201456.01</v>
          </cell>
          <cell r="D1140">
            <v>1460041.03</v>
          </cell>
          <cell r="E1140">
            <v>1517230.78</v>
          </cell>
          <cell r="F1140">
            <v>144266.26</v>
          </cell>
        </row>
        <row r="1141">
          <cell r="A1141">
            <v>140618109</v>
          </cell>
          <cell r="B1141" t="str">
            <v>Seguros de filiales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1406182</v>
          </cell>
          <cell r="B1142" t="str">
            <v>Responsabilidad civil - Moneda Extranjera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140618201</v>
          </cell>
          <cell r="B1143" t="str">
            <v>Seguros directos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140618209</v>
          </cell>
          <cell r="B1144" t="str">
            <v>Seguros de filiales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140619</v>
          </cell>
          <cell r="B1145" t="str">
            <v>Riesgos profesionales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1406191</v>
          </cell>
          <cell r="B1146" t="str">
            <v>Riesgos profesionales - Moneda Nacional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140619101</v>
          </cell>
          <cell r="B1147" t="str">
            <v>Seguros directos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140619109</v>
          </cell>
          <cell r="B1148" t="str">
            <v>Seguros de filiales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1406192</v>
          </cell>
          <cell r="B1149" t="str">
            <v>Riesgos profesionales - Moneda Extranjera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140619201</v>
          </cell>
          <cell r="B1150" t="str">
            <v>Seguros directos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140619209</v>
          </cell>
          <cell r="B1151" t="str">
            <v>Seguros de filiales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140620</v>
          </cell>
          <cell r="B1152" t="str">
            <v>Ganadero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1406201</v>
          </cell>
          <cell r="B1153" t="str">
            <v>Ganadero - Moneda Nacional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140620101</v>
          </cell>
          <cell r="B1154" t="str">
            <v>Seguros directos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140620109</v>
          </cell>
          <cell r="B1155" t="str">
            <v>Seguros de filiales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1406202</v>
          </cell>
          <cell r="B1156" t="str">
            <v>Ganadero - Moneda Extranjera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140620201</v>
          </cell>
          <cell r="B1157" t="str">
            <v>Seguros directos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140620209</v>
          </cell>
          <cell r="B1158" t="str">
            <v>Seguros de filiales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140621</v>
          </cell>
          <cell r="B1159" t="str">
            <v>AgrÌcola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1406211</v>
          </cell>
          <cell r="B1160" t="str">
            <v>AgrÌcola - Moneda Nacional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140621101</v>
          </cell>
          <cell r="B1161" t="str">
            <v>Seguros directos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140621109</v>
          </cell>
          <cell r="B1162" t="str">
            <v>Seguros de filiales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1406212</v>
          </cell>
          <cell r="B1163" t="str">
            <v>AgrÌcola - Moneda Extranjera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140621201</v>
          </cell>
          <cell r="B1164" t="str">
            <v>Seguros directos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140621209</v>
          </cell>
          <cell r="B1165" t="str">
            <v>Seguros de filiales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140622</v>
          </cell>
          <cell r="B1166" t="str">
            <v>Domiciliario</v>
          </cell>
          <cell r="C1166">
            <v>14261.16</v>
          </cell>
          <cell r="D1166">
            <v>34103.879999999997</v>
          </cell>
          <cell r="E1166">
            <v>38456.120000000003</v>
          </cell>
          <cell r="F1166">
            <v>9908.92</v>
          </cell>
        </row>
        <row r="1167">
          <cell r="A1167">
            <v>1406221</v>
          </cell>
          <cell r="B1167" t="str">
            <v>Domiciliario - Moneda Nacional</v>
          </cell>
          <cell r="C1167">
            <v>14261.16</v>
          </cell>
          <cell r="D1167">
            <v>34103.879999999997</v>
          </cell>
          <cell r="E1167">
            <v>38456.120000000003</v>
          </cell>
          <cell r="F1167">
            <v>9908.92</v>
          </cell>
        </row>
        <row r="1168">
          <cell r="A1168">
            <v>140622101</v>
          </cell>
          <cell r="B1168" t="str">
            <v>Seguros directos</v>
          </cell>
          <cell r="C1168">
            <v>14261.16</v>
          </cell>
          <cell r="D1168">
            <v>34103.879999999997</v>
          </cell>
          <cell r="E1168">
            <v>38456.120000000003</v>
          </cell>
          <cell r="F1168">
            <v>9908.92</v>
          </cell>
        </row>
        <row r="1169">
          <cell r="A1169">
            <v>140622109</v>
          </cell>
          <cell r="B1169" t="str">
            <v>Seguros de filiales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1406222</v>
          </cell>
          <cell r="B1170" t="str">
            <v>Domiciliario - Moneda Extranjera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140622201</v>
          </cell>
          <cell r="B1171" t="str">
            <v>Seguros directos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140622209</v>
          </cell>
          <cell r="B1172" t="str">
            <v>Seguros de filiales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140623</v>
          </cell>
          <cell r="B1173" t="str">
            <v>Crédito interno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1406231</v>
          </cell>
          <cell r="B1174" t="str">
            <v>Crédito interno - Moneda Nacional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140623101</v>
          </cell>
          <cell r="B1175" t="str">
            <v>Seguros directos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140623109</v>
          </cell>
          <cell r="B1176" t="str">
            <v>Seguros de filiales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1406232</v>
          </cell>
          <cell r="B1177" t="str">
            <v>CrÈdito interno - Moneda Extranjera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140623201</v>
          </cell>
          <cell r="B1178" t="str">
            <v>Seguros directos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140623209</v>
          </cell>
          <cell r="B1179" t="str">
            <v>Seguros de filiales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140624</v>
          </cell>
          <cell r="B1180" t="str">
            <v>CrÈdito a la exportaciÛn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1406241</v>
          </cell>
          <cell r="B1181" t="str">
            <v>CrÈdito a la exportaciÛn - Moneda Nacional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140624101</v>
          </cell>
          <cell r="B1182" t="str">
            <v>Seguros directos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140624109</v>
          </cell>
          <cell r="B1183" t="str">
            <v>Seguros de filiales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1406242</v>
          </cell>
          <cell r="B1184" t="str">
            <v>CrÈdito a la exportaciÛn - Moneda Extranjera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140624201</v>
          </cell>
          <cell r="B1185" t="str">
            <v>Seguros directos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140624209</v>
          </cell>
          <cell r="B1186" t="str">
            <v>Seguros de filiales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140625</v>
          </cell>
          <cell r="B1187" t="str">
            <v>Miscel·neos</v>
          </cell>
          <cell r="C1187">
            <v>59664</v>
          </cell>
          <cell r="D1187">
            <v>10992353.73</v>
          </cell>
          <cell r="E1187">
            <v>10271198.73</v>
          </cell>
          <cell r="F1187">
            <v>780819</v>
          </cell>
        </row>
        <row r="1188">
          <cell r="A1188">
            <v>1406251</v>
          </cell>
          <cell r="B1188" t="str">
            <v>Miscel·neos - Moneda Nacional</v>
          </cell>
          <cell r="C1188">
            <v>59664</v>
          </cell>
          <cell r="D1188">
            <v>10992353.73</v>
          </cell>
          <cell r="E1188">
            <v>10271198.73</v>
          </cell>
          <cell r="F1188">
            <v>780819</v>
          </cell>
        </row>
        <row r="1189">
          <cell r="A1189">
            <v>140625101</v>
          </cell>
          <cell r="B1189" t="str">
            <v>Seguros directos</v>
          </cell>
          <cell r="C1189">
            <v>59664</v>
          </cell>
          <cell r="D1189">
            <v>10992353.73</v>
          </cell>
          <cell r="E1189">
            <v>10271198.73</v>
          </cell>
          <cell r="F1189">
            <v>780819</v>
          </cell>
        </row>
        <row r="1190">
          <cell r="A1190">
            <v>140625109</v>
          </cell>
          <cell r="B1190" t="str">
            <v>Seguros de filiales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1406252</v>
          </cell>
          <cell r="B1191" t="str">
            <v>Miscel·neos - Moneda Extranjera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140625201</v>
          </cell>
          <cell r="B1192" t="str">
            <v>Seguros directos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140625209</v>
          </cell>
          <cell r="B1193" t="str">
            <v>Seguros de filiales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1407</v>
          </cell>
          <cell r="B1194" t="str">
            <v>PRIMAS DE FIANZAS</v>
          </cell>
          <cell r="C1194">
            <v>129123.39</v>
          </cell>
          <cell r="D1194">
            <v>5251961.74</v>
          </cell>
          <cell r="E1194">
            <v>5314922.46</v>
          </cell>
          <cell r="F1194">
            <v>66162.67</v>
          </cell>
        </row>
        <row r="1195">
          <cell r="A1195">
            <v>140701</v>
          </cell>
          <cell r="B1195" t="str">
            <v>Fidelidad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1407011</v>
          </cell>
          <cell r="B1196" t="str">
            <v>Fidelidad - Moneda Nacional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140701101</v>
          </cell>
          <cell r="B1197" t="str">
            <v>Fianzas directas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140701109</v>
          </cell>
          <cell r="B1198" t="str">
            <v>Fianzas de filiales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1407012</v>
          </cell>
          <cell r="B1199" t="str">
            <v>Fidelidad - Moneda Extranjera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140701201</v>
          </cell>
          <cell r="B1200" t="str">
            <v>Fianzas directas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140701209</v>
          </cell>
          <cell r="B1201" t="str">
            <v>Fianzas de filiales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140702</v>
          </cell>
          <cell r="B1202" t="str">
            <v>Garantía</v>
          </cell>
          <cell r="C1202">
            <v>129123.39</v>
          </cell>
          <cell r="D1202">
            <v>5251961.74</v>
          </cell>
          <cell r="E1202">
            <v>5314922.46</v>
          </cell>
          <cell r="F1202">
            <v>66162.67</v>
          </cell>
        </row>
        <row r="1203">
          <cell r="A1203">
            <v>1407021</v>
          </cell>
          <cell r="B1203" t="str">
            <v>Garantía - Moneda Nacional</v>
          </cell>
          <cell r="C1203">
            <v>129123.39</v>
          </cell>
          <cell r="D1203">
            <v>5251961.74</v>
          </cell>
          <cell r="E1203">
            <v>5314922.46</v>
          </cell>
          <cell r="F1203">
            <v>66162.67</v>
          </cell>
        </row>
        <row r="1204">
          <cell r="A1204">
            <v>140702101</v>
          </cell>
          <cell r="B1204" t="str">
            <v>Fianzas directas</v>
          </cell>
          <cell r="C1204">
            <v>129123.39</v>
          </cell>
          <cell r="D1204">
            <v>5251961.74</v>
          </cell>
          <cell r="E1204">
            <v>5314922.46</v>
          </cell>
          <cell r="F1204">
            <v>66162.67</v>
          </cell>
        </row>
        <row r="1205">
          <cell r="A1205">
            <v>140702109</v>
          </cell>
          <cell r="B1205" t="str">
            <v>Fianzas de filiales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1407022</v>
          </cell>
          <cell r="B1206" t="str">
            <v>GarantÌa - Moneda Extranjera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140702201</v>
          </cell>
          <cell r="B1207" t="str">
            <v>Fianzas directas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140702209</v>
          </cell>
          <cell r="B1208" t="str">
            <v>Fianzas de filiales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140703</v>
          </cell>
          <cell r="B1209" t="str">
            <v>Motoristas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1407031</v>
          </cell>
          <cell r="B1210" t="str">
            <v>Motoristas - Moneda Nacional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140703101</v>
          </cell>
          <cell r="B1211" t="str">
            <v>Fianzas directas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140703109</v>
          </cell>
          <cell r="B1212" t="str">
            <v>Fianzas de filiales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1407032</v>
          </cell>
          <cell r="B1213" t="str">
            <v>Motoristas - Moneda Extranjeras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140703201</v>
          </cell>
          <cell r="B1214" t="str">
            <v>Fianzas directas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140703209</v>
          </cell>
          <cell r="B1215" t="str">
            <v>Fianzas de filiales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1408</v>
          </cell>
          <cell r="B1216" t="str">
            <v>PRIMAS VENCIDAS</v>
          </cell>
          <cell r="C1216">
            <v>435314.9</v>
          </cell>
          <cell r="D1216">
            <v>5108827.99</v>
          </cell>
          <cell r="E1216">
            <v>4083141.84</v>
          </cell>
          <cell r="F1216">
            <v>1461001.05</v>
          </cell>
        </row>
        <row r="1217">
          <cell r="A1217">
            <v>14080</v>
          </cell>
          <cell r="B1217" t="str">
            <v>De seguros de Vida</v>
          </cell>
          <cell r="C1217">
            <v>435314.9</v>
          </cell>
          <cell r="D1217">
            <v>5108827.99</v>
          </cell>
          <cell r="E1217">
            <v>4083141.84</v>
          </cell>
          <cell r="F1217">
            <v>1461001.05</v>
          </cell>
        </row>
        <row r="1218">
          <cell r="A1218">
            <v>140801</v>
          </cell>
          <cell r="B1218" t="str">
            <v>de seguros de vida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1408011</v>
          </cell>
          <cell r="B1219" t="str">
            <v>De Seguros de Vida - Moneda Nacional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140801102</v>
          </cell>
          <cell r="B1220" t="str">
            <v>Individual-Corto Plazo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140801103</v>
          </cell>
          <cell r="B1221" t="str">
            <v>Vida Colectivo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1408012</v>
          </cell>
          <cell r="B1222" t="str">
            <v>DE seguros D e Vida - Moneda Nacional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140802</v>
          </cell>
          <cell r="B1223" t="str">
            <v>Previsionales Rentas Y Previsiones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1408021</v>
          </cell>
          <cell r="B1224" t="str">
            <v>Previsionales Rentas Y pensiones - Moneda Nacional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1408022</v>
          </cell>
          <cell r="B1225" t="str">
            <v>Previsionales Renta Y pensiones - Moneda Extranjera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140803</v>
          </cell>
          <cell r="B1226" t="str">
            <v>Accidentes Y Enfermedad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1408031</v>
          </cell>
          <cell r="B1227" t="str">
            <v>Accidentes Y Enfermedad - Moneda Nacional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140803101</v>
          </cell>
          <cell r="B1228" t="str">
            <v>Salud Y Hospitalización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140803102</v>
          </cell>
          <cell r="B1229" t="str">
            <v>Accidentes Personales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1408032</v>
          </cell>
          <cell r="B1230" t="str">
            <v>Accidentes Y Enfermedad - Moneda Extranjera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140804</v>
          </cell>
          <cell r="B1231" t="str">
            <v>Incendio y Lineas liadas</v>
          </cell>
          <cell r="C1231">
            <v>26531.01</v>
          </cell>
          <cell r="D1231">
            <v>493337.91</v>
          </cell>
          <cell r="E1231">
            <v>317250.87</v>
          </cell>
          <cell r="F1231">
            <v>202618.05</v>
          </cell>
        </row>
        <row r="1232">
          <cell r="A1232">
            <v>1408041</v>
          </cell>
          <cell r="B1232" t="str">
            <v>Incendio Y Lineas Aliadas - Moneda Nacional</v>
          </cell>
          <cell r="C1232">
            <v>26531.01</v>
          </cell>
          <cell r="D1232">
            <v>493337.91</v>
          </cell>
          <cell r="E1232">
            <v>317250.87</v>
          </cell>
          <cell r="F1232">
            <v>202618.05</v>
          </cell>
        </row>
        <row r="1233">
          <cell r="A1233">
            <v>1408042</v>
          </cell>
          <cell r="B1233" t="str">
            <v>Incendio Y lineas ALiadas - Moneda Extranjera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140805</v>
          </cell>
          <cell r="B1234" t="str">
            <v>Automotores</v>
          </cell>
          <cell r="C1234">
            <v>58773.77</v>
          </cell>
          <cell r="D1234">
            <v>589798.06000000006</v>
          </cell>
          <cell r="E1234">
            <v>548865.49</v>
          </cell>
          <cell r="F1234">
            <v>99706.34</v>
          </cell>
        </row>
        <row r="1235">
          <cell r="A1235">
            <v>1408051</v>
          </cell>
          <cell r="B1235" t="str">
            <v>Automotores - Moneda Nacional</v>
          </cell>
          <cell r="C1235">
            <v>58773.77</v>
          </cell>
          <cell r="D1235">
            <v>589798.06000000006</v>
          </cell>
          <cell r="E1235">
            <v>548865.49</v>
          </cell>
          <cell r="F1235">
            <v>99706.34</v>
          </cell>
        </row>
        <row r="1236">
          <cell r="A1236">
            <v>1408052</v>
          </cell>
          <cell r="B1236" t="str">
            <v>Automotores - Moneda Extranjera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140806</v>
          </cell>
          <cell r="B1237" t="str">
            <v>OTROS SEGUROS GENERALES</v>
          </cell>
          <cell r="C1237">
            <v>337966.98</v>
          </cell>
          <cell r="D1237">
            <v>3354020.29</v>
          </cell>
          <cell r="E1237">
            <v>2600125.0299999998</v>
          </cell>
          <cell r="F1237">
            <v>1091862.24</v>
          </cell>
        </row>
        <row r="1238">
          <cell r="A1238">
            <v>1408061</v>
          </cell>
          <cell r="B1238" t="str">
            <v>Otros Seguros Generales - Moneda Nacional</v>
          </cell>
          <cell r="C1238">
            <v>337966.98</v>
          </cell>
          <cell r="D1238">
            <v>3354020.29</v>
          </cell>
          <cell r="E1238">
            <v>2600125.0299999998</v>
          </cell>
          <cell r="F1238">
            <v>1091862.24</v>
          </cell>
        </row>
        <row r="1239">
          <cell r="A1239">
            <v>140806101</v>
          </cell>
          <cell r="B1239" t="str">
            <v>Rotura De  Cristales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140806102</v>
          </cell>
          <cell r="B1240" t="str">
            <v>Transporte Marítimo</v>
          </cell>
          <cell r="C1240">
            <v>2512.33</v>
          </cell>
          <cell r="D1240">
            <v>20761.41</v>
          </cell>
          <cell r="E1240">
            <v>21161.9</v>
          </cell>
          <cell r="F1240">
            <v>2111.84</v>
          </cell>
        </row>
        <row r="1241">
          <cell r="A1241">
            <v>140806103</v>
          </cell>
          <cell r="B1241" t="str">
            <v>Transporte Aéreo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140806104</v>
          </cell>
          <cell r="B1242" t="str">
            <v>Transporte Terrestre</v>
          </cell>
          <cell r="C1242">
            <v>983.29</v>
          </cell>
          <cell r="D1242">
            <v>9746.06</v>
          </cell>
          <cell r="E1242">
            <v>9495.99</v>
          </cell>
          <cell r="F1242">
            <v>1233.3599999999999</v>
          </cell>
        </row>
        <row r="1243">
          <cell r="A1243">
            <v>140806105</v>
          </cell>
          <cell r="B1243" t="str">
            <v>Marítimo Casco</v>
          </cell>
          <cell r="C1243">
            <v>0</v>
          </cell>
          <cell r="D1243">
            <v>5462.42</v>
          </cell>
          <cell r="E1243">
            <v>5462.42</v>
          </cell>
          <cell r="F1243">
            <v>0</v>
          </cell>
        </row>
        <row r="1244">
          <cell r="A1244">
            <v>140806106</v>
          </cell>
          <cell r="B1244" t="str">
            <v>Aviación</v>
          </cell>
          <cell r="C1244">
            <v>174260.85</v>
          </cell>
          <cell r="D1244">
            <v>1081533.98</v>
          </cell>
          <cell r="E1244">
            <v>1161271.94</v>
          </cell>
          <cell r="F1244">
            <v>94522.89</v>
          </cell>
        </row>
        <row r="1245">
          <cell r="A1245">
            <v>140806107</v>
          </cell>
          <cell r="B1245" t="str">
            <v>Robo Y Hurto</v>
          </cell>
          <cell r="C1245">
            <v>227.84</v>
          </cell>
          <cell r="D1245">
            <v>8242.2199999999993</v>
          </cell>
          <cell r="E1245">
            <v>7048.02</v>
          </cell>
          <cell r="F1245">
            <v>1422.04</v>
          </cell>
        </row>
        <row r="1246">
          <cell r="A1246">
            <v>140806108</v>
          </cell>
          <cell r="B1246" t="str">
            <v>Fidelidad</v>
          </cell>
          <cell r="C1246">
            <v>3149.02</v>
          </cell>
          <cell r="D1246">
            <v>38163.300000000003</v>
          </cell>
          <cell r="E1246">
            <v>35896.129999999997</v>
          </cell>
          <cell r="F1246">
            <v>5416.19</v>
          </cell>
        </row>
        <row r="1247">
          <cell r="A1247">
            <v>140806109</v>
          </cell>
          <cell r="B1247" t="str">
            <v>Seguro de Bancos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140806110</v>
          </cell>
          <cell r="B1248" t="str">
            <v>Todo Riesgo Contratistas</v>
          </cell>
          <cell r="C1248">
            <v>42450.64</v>
          </cell>
          <cell r="D1248">
            <v>384526.76</v>
          </cell>
          <cell r="E1248">
            <v>400663.38</v>
          </cell>
          <cell r="F1248">
            <v>26314.02</v>
          </cell>
        </row>
        <row r="1249">
          <cell r="A1249">
            <v>140806111</v>
          </cell>
          <cell r="B1249" t="str">
            <v>Seguro de Maquinaria a la Intemperie</v>
          </cell>
          <cell r="C1249">
            <v>12776.85</v>
          </cell>
          <cell r="D1249">
            <v>115256.74</v>
          </cell>
          <cell r="E1249">
            <v>111731.7</v>
          </cell>
          <cell r="F1249">
            <v>16301.89</v>
          </cell>
        </row>
        <row r="1250">
          <cell r="A1250">
            <v>140806112</v>
          </cell>
          <cell r="B1250" t="str">
            <v>Rotura de Maquinaria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140806113</v>
          </cell>
          <cell r="B1251" t="str">
            <v>Seguro de montaje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140806114</v>
          </cell>
          <cell r="B1252" t="str">
            <v>Todo Riesgo Equipo Electronico</v>
          </cell>
          <cell r="C1252">
            <v>1245.4100000000001</v>
          </cell>
          <cell r="D1252">
            <v>5471.14</v>
          </cell>
          <cell r="E1252">
            <v>6245.92</v>
          </cell>
          <cell r="F1252">
            <v>470.63</v>
          </cell>
        </row>
        <row r="1253">
          <cell r="A1253">
            <v>140806115</v>
          </cell>
          <cell r="B1253" t="str">
            <v>Calderos</v>
          </cell>
          <cell r="C1253">
            <v>207.97</v>
          </cell>
          <cell r="D1253">
            <v>1192.5</v>
          </cell>
          <cell r="E1253">
            <v>1334.22</v>
          </cell>
          <cell r="F1253">
            <v>66.25</v>
          </cell>
        </row>
        <row r="1254">
          <cell r="A1254">
            <v>140806116</v>
          </cell>
          <cell r="B1254" t="str">
            <v>Lucro Cesante Por Interrupción de Negocios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140806118</v>
          </cell>
          <cell r="B1255" t="str">
            <v>Responsabilidad Civil</v>
          </cell>
          <cell r="C1255">
            <v>77076.009999999995</v>
          </cell>
          <cell r="D1255">
            <v>829022.08</v>
          </cell>
          <cell r="E1255">
            <v>762761.61</v>
          </cell>
          <cell r="F1255">
            <v>143336.48000000001</v>
          </cell>
        </row>
        <row r="1256">
          <cell r="A1256">
            <v>140806121</v>
          </cell>
          <cell r="B1256" t="str">
            <v>Seguro Agricola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140806122</v>
          </cell>
          <cell r="B1257" t="str">
            <v>Domiciliarios</v>
          </cell>
          <cell r="C1257">
            <v>476.77</v>
          </cell>
          <cell r="D1257">
            <v>9441.68</v>
          </cell>
          <cell r="E1257">
            <v>9251.7999999999993</v>
          </cell>
          <cell r="F1257">
            <v>666.65</v>
          </cell>
        </row>
        <row r="1258">
          <cell r="A1258">
            <v>140806123</v>
          </cell>
          <cell r="B1258" t="str">
            <v>Crédito Interno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140806125</v>
          </cell>
          <cell r="B1259" t="str">
            <v>Miscelaneos</v>
          </cell>
          <cell r="C1259">
            <v>22600</v>
          </cell>
          <cell r="D1259">
            <v>845200</v>
          </cell>
          <cell r="E1259">
            <v>67800</v>
          </cell>
          <cell r="F1259">
            <v>800000</v>
          </cell>
        </row>
        <row r="1260">
          <cell r="A1260">
            <v>1408062</v>
          </cell>
          <cell r="B1260" t="str">
            <v>Otros Seguros Generales - Moneda Nacional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140807</v>
          </cell>
          <cell r="B1261" t="str">
            <v>FIANZAS</v>
          </cell>
          <cell r="C1261">
            <v>12043.14</v>
          </cell>
          <cell r="D1261">
            <v>671671.73</v>
          </cell>
          <cell r="E1261">
            <v>616900.44999999995</v>
          </cell>
          <cell r="F1261">
            <v>66814.42</v>
          </cell>
        </row>
        <row r="1262">
          <cell r="A1262">
            <v>1408071</v>
          </cell>
          <cell r="B1262" t="str">
            <v>Fianzas - Moneda Nacional</v>
          </cell>
          <cell r="C1262">
            <v>12043.14</v>
          </cell>
          <cell r="D1262">
            <v>671671.73</v>
          </cell>
          <cell r="E1262">
            <v>616900.44999999995</v>
          </cell>
          <cell r="F1262">
            <v>66814.42</v>
          </cell>
        </row>
        <row r="1263">
          <cell r="A1263">
            <v>1408072</v>
          </cell>
          <cell r="B1263" t="str">
            <v>Fianzas - Moneda Extranjera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1499</v>
          </cell>
          <cell r="B1264" t="str">
            <v>PROVISION POR PRIMAS POR COBRAR (CR)</v>
          </cell>
          <cell r="C1264">
            <v>-273050.31</v>
          </cell>
          <cell r="D1264">
            <v>217978.7</v>
          </cell>
          <cell r="E1264">
            <v>186522.42</v>
          </cell>
          <cell r="F1264">
            <v>-241594.03</v>
          </cell>
        </row>
        <row r="1265">
          <cell r="A1265">
            <v>149901</v>
          </cell>
          <cell r="B1265" t="str">
            <v>De Seguro de Vida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1499011</v>
          </cell>
          <cell r="B1266" t="str">
            <v>De Seguros de Vida - Moneda Nacional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1499012</v>
          </cell>
          <cell r="B1267" t="str">
            <v>De Seguros De Vida - moneda extranjera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149902</v>
          </cell>
          <cell r="B1268" t="str">
            <v>PREVISIONALES RENTA Y PENSIONES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1499021</v>
          </cell>
          <cell r="B1269" t="str">
            <v>Previsionales Renta Y Pensiones - moneda Nacional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1499022</v>
          </cell>
          <cell r="B1270" t="str">
            <v>Previsionales Renta Y Pensiones - Moneda Extranjera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149903</v>
          </cell>
          <cell r="B1271" t="str">
            <v>ACCIDENTES Y ENFERMEDAD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1499031</v>
          </cell>
          <cell r="B1272" t="str">
            <v>Accidentes  Y Enfermedad - Moneda Nacional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1499032</v>
          </cell>
          <cell r="B1273" t="str">
            <v>Accidentes y Enfermedad - Moneda Extranjera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149904</v>
          </cell>
          <cell r="B1274" t="str">
            <v>INCENDIO Y LINEAS ALIADAS</v>
          </cell>
          <cell r="C1274">
            <v>-20183.72</v>
          </cell>
          <cell r="D1274">
            <v>19554.330000000002</v>
          </cell>
          <cell r="E1274">
            <v>9613.3700000000008</v>
          </cell>
          <cell r="F1274">
            <v>-10242.76</v>
          </cell>
        </row>
        <row r="1275">
          <cell r="A1275">
            <v>1499041</v>
          </cell>
          <cell r="B1275" t="str">
            <v>Incendio Y Lineas Aliadas - moneda Nacional</v>
          </cell>
          <cell r="C1275">
            <v>-20183.72</v>
          </cell>
          <cell r="D1275">
            <v>19554.330000000002</v>
          </cell>
          <cell r="E1275">
            <v>9613.3700000000008</v>
          </cell>
          <cell r="F1275">
            <v>-10242.76</v>
          </cell>
        </row>
        <row r="1276">
          <cell r="A1276">
            <v>1499042</v>
          </cell>
          <cell r="B1276" t="str">
            <v>Incendio Y Lineas Aliadas - Moneda Extranjera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149905</v>
          </cell>
          <cell r="B1277" t="str">
            <v>AUTOMOTORES</v>
          </cell>
          <cell r="C1277">
            <v>-14218.41</v>
          </cell>
          <cell r="D1277">
            <v>35448.839999999997</v>
          </cell>
          <cell r="E1277">
            <v>58259.97</v>
          </cell>
          <cell r="F1277">
            <v>-37029.54</v>
          </cell>
        </row>
        <row r="1278">
          <cell r="A1278">
            <v>1499051</v>
          </cell>
          <cell r="B1278" t="str">
            <v>Automotores - Moneda Nacional</v>
          </cell>
          <cell r="C1278">
            <v>-14218.41</v>
          </cell>
          <cell r="D1278">
            <v>35448.839999999997</v>
          </cell>
          <cell r="E1278">
            <v>58259.97</v>
          </cell>
          <cell r="F1278">
            <v>-37029.54</v>
          </cell>
        </row>
        <row r="1279">
          <cell r="A1279">
            <v>1499052</v>
          </cell>
          <cell r="B1279" t="str">
            <v>Automotores - Moneda Extranjera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149906</v>
          </cell>
          <cell r="B1280" t="str">
            <v>OTROS SEGUROS GENERALES</v>
          </cell>
          <cell r="C1280">
            <v>-236103.97</v>
          </cell>
          <cell r="D1280">
            <v>149713.63</v>
          </cell>
          <cell r="E1280">
            <v>89898.25</v>
          </cell>
          <cell r="F1280">
            <v>-176288.59</v>
          </cell>
        </row>
        <row r="1281">
          <cell r="A1281">
            <v>1499061</v>
          </cell>
          <cell r="B1281" t="str">
            <v>Otros Seguros Generales - Moneda Nacional</v>
          </cell>
          <cell r="C1281">
            <v>-236103.97</v>
          </cell>
          <cell r="D1281">
            <v>149713.63</v>
          </cell>
          <cell r="E1281">
            <v>89898.25</v>
          </cell>
          <cell r="F1281">
            <v>-176288.59</v>
          </cell>
        </row>
        <row r="1282">
          <cell r="A1282">
            <v>1499062</v>
          </cell>
          <cell r="B1282" t="str">
            <v>Otros Seguros Generales - Moneda Extranjera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149907</v>
          </cell>
          <cell r="B1283" t="str">
            <v>FIANZAS</v>
          </cell>
          <cell r="C1283">
            <v>-2544.21</v>
          </cell>
          <cell r="D1283">
            <v>13261.9</v>
          </cell>
          <cell r="E1283">
            <v>28750.83</v>
          </cell>
          <cell r="F1283">
            <v>-18033.14</v>
          </cell>
        </row>
        <row r="1284">
          <cell r="A1284">
            <v>1499071</v>
          </cell>
          <cell r="B1284" t="str">
            <v>Fianzas - Moneda Nacional</v>
          </cell>
          <cell r="C1284">
            <v>-2544.21</v>
          </cell>
          <cell r="D1284">
            <v>13261.9</v>
          </cell>
          <cell r="E1284">
            <v>28750.83</v>
          </cell>
          <cell r="F1284">
            <v>-18033.14</v>
          </cell>
        </row>
        <row r="1285">
          <cell r="A1285">
            <v>1499072</v>
          </cell>
          <cell r="B1285" t="str">
            <v>Fianzas - Moneda Extranjera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15</v>
          </cell>
          <cell r="B1286" t="str">
            <v>RESERVAS A  CARGO DE REASEGURADORES Y REAFIANZADORES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1501</v>
          </cell>
          <cell r="B1287" t="str">
            <v>RESERVAS DE SEGUROS DE VIDA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150101</v>
          </cell>
          <cell r="B1288" t="str">
            <v>Matem·tica de vida individual de largo plazo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1501011</v>
          </cell>
          <cell r="B1289" t="str">
            <v>Matem·tica de vida individual de largo plazo - Moneda Nacion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150101104</v>
          </cell>
          <cell r="B1290" t="str">
            <v>Reaseguro Cedido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150101105</v>
          </cell>
          <cell r="B1291" t="str">
            <v>Retrocesiones de seguros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150101109</v>
          </cell>
          <cell r="B1292" t="str">
            <v>Seguros con filiales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15010110901</v>
          </cell>
          <cell r="B1293" t="str">
            <v>Reaseguro Cedido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15010110902</v>
          </cell>
          <cell r="B1294" t="str">
            <v>Retrocesiones de seguros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1501012</v>
          </cell>
          <cell r="B1295" t="str">
            <v>Matem·tica de vida individual de largo plazo - Moneda Extran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150101204</v>
          </cell>
          <cell r="B1296" t="str">
            <v>Reaseguro Cedido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150101205</v>
          </cell>
          <cell r="B1297" t="str">
            <v>Retrocesiones de seguros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150101209</v>
          </cell>
          <cell r="B1298" t="str">
            <v>Seguros con filiales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15010120901</v>
          </cell>
          <cell r="B1299" t="str">
            <v>Reaseguro Cedido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15010120902</v>
          </cell>
          <cell r="B1300" t="str">
            <v>Retrocesiones de seguros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150102</v>
          </cell>
          <cell r="B1301" t="str">
            <v>Reserva de riesgo en curso de vida individual de corto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1501021</v>
          </cell>
          <cell r="B1302" t="str">
            <v>Reserva de riesgo en curso de vida individual de corto plazo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150102104</v>
          </cell>
          <cell r="B1303" t="str">
            <v>Reaseguro Cedido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150102105</v>
          </cell>
          <cell r="B1304" t="str">
            <v>Retrocesiones de seguros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150102109</v>
          </cell>
          <cell r="B1305" t="str">
            <v>Seguros con filiales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15010210901</v>
          </cell>
          <cell r="B1306" t="str">
            <v>Reaseguro Cedido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15010210902</v>
          </cell>
          <cell r="B1307" t="str">
            <v>Retrocesiones de seguros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1501022</v>
          </cell>
          <cell r="B1308" t="str">
            <v>Reserva de riesgo en curso de vida individual de corto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150102204</v>
          </cell>
          <cell r="B1309" t="str">
            <v>Reaseguro Cedido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150102205</v>
          </cell>
          <cell r="B1310" t="str">
            <v>Retrocesiones de seguros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150102209</v>
          </cell>
          <cell r="B1311" t="str">
            <v>Seguros con filiales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15010220901</v>
          </cell>
          <cell r="B1312" t="str">
            <v>Reaseguro Cedido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15010220902</v>
          </cell>
          <cell r="B1313" t="str">
            <v>Retrocesiones de seguros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150103</v>
          </cell>
          <cell r="B1314" t="str">
            <v>Reservas para riesgos en curso de seguros colectivo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1501031</v>
          </cell>
          <cell r="B1315" t="str">
            <v>Reservas para riesgos en curso de seguros colectivo Moneda N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150103104</v>
          </cell>
          <cell r="B1316" t="str">
            <v>Reaseguro Cedido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150103105</v>
          </cell>
          <cell r="B1317" t="str">
            <v>Retrocesion de seguros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150103106</v>
          </cell>
          <cell r="B1318" t="str">
            <v>COASEGUROS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150103109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15010310901</v>
          </cell>
          <cell r="B1320" t="str">
            <v>Reaseguro Cedido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15010310902</v>
          </cell>
          <cell r="B1321" t="str">
            <v>Retrocesiones de seguros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1501032</v>
          </cell>
          <cell r="B1322" t="str">
            <v>Reservas para riesgos en curso de seguros colectivo Moneda E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150103204</v>
          </cell>
          <cell r="B1323" t="str">
            <v>Reaseguro Cedido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150103205</v>
          </cell>
          <cell r="B1324" t="str">
            <v>Retrocesiones de seguros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150103209</v>
          </cell>
          <cell r="B1325" t="str">
            <v>Seguros con filiales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15010320901</v>
          </cell>
          <cell r="B1326" t="str">
            <v>Reaseguro Cedido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15010320902</v>
          </cell>
          <cell r="B1327" t="str">
            <v>Retrocesiones de seguros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150104</v>
          </cell>
          <cell r="B1328" t="str">
            <v>Reservas para riesgos en curso de seguros de vida-otros plan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1501041</v>
          </cell>
          <cell r="B1329" t="str">
            <v>Reservas para riesgos en curso de seguros de vida-otros plan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150104104</v>
          </cell>
          <cell r="B1330" t="str">
            <v>Reaseguro Cedido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150104105</v>
          </cell>
          <cell r="B1331" t="str">
            <v>Retrocesiones de seguros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150104109</v>
          </cell>
          <cell r="B1332" t="str">
            <v>Seguros con filiales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15010410901</v>
          </cell>
          <cell r="B1333" t="str">
            <v>Reaseguro Cedido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15010410902</v>
          </cell>
          <cell r="B1334" t="str">
            <v>Retrocesiones de seguros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1501042</v>
          </cell>
          <cell r="B1335" t="str">
            <v>Reservas para riesgos en curso de seguros de vida-otros plan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150104204</v>
          </cell>
          <cell r="B1336" t="str">
            <v>Reaseguro Cedido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150104205</v>
          </cell>
          <cell r="B1337" t="str">
            <v>Retrocesiones de seguros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150104209</v>
          </cell>
          <cell r="B1338" t="str">
            <v>Seguros con filiales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15010420901</v>
          </cell>
          <cell r="B1339" t="str">
            <v>Reaseguro Cedido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15010420902</v>
          </cell>
          <cell r="B1340" t="str">
            <v>Retrocesiones de seguros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1502</v>
          </cell>
          <cell r="B1341" t="str">
            <v>RESERVAS DE SEGUROS PREVISIONALES, RENTAS Y PENSIONES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150201</v>
          </cell>
          <cell r="B1342" t="str">
            <v>Rentas de invalidez y sobrevivencia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1502011</v>
          </cell>
          <cell r="B1343" t="str">
            <v>Rentas de invalidez y sobrevivencia - Moneda Nacional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150201104</v>
          </cell>
          <cell r="B1344" t="str">
            <v>Reaseguro Cedido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150201105</v>
          </cell>
          <cell r="B1345" t="str">
            <v>Retrocesiones de seguros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150201109</v>
          </cell>
          <cell r="B1346" t="str">
            <v>Seguros con filiales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15020110901</v>
          </cell>
          <cell r="B1347" t="str">
            <v>Reaseguro Cedido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15020110902</v>
          </cell>
          <cell r="B1348" t="str">
            <v>Retrocesiones de seguros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1502012</v>
          </cell>
          <cell r="B1349" t="str">
            <v>Rentas de invalidez y sobrevivencia - Moneda Extranjera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150201204</v>
          </cell>
          <cell r="B1350" t="str">
            <v>Reaseguro Cedido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150201205</v>
          </cell>
          <cell r="B1351" t="str">
            <v>Retrocesiones de seguros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150201209</v>
          </cell>
          <cell r="B1352" t="str">
            <v>Seguros con filiales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15020120901</v>
          </cell>
          <cell r="B1353" t="str">
            <v>Reaseguro Cedido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15020120902</v>
          </cell>
          <cell r="B1354" t="str">
            <v>Retrocesiones de seguros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150202</v>
          </cell>
          <cell r="B1355" t="str">
            <v>Sepelio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1502021</v>
          </cell>
          <cell r="B1356" t="str">
            <v>Sepelio - Moneda Nacional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150202104</v>
          </cell>
          <cell r="B1357" t="str">
            <v>Reaseguro Cedido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150202105</v>
          </cell>
          <cell r="B1358" t="str">
            <v>Retrocesiones de seguros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150202109</v>
          </cell>
          <cell r="B1359" t="str">
            <v>Seguros con filiales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15020210901</v>
          </cell>
          <cell r="B1360" t="str">
            <v>Reaseguro Cedido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15020210902</v>
          </cell>
          <cell r="B1361" t="str">
            <v>Retrocesiones de seguros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1502022</v>
          </cell>
          <cell r="B1362" t="str">
            <v>Sepelio - Moneda Extranjera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150202204</v>
          </cell>
          <cell r="B1363" t="str">
            <v>Reaseguro Cedido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150202205</v>
          </cell>
          <cell r="B1364" t="str">
            <v>Retrocesiones de seguros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150202209</v>
          </cell>
          <cell r="B1365" t="str">
            <v>Seguros con filiales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15020220901</v>
          </cell>
          <cell r="B1366" t="str">
            <v>Reaseguro Cedido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15020220902</v>
          </cell>
          <cell r="B1367" t="str">
            <v>Retrocesiones de seguros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150203</v>
          </cell>
          <cell r="B1368" t="str">
            <v>Otras rentas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1502031</v>
          </cell>
          <cell r="B1369" t="str">
            <v>Otras Rentas - Moneda Nacional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150203104</v>
          </cell>
          <cell r="B1370" t="str">
            <v>Reaseguro Cedido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150203105</v>
          </cell>
          <cell r="B1371" t="str">
            <v>Retrocesiones de seguros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150203109</v>
          </cell>
          <cell r="B1372" t="str">
            <v>Seguros con filiales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15020310901</v>
          </cell>
          <cell r="B1373" t="str">
            <v>Reaseguro Cedido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15020310902</v>
          </cell>
          <cell r="B1374" t="str">
            <v>Retrocesiones de seguros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1502032</v>
          </cell>
          <cell r="B1375" t="str">
            <v>Otras Rentas - Moneda Extranjera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150203204</v>
          </cell>
          <cell r="B1376" t="str">
            <v>Reaseguro Cedido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150203205</v>
          </cell>
          <cell r="B1377" t="str">
            <v>Retrocesiones de seguros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150203209</v>
          </cell>
          <cell r="B1378" t="str">
            <v>Seguros con filiales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15020320901</v>
          </cell>
          <cell r="B1379" t="str">
            <v>Reaseguro Cedido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15020320902</v>
          </cell>
          <cell r="B1380" t="str">
            <v>Retrocesiones de seguros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150204</v>
          </cell>
          <cell r="B1381" t="str">
            <v>Pensiones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1502041</v>
          </cell>
          <cell r="B1382" t="str">
            <v>Pensiones - Moneda Nacional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150204104</v>
          </cell>
          <cell r="B1383" t="str">
            <v>Reaseguro Cedido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150204105</v>
          </cell>
          <cell r="B1384" t="str">
            <v>Retrocesiones de seguros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150204109</v>
          </cell>
          <cell r="B1385" t="str">
            <v>Seguros con filiales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15020410901</v>
          </cell>
          <cell r="B1386" t="str">
            <v>Reaseguro Cedido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15020410902</v>
          </cell>
          <cell r="B1387" t="str">
            <v>Retrocesiones de seguros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1502042</v>
          </cell>
          <cell r="B1388" t="str">
            <v>Pensiones - Moneda Extranjera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150204204</v>
          </cell>
          <cell r="B1389" t="str">
            <v>Reaseguro Cedido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150204205</v>
          </cell>
          <cell r="B1390" t="str">
            <v>Retrocesiones de seguros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150204209</v>
          </cell>
          <cell r="B1391" t="str">
            <v>Seguros con filiales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15020420901</v>
          </cell>
          <cell r="B1392" t="str">
            <v>Reaseguro Cedido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15020420902</v>
          </cell>
          <cell r="B1393" t="str">
            <v>Retrocesiones de seguros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1503</v>
          </cell>
          <cell r="B1394" t="str">
            <v>RESERVAS DE SEGUROS DE ACCIDENTES Y ENFERMEDADES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150301</v>
          </cell>
          <cell r="B1395" t="str">
            <v>Salud y hospitalizaciÛn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1503011</v>
          </cell>
          <cell r="B1396" t="str">
            <v>Salud y hospitalizaciÛn - Moneda nacional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150301104</v>
          </cell>
          <cell r="B1397" t="str">
            <v>Reaseguro Cedido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150301105</v>
          </cell>
          <cell r="B1398" t="str">
            <v>Retrocesiones de 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150301109</v>
          </cell>
          <cell r="B1399" t="str">
            <v>Seguros con filiales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15030110901</v>
          </cell>
          <cell r="B1400" t="str">
            <v>Reaseguro Cedido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15030110902</v>
          </cell>
          <cell r="B1401" t="str">
            <v>Retrocesiones de seguros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1503012</v>
          </cell>
          <cell r="B1402" t="str">
            <v>Salud y hospitalizaciÛn - Moneda Extranjera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150301204</v>
          </cell>
          <cell r="B1403" t="str">
            <v>Reaseguro Cedido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150301205</v>
          </cell>
          <cell r="B1404" t="str">
            <v>Retrocesiones de seguros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150301209</v>
          </cell>
          <cell r="B1405" t="str">
            <v>Seguros con filiales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15030120901</v>
          </cell>
          <cell r="B1406" t="str">
            <v>Reaseguro Cedido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15030120902</v>
          </cell>
          <cell r="B1407" t="str">
            <v>Retrocesiones de seguros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150302</v>
          </cell>
          <cell r="B1408" t="str">
            <v>Accidentes personales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1503021</v>
          </cell>
          <cell r="B1409" t="str">
            <v>Accidentes personales - Moneda Nacional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150302104</v>
          </cell>
          <cell r="B1410" t="str">
            <v>Reaseguro Cedido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150302105</v>
          </cell>
          <cell r="B1411" t="str">
            <v>Retrocesiones de 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150302109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15030210901</v>
          </cell>
          <cell r="B1413" t="str">
            <v>Reaseguro Cedido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15030210902</v>
          </cell>
          <cell r="B1414" t="str">
            <v>Retrocesiones de seguros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1503022</v>
          </cell>
          <cell r="B1415" t="str">
            <v>Accidentes personales - Moneda Extranjera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150302204</v>
          </cell>
          <cell r="B1416" t="str">
            <v>Reaseguro Cedido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150302205</v>
          </cell>
          <cell r="B1417" t="str">
            <v>Retrocesiones de seguros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150302209</v>
          </cell>
          <cell r="B1418" t="str">
            <v>Seguros con filiales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15030220901</v>
          </cell>
          <cell r="B1419" t="str">
            <v>Reaseguro Cedido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15030220902</v>
          </cell>
          <cell r="B1420" t="str">
            <v>Retrocesiones de seguros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150303</v>
          </cell>
          <cell r="B1421" t="str">
            <v>Accidentes viajes aÈreos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1503031</v>
          </cell>
          <cell r="B1422" t="str">
            <v>Accidentes viajes aÈreos - Moneda Nacional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150303104</v>
          </cell>
          <cell r="B1423" t="str">
            <v>Reaseguro Cedido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150303105</v>
          </cell>
          <cell r="B1424" t="str">
            <v>Retrocesiones de 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150303109</v>
          </cell>
          <cell r="B1425" t="str">
            <v>Seguros con filiales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15030310901</v>
          </cell>
          <cell r="B1426" t="str">
            <v>Reaseguro Cedido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15030310902</v>
          </cell>
          <cell r="B1427" t="str">
            <v>Retrocesiones de seguros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1503032</v>
          </cell>
          <cell r="B1428" t="str">
            <v>Accidentes viajes aÈreos - Moneda Extranjera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150303204</v>
          </cell>
          <cell r="B1429" t="str">
            <v>Reaseguro Cedido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150303205</v>
          </cell>
          <cell r="B1430" t="str">
            <v>Retrocesiones de seguros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150303209</v>
          </cell>
          <cell r="B1431" t="str">
            <v>Seguros con filiales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15030320901</v>
          </cell>
          <cell r="B1432" t="str">
            <v>Reaseguro Cedido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15030320902</v>
          </cell>
          <cell r="B1433" t="str">
            <v>Retrocesiones de seguros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150304</v>
          </cell>
          <cell r="B1434" t="str">
            <v>Escolares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1503041</v>
          </cell>
          <cell r="B1435" t="str">
            <v>Escolares - Moneda Nacional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150304104</v>
          </cell>
          <cell r="B1436" t="str">
            <v>Reaseguro Cedido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150304105</v>
          </cell>
          <cell r="B1437" t="str">
            <v>Retrocesiones de 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150304109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15030410901</v>
          </cell>
          <cell r="B1439" t="str">
            <v>Reaseguro Cedido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15030410902</v>
          </cell>
          <cell r="B1440" t="str">
            <v>Retrocesiones de seguros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1503042</v>
          </cell>
          <cell r="B1441" t="str">
            <v>Escolares - Moneda  Extranjera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150304204</v>
          </cell>
          <cell r="B1442" t="str">
            <v>Reaseguro Cedido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150304205</v>
          </cell>
          <cell r="B1443" t="str">
            <v>Retrocesiones de seguros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150304209</v>
          </cell>
          <cell r="B1444" t="str">
            <v>Seguros con filiales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15030420901</v>
          </cell>
          <cell r="B1445" t="str">
            <v>Reaseguro Cedido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15030420902</v>
          </cell>
          <cell r="B1446" t="str">
            <v>Retrocesiones de seguros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1504</v>
          </cell>
          <cell r="B1447" t="str">
            <v>RESERVAS DE SEGUROS DE INCENDIOS Y LINEAS ALIADAS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150401</v>
          </cell>
          <cell r="B1448" t="str">
            <v>Incendios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1504011</v>
          </cell>
          <cell r="B1449" t="str">
            <v>Incendios - Moneda Nacional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150401104</v>
          </cell>
          <cell r="B1450" t="str">
            <v>Reaseguro Cedido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150401105</v>
          </cell>
          <cell r="B1451" t="str">
            <v>Retrocesiones de seguros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150401106</v>
          </cell>
          <cell r="B1452" t="str">
            <v>COASEGUROS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150401109</v>
          </cell>
          <cell r="B1453" t="str">
            <v>Seguros con filiales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15040110901</v>
          </cell>
          <cell r="B1454" t="str">
            <v>Reaseguro Cedido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15040110902</v>
          </cell>
          <cell r="B1455" t="str">
            <v>Retrocesiones de seguros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1504012</v>
          </cell>
          <cell r="B1456" t="str">
            <v>Incendios - Moneda Extranjera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150401204</v>
          </cell>
          <cell r="B1457" t="str">
            <v>Reaseguro Cedido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150401205</v>
          </cell>
          <cell r="B1458" t="str">
            <v>Retrocesiones de seguros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150401209</v>
          </cell>
          <cell r="B1459" t="str">
            <v>Seguros con filiales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15040120901</v>
          </cell>
          <cell r="B1460" t="str">
            <v>Reaseguro Cedido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15040120902</v>
          </cell>
          <cell r="B1461" t="str">
            <v>Retrocesiones de seguros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150402</v>
          </cell>
          <cell r="B1462" t="str">
            <v>LÌneas aliadas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1504021</v>
          </cell>
          <cell r="B1463" t="str">
            <v>LÌneas Aliadas - Moneda Nacional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150402104</v>
          </cell>
          <cell r="B1464" t="str">
            <v>Reaseguro Cedido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150402105</v>
          </cell>
          <cell r="B1465" t="str">
            <v>Retrocesiones de seguros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150402109</v>
          </cell>
          <cell r="B1466" t="str">
            <v>Seguros con filiales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15040210901</v>
          </cell>
          <cell r="B1467" t="str">
            <v>Reaseguro Cedido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15040210902</v>
          </cell>
          <cell r="B1468" t="str">
            <v>Retrocesiones de seguros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1504022</v>
          </cell>
          <cell r="B1469" t="str">
            <v>LÌneas Alidadas -  Moneda Extranjera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150402204</v>
          </cell>
          <cell r="B1470" t="str">
            <v>Reaseguro Cedido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150402205</v>
          </cell>
          <cell r="B1471" t="str">
            <v>Retrocesiones de seguros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150402209</v>
          </cell>
          <cell r="B1472" t="str">
            <v>Seguros con filiales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15040220901</v>
          </cell>
          <cell r="B1473" t="str">
            <v>Reaseguro Cedido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15040220902</v>
          </cell>
          <cell r="B1474" t="str">
            <v>Retrocesiones de seguros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1505</v>
          </cell>
          <cell r="B1475" t="str">
            <v>RESERVAS DE SEGUROS DE AUTOMOTORES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150501</v>
          </cell>
          <cell r="B1476" t="str">
            <v>Automotores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1505011</v>
          </cell>
          <cell r="B1477" t="str">
            <v>Automotores - Moneda Nacional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150501104</v>
          </cell>
          <cell r="B1478" t="str">
            <v>Reaseguro Cedido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150501105</v>
          </cell>
          <cell r="B1479" t="str">
            <v>Retrocesiones de seguros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150501106</v>
          </cell>
          <cell r="B1480" t="str">
            <v>COASEGUROS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150501109</v>
          </cell>
          <cell r="B1481" t="str">
            <v>Seguros con filiales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15050110901</v>
          </cell>
          <cell r="B1482" t="str">
            <v>Reaseguro Cedido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15050110902</v>
          </cell>
          <cell r="B1483" t="str">
            <v>Retrocesiones de 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1505012</v>
          </cell>
          <cell r="B1484" t="str">
            <v>Automotores - Moneda Extranjera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150501204</v>
          </cell>
          <cell r="B1485" t="str">
            <v>Reaseguro Cedido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150501205</v>
          </cell>
          <cell r="B1486" t="str">
            <v>Retrocesiones de seguros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150501209</v>
          </cell>
          <cell r="B1487" t="str">
            <v>Seguros con filiales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15050120901</v>
          </cell>
          <cell r="B1488" t="str">
            <v>Reaseguro Cedido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15050120902</v>
          </cell>
          <cell r="B1489" t="str">
            <v>Retrocesiones de seguros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1506</v>
          </cell>
          <cell r="B1490" t="str">
            <v>RESERVAS DE OTROS SEGUROS GENERALES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150601</v>
          </cell>
          <cell r="B1491" t="str">
            <v>Rotura de Cristales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1506011</v>
          </cell>
          <cell r="B1492" t="str">
            <v>Rotura de Cristales - Moneda  Nacional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150601104</v>
          </cell>
          <cell r="B1493" t="str">
            <v>Reaseguro Cedido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150601105</v>
          </cell>
          <cell r="B1494" t="str">
            <v>Retrocesiones de seguros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150601109</v>
          </cell>
          <cell r="B1495" t="str">
            <v>Seguros con filiales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15060110901</v>
          </cell>
          <cell r="B1496" t="str">
            <v>Reaseguro Cedido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15060110902</v>
          </cell>
          <cell r="B1497" t="str">
            <v>Retrocesiones de seguros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1506012</v>
          </cell>
          <cell r="B1498" t="str">
            <v>Rotura de Cristales - Moneda Extranjera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150601204</v>
          </cell>
          <cell r="B1499" t="str">
            <v>Reaseguro Cedido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150601205</v>
          </cell>
          <cell r="B1500" t="str">
            <v>Retrocesiones de seguros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150601209</v>
          </cell>
          <cell r="B1501" t="str">
            <v>Seguros con filiales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15060120901</v>
          </cell>
          <cell r="B1502" t="str">
            <v>Reaseguro Cedido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15060120902</v>
          </cell>
          <cell r="B1503" t="str">
            <v>Retrocesiones de seguros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150602</v>
          </cell>
          <cell r="B1504" t="str">
            <v>Transporte marÌtimo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1506021</v>
          </cell>
          <cell r="B1505" t="str">
            <v>Transporte MarÌtimo - Moneda Nacional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150602104</v>
          </cell>
          <cell r="B1506" t="str">
            <v>Reaseguro Cedido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150602105</v>
          </cell>
          <cell r="B1507" t="str">
            <v>Retrocesiones de seguros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150602109</v>
          </cell>
          <cell r="B1508" t="str">
            <v>Seguros con filiales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15060210901</v>
          </cell>
          <cell r="B1509" t="str">
            <v>Reaseguro Cedido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15060210902</v>
          </cell>
          <cell r="B1510" t="str">
            <v>Retrocesiones de seguros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1506022</v>
          </cell>
          <cell r="B1511" t="str">
            <v>Transporte MarÌtimo - Moneda Extranjera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150602204</v>
          </cell>
          <cell r="B1512" t="str">
            <v>Reaseguro Cedido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150602205</v>
          </cell>
          <cell r="B1513" t="str">
            <v>Retrocesiones de seguros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150602209</v>
          </cell>
          <cell r="B1514" t="str">
            <v>Seguros con filiales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15060220901</v>
          </cell>
          <cell r="B1515" t="str">
            <v>Reaseguro Cedido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15060220902</v>
          </cell>
          <cell r="B1516" t="str">
            <v>Retrocesiones de seguros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150603</v>
          </cell>
          <cell r="B1517" t="str">
            <v>Transporte aÈreo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1506031</v>
          </cell>
          <cell r="B1518" t="str">
            <v>Transporte aÈreo - Moneda Nacional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150603104</v>
          </cell>
          <cell r="B1519" t="str">
            <v>Reaseguro Cedido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150603105</v>
          </cell>
          <cell r="B1520" t="str">
            <v>Retrocesiones de seguros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150603109</v>
          </cell>
          <cell r="B1521" t="str">
            <v>Seguros con filiales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15060310901</v>
          </cell>
          <cell r="B1522" t="str">
            <v>Reaseguro Cedido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15060310902</v>
          </cell>
          <cell r="B1523" t="str">
            <v>Retrocesiones de seguros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1506032</v>
          </cell>
          <cell r="B1524" t="str">
            <v>Transporte aÈreo - Moneda Extranjera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150603204</v>
          </cell>
          <cell r="B1525" t="str">
            <v>Reaseguro Cedido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150603205</v>
          </cell>
          <cell r="B1526" t="str">
            <v>Retrocesiones de seguros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150603209</v>
          </cell>
          <cell r="B1527" t="str">
            <v>Seguros con filiales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15060320901</v>
          </cell>
          <cell r="B1528" t="str">
            <v>Reaseguro Cedido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15060320902</v>
          </cell>
          <cell r="B1529" t="str">
            <v>Retrocesiones de seguros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150604</v>
          </cell>
          <cell r="B1530" t="str">
            <v>Transporte terrestre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1506041</v>
          </cell>
          <cell r="B1531" t="str">
            <v>Transporte terrestre - Moneda Nacional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150604104</v>
          </cell>
          <cell r="B1532" t="str">
            <v>Reaseguro Cedido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150604105</v>
          </cell>
          <cell r="B1533" t="str">
            <v>Retrocesiones de seguros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150604106</v>
          </cell>
          <cell r="B1534" t="str">
            <v>COASEGUROS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150604109</v>
          </cell>
          <cell r="B1535" t="str">
            <v>Seguros con filiales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15060410901</v>
          </cell>
          <cell r="B1536" t="str">
            <v>Reaseguro Cedido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15060410902</v>
          </cell>
          <cell r="B1537" t="str">
            <v>Retrocesiones de seguros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1506042</v>
          </cell>
          <cell r="B1538" t="str">
            <v>Transporte terrestre - Moneda Extranjera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150604204</v>
          </cell>
          <cell r="B1539" t="str">
            <v>Reaseguro Cedido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150604205</v>
          </cell>
          <cell r="B1540" t="str">
            <v>Retrocesiones de seguros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150604209</v>
          </cell>
          <cell r="B1541" t="str">
            <v>Seguros con filiales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15060420901</v>
          </cell>
          <cell r="B1542" t="str">
            <v>Reaseguro Cedido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15060420902</v>
          </cell>
          <cell r="B1543" t="str">
            <v>Retrocesiones de seguros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150605</v>
          </cell>
          <cell r="B1544" t="str">
            <v>MarÌtimos casco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1506051</v>
          </cell>
          <cell r="B1545" t="str">
            <v>MarÌtimos casco -  Moneda Nacional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150605104</v>
          </cell>
          <cell r="B1546" t="str">
            <v>Reaseguro Cedido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150605105</v>
          </cell>
          <cell r="B1547" t="str">
            <v>Retrocesiones de 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150605109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15060510901</v>
          </cell>
          <cell r="B1549" t="str">
            <v>Reaseguro Cedido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15060510902</v>
          </cell>
          <cell r="B1550" t="str">
            <v>Retrocesiones de seguros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1506052</v>
          </cell>
          <cell r="B1551" t="str">
            <v>MarÌtimos casco - Moneda Extranjera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150605204</v>
          </cell>
          <cell r="B1552" t="str">
            <v>Reaseguro Cedido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150605205</v>
          </cell>
          <cell r="B1553" t="str">
            <v>Retrocesiones de seguros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150605209</v>
          </cell>
          <cell r="B1554" t="str">
            <v>Seguros con filiales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15060520901</v>
          </cell>
          <cell r="B1555" t="str">
            <v>Reaseguro Cedido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15060520902</v>
          </cell>
          <cell r="B1556" t="str">
            <v>Retrocesiones de seguros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150606</v>
          </cell>
          <cell r="B1557" t="str">
            <v>AviaciÛn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1506061</v>
          </cell>
          <cell r="B1558" t="str">
            <v>AviaciÛn - Moneda Nacional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150606104</v>
          </cell>
          <cell r="B1559" t="str">
            <v>Reaseguro Cedido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150606105</v>
          </cell>
          <cell r="B1560" t="str">
            <v>Retrocesiones de 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150606109</v>
          </cell>
          <cell r="B1561" t="str">
            <v>Seguros con filiales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15060610901</v>
          </cell>
          <cell r="B1562" t="str">
            <v>Reaseguro Cedido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15060610902</v>
          </cell>
          <cell r="B1563" t="str">
            <v>Retrocesiones de seguros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1506062</v>
          </cell>
          <cell r="B1564" t="str">
            <v>AviaciÛn - Moneda Extranjera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150606204</v>
          </cell>
          <cell r="B1565" t="str">
            <v>Reaseguro Cedido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150606205</v>
          </cell>
          <cell r="B1566" t="str">
            <v>Retrocesiones de seguros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150606209</v>
          </cell>
          <cell r="B1567" t="str">
            <v>Seguros con filiales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15060620901</v>
          </cell>
          <cell r="B1568" t="str">
            <v>Reaseguro Cedido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15060620902</v>
          </cell>
          <cell r="B1569" t="str">
            <v>Retrocesiones de seguros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150607</v>
          </cell>
          <cell r="B1570" t="str">
            <v>Robo y hurto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1506071</v>
          </cell>
          <cell r="B1571" t="str">
            <v>Robo y Hurto - Moneda Nacional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150607104</v>
          </cell>
          <cell r="B1572" t="str">
            <v>Reaseguro Cedido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150607105</v>
          </cell>
          <cell r="B1573" t="str">
            <v>Retrocesiones de 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150607109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15060710901</v>
          </cell>
          <cell r="B1575" t="str">
            <v>Reaseguro Cedido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15060710902</v>
          </cell>
          <cell r="B1576" t="str">
            <v>Retrocesiones de seguros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1506072</v>
          </cell>
          <cell r="B1577" t="str">
            <v>Robo y Hurto - Moneda Extranjera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150607204</v>
          </cell>
          <cell r="B1578" t="str">
            <v>Reaseguro Cedido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150607205</v>
          </cell>
          <cell r="B1579" t="str">
            <v>Retrocesiones de seguros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150607209</v>
          </cell>
          <cell r="B1580" t="str">
            <v>Seguros con filiales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15060720901</v>
          </cell>
          <cell r="B1581" t="str">
            <v>Reaseguro Cedido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15060720902</v>
          </cell>
          <cell r="B1582" t="str">
            <v>Retrocesiones de seguros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150608</v>
          </cell>
          <cell r="B1583" t="str">
            <v>Fidelidad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1506081</v>
          </cell>
          <cell r="B1584" t="str">
            <v>Fidelidad - Moneda Nacional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150608104</v>
          </cell>
          <cell r="B1585" t="str">
            <v>Reaseguro Cedido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150608105</v>
          </cell>
          <cell r="B1586" t="str">
            <v>Retrocesiones de seguros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150608106</v>
          </cell>
          <cell r="B1587" t="str">
            <v>COASEGUROS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150608109</v>
          </cell>
          <cell r="B1588" t="str">
            <v>Seguros con filiales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15060810901</v>
          </cell>
          <cell r="B1589" t="str">
            <v>Reaseguro Cedido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15060810902</v>
          </cell>
          <cell r="B1590" t="str">
            <v>Retrocesiones de 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1506082</v>
          </cell>
          <cell r="B1591" t="str">
            <v>Fidelidad - Moneda Extranjera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150608204</v>
          </cell>
          <cell r="B1592" t="str">
            <v>Reaseguro Cedido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150608205</v>
          </cell>
          <cell r="B1593" t="str">
            <v>Retrocesiones de seguros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150608209</v>
          </cell>
          <cell r="B1594" t="str">
            <v>Seguros con filiales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15060820901</v>
          </cell>
          <cell r="B1595" t="str">
            <v>Reaseguro Cedido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15060820902</v>
          </cell>
          <cell r="B1596" t="str">
            <v>Retrocesiones de seguros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150609</v>
          </cell>
          <cell r="B1597" t="str">
            <v>Seguro de bancos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1506091</v>
          </cell>
          <cell r="B1598" t="str">
            <v>Seguro de bancos - Moneda Nacional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150609104</v>
          </cell>
          <cell r="B1599" t="str">
            <v>Reaseguro Cedido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150609105</v>
          </cell>
          <cell r="B1600" t="str">
            <v>Retrocesiones de seguros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150609109</v>
          </cell>
          <cell r="B1601" t="str">
            <v>Seguros con filiales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15060910901</v>
          </cell>
          <cell r="B1602" t="str">
            <v>Reaseguro Cedido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15060910902</v>
          </cell>
          <cell r="B1603" t="str">
            <v>Retrocesiones de seguros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1506092</v>
          </cell>
          <cell r="B1604" t="str">
            <v>Seguro de bancos - Moneda Extranjera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150609204</v>
          </cell>
          <cell r="B1605" t="str">
            <v>Reaseguro Cedido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150609205</v>
          </cell>
          <cell r="B1606" t="str">
            <v>Retrocesiones de seguros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150609209</v>
          </cell>
          <cell r="B1607" t="str">
            <v>Seguros con filiales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15060920901</v>
          </cell>
          <cell r="B1608" t="str">
            <v>Reaseguro Cedido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15060920902</v>
          </cell>
          <cell r="B1609" t="str">
            <v>Retrocesiones de seguros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150610</v>
          </cell>
          <cell r="B1610" t="str">
            <v>Todo riesgo para contratista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1506101</v>
          </cell>
          <cell r="B1611" t="str">
            <v>Todo riesgo para contratista - Moneda Nacional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150610104</v>
          </cell>
          <cell r="B1612" t="str">
            <v>Reaseguro Cedido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150610105</v>
          </cell>
          <cell r="B1613" t="str">
            <v>Retrocesiones de seguros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150610109</v>
          </cell>
          <cell r="B1614" t="str">
            <v>Seguros con filiales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15061010901</v>
          </cell>
          <cell r="B1615" t="str">
            <v>Reaseguro Cedido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15061010902</v>
          </cell>
          <cell r="B1616" t="str">
            <v>Retrocesiones de seguros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1506102</v>
          </cell>
          <cell r="B1617" t="str">
            <v>Todo riesgo para contratista - Moneda Extranjera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150610204</v>
          </cell>
          <cell r="B1618" t="str">
            <v>Reaseguro Cedido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150610205</v>
          </cell>
          <cell r="B1619" t="str">
            <v>Retrocesiones de seguros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150610209</v>
          </cell>
          <cell r="B1620" t="str">
            <v>Seguros con filiales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15061020901</v>
          </cell>
          <cell r="B1621" t="str">
            <v>Reaseguro Cedido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15061020902</v>
          </cell>
          <cell r="B1622" t="str">
            <v>Retrocesiones de seguros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150611</v>
          </cell>
          <cell r="B1623" t="str">
            <v>Todo riesgo equipo para contratistas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1506111</v>
          </cell>
          <cell r="B1624" t="str">
            <v>Todo riesgo equipo para contratistas - Moneda Nacional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150611104</v>
          </cell>
          <cell r="B1625" t="str">
            <v>Reaseguro Cedido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150611105</v>
          </cell>
          <cell r="B1626" t="str">
            <v>Retrocesiones de seguros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150611109</v>
          </cell>
          <cell r="B1627" t="str">
            <v>Seguros con filiales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15061110901</v>
          </cell>
          <cell r="B1628" t="str">
            <v>Reaseguro Cedido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15061110902</v>
          </cell>
          <cell r="B1629" t="str">
            <v>Retrocesiones de seguros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1506112</v>
          </cell>
          <cell r="B1630" t="str">
            <v>Todo riesgo equipo para contratistas - Moneda Extranjera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150611204</v>
          </cell>
          <cell r="B1631" t="str">
            <v>Reaseguro Cedido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150611205</v>
          </cell>
          <cell r="B1632" t="str">
            <v>Retrocesiones de seguros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150611209</v>
          </cell>
          <cell r="B1633" t="str">
            <v>Seguros con filiales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15061120901</v>
          </cell>
          <cell r="B1634" t="str">
            <v>Reaseguro Cedido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15061120902</v>
          </cell>
          <cell r="B1635" t="str">
            <v>Retrocesiones de seguros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150612</v>
          </cell>
          <cell r="B1636" t="str">
            <v>Rotura de maquinaria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1506121</v>
          </cell>
          <cell r="B1637" t="str">
            <v>Rotura de maquinaria - Moneda Nacional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150612104</v>
          </cell>
          <cell r="B1638" t="str">
            <v>Reaseguro Cedido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150612105</v>
          </cell>
          <cell r="B1639" t="str">
            <v>Retrocesiones de seguros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150612109</v>
          </cell>
          <cell r="B1640" t="str">
            <v>Seguros con filiales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15061210901</v>
          </cell>
          <cell r="B1641" t="str">
            <v>Reaseguro Cedido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15061210902</v>
          </cell>
          <cell r="B1642" t="str">
            <v>Retrocesiones de seguros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1506122</v>
          </cell>
          <cell r="B1643" t="str">
            <v>Rotura de maquinaria - Moneda Extranjera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150612204</v>
          </cell>
          <cell r="B1644" t="str">
            <v>Reaseguro Cedido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150612205</v>
          </cell>
          <cell r="B1645" t="str">
            <v>Retrocesiones de seguros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150612209</v>
          </cell>
          <cell r="B1646" t="str">
            <v>Seguros con filiales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15061220901</v>
          </cell>
          <cell r="B1647" t="str">
            <v>Reaseguro Cedido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15061220902</v>
          </cell>
          <cell r="B1648" t="str">
            <v>Retrocesiones de seguros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150613</v>
          </cell>
          <cell r="B1649" t="str">
            <v>Montaje contra todo riesgo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1506131</v>
          </cell>
          <cell r="B1650" t="str">
            <v>Montaje contra todo riesgo - Moneda Nacional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150613104</v>
          </cell>
          <cell r="B1651" t="str">
            <v>Reaseguro Cedido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150613105</v>
          </cell>
          <cell r="B1652" t="str">
            <v>Retrocesiones de seguros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150613109</v>
          </cell>
          <cell r="B1653" t="str">
            <v>Seguros con filiales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15061310901</v>
          </cell>
          <cell r="B1654" t="str">
            <v>Reaseguro Cedido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15061310902</v>
          </cell>
          <cell r="B1655" t="str">
            <v>Retrocesiones de seguros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1506132</v>
          </cell>
          <cell r="B1656" t="str">
            <v>Montaje contra todo riesgo - Moneda Extranjera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150613204</v>
          </cell>
          <cell r="B1657" t="str">
            <v>Reaseguro Cedido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150613205</v>
          </cell>
          <cell r="B1658" t="str">
            <v>Retrocesiones de seguros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150613209</v>
          </cell>
          <cell r="B1659" t="str">
            <v>Seguros con filiales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15061320901</v>
          </cell>
          <cell r="B1660" t="str">
            <v>Reaseguro Cedido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15061320902</v>
          </cell>
          <cell r="B1661" t="str">
            <v>Retrocesiones de seguros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150614</v>
          </cell>
          <cell r="B1662" t="str">
            <v>Todo riesgo equipo electrÛnico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1506141</v>
          </cell>
          <cell r="B1663" t="str">
            <v>Todo riesgo equipo electrÛnico - Moneda Nacional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150614104</v>
          </cell>
          <cell r="B1664" t="str">
            <v>Reaseguro Cedido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150614105</v>
          </cell>
          <cell r="B1665" t="str">
            <v>Retrocesiones de seguros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150614109</v>
          </cell>
          <cell r="B1666" t="str">
            <v>Seguros con filiales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15061410901</v>
          </cell>
          <cell r="B1667" t="str">
            <v>Reaseguro Cedido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15061410902</v>
          </cell>
          <cell r="B1668" t="str">
            <v>Retrocesiones de seguros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1506142</v>
          </cell>
          <cell r="B1669" t="str">
            <v>Todo riesgo equipo electrÛnico - Moneda Extranjera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150614204</v>
          </cell>
          <cell r="B1670" t="str">
            <v>Reaseguro Cedido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150614205</v>
          </cell>
          <cell r="B1671" t="str">
            <v>Retrocesiones de seguros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150614209</v>
          </cell>
          <cell r="B1672" t="str">
            <v>Seguros con filiales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15061420901</v>
          </cell>
          <cell r="B1673" t="str">
            <v>Reaseguro Cedido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15061420902</v>
          </cell>
          <cell r="B1674" t="str">
            <v>Retrocesiones de seguros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150615</v>
          </cell>
          <cell r="B1675" t="str">
            <v>Calderos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1506151</v>
          </cell>
          <cell r="B1676" t="str">
            <v>Calderos - Moneda Nacional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150615104</v>
          </cell>
          <cell r="B1677" t="str">
            <v>Reaseguro Cedido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150615105</v>
          </cell>
          <cell r="B1678" t="str">
            <v>Retrocesiones de seguros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150615109</v>
          </cell>
          <cell r="B1679" t="str">
            <v>Seguros con filiales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15061510901</v>
          </cell>
          <cell r="B1680" t="str">
            <v>Reaseguro Cedido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15061510902</v>
          </cell>
          <cell r="B1681" t="str">
            <v>Retrocesiones de seguros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1506152</v>
          </cell>
          <cell r="B1682" t="str">
            <v>Calderos - Moneda Extranjera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150615204</v>
          </cell>
          <cell r="B1683" t="str">
            <v>Reaseguro Cedido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150615205</v>
          </cell>
          <cell r="B1684" t="str">
            <v>Retrocesiones de seguros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150615209</v>
          </cell>
          <cell r="B1685" t="str">
            <v>Seguros con filiales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15061520901</v>
          </cell>
          <cell r="B1686" t="str">
            <v>Reaseguro Cedido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15061520902</v>
          </cell>
          <cell r="B1687" t="str">
            <v>Retrocesiones de seguros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150616</v>
          </cell>
          <cell r="B1688" t="str">
            <v>Lucro cesante por interrupciÛn de negocios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1506161</v>
          </cell>
          <cell r="B1689" t="str">
            <v>Lucro cesante por interrupciÛn de negocios - Moneda Nacional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150616104</v>
          </cell>
          <cell r="B1690" t="str">
            <v>Reaseguro Cedido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150616105</v>
          </cell>
          <cell r="B1691" t="str">
            <v>Retrocesiones de seguros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150616109</v>
          </cell>
          <cell r="B1692" t="str">
            <v>Seguros con filiales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15061610901</v>
          </cell>
          <cell r="B1693" t="str">
            <v>Reaseguro Cedido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15061610902</v>
          </cell>
          <cell r="B1694" t="str">
            <v>Retrocesiones de seguros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1506162</v>
          </cell>
          <cell r="B1695" t="str">
            <v>Lucro cesante por interrupciÛn de negocios - Moneda Extranje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150616204</v>
          </cell>
          <cell r="B1696" t="str">
            <v>Reaseguro Cedido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150616205</v>
          </cell>
          <cell r="B1697" t="str">
            <v>Retrocesiones de seguros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150616209</v>
          </cell>
          <cell r="B1698" t="str">
            <v>Seguros con filiales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15061620901</v>
          </cell>
          <cell r="B1699" t="str">
            <v>Reaseguro Cedido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15061620902</v>
          </cell>
          <cell r="B1700" t="str">
            <v>Retrocesiones de seguros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150617</v>
          </cell>
          <cell r="B1701" t="str">
            <v>Lucro cesante rotura de maquinaria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1506171</v>
          </cell>
          <cell r="B1702" t="str">
            <v>Lucro cesante rotura de maquinaria - Moneda Nacional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150617104</v>
          </cell>
          <cell r="B1703" t="str">
            <v>Reaseguro Cedido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150617105</v>
          </cell>
          <cell r="B1704" t="str">
            <v>Retrocesiones de seguros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150617109</v>
          </cell>
          <cell r="B1705" t="str">
            <v>Seguros con filiales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15061710901</v>
          </cell>
          <cell r="B1706" t="str">
            <v>Reaseguro Cedido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15061710902</v>
          </cell>
          <cell r="B1707" t="str">
            <v>Retrocesiones de seguros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1506172</v>
          </cell>
          <cell r="B1708" t="str">
            <v>Lucro cesante rotura de maquinaria - Moneda Extranjera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150617204</v>
          </cell>
          <cell r="B1709" t="str">
            <v>Reaseguro Cedido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150617205</v>
          </cell>
          <cell r="B1710" t="str">
            <v>Retrocesiones de seguros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150617209</v>
          </cell>
          <cell r="B1711" t="str">
            <v>Seguros con filiales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15061720901</v>
          </cell>
          <cell r="B1712" t="str">
            <v>Reaseguro Cedido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15061720902</v>
          </cell>
          <cell r="B1713" t="str">
            <v>Retrocesiones de seguros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150618</v>
          </cell>
          <cell r="B1714" t="str">
            <v>Responsabilidad civil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1506181</v>
          </cell>
          <cell r="B1715" t="str">
            <v>Responsabilidad civil - Moneda Nacional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150618104</v>
          </cell>
          <cell r="B1716" t="str">
            <v>Reaseguro Cedido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150618105</v>
          </cell>
          <cell r="B1717" t="str">
            <v>Retrocesiones de seguros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150618109</v>
          </cell>
          <cell r="B1718" t="str">
            <v>Seguros con filiales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15061810901</v>
          </cell>
          <cell r="B1719" t="str">
            <v>Reaseguro Cedido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15061810902</v>
          </cell>
          <cell r="B1720" t="str">
            <v>Retrocesiones de seguros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1506182</v>
          </cell>
          <cell r="B1721" t="str">
            <v>Responsabilidad civil - Moneda Extranjera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150618204</v>
          </cell>
          <cell r="B1722" t="str">
            <v>Reaseguro Cedido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150618205</v>
          </cell>
          <cell r="B1723" t="str">
            <v>Retrocesiones de seguros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150618209</v>
          </cell>
          <cell r="B1724" t="str">
            <v>Seguros con filiales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15061820901</v>
          </cell>
          <cell r="B1725" t="str">
            <v>Reaseguro Cedido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15061820902</v>
          </cell>
          <cell r="B1726" t="str">
            <v>Retrocesiones de seguros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150619</v>
          </cell>
          <cell r="B1727" t="str">
            <v>Riesgos profesionales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1506191</v>
          </cell>
          <cell r="B1728" t="str">
            <v>Riesgos profesionales - Moneda Nacional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150619104</v>
          </cell>
          <cell r="B1729" t="str">
            <v>Reaseguro Cedido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150619105</v>
          </cell>
          <cell r="B1730" t="str">
            <v>Retrocesiones de seguros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150619109</v>
          </cell>
          <cell r="B1731" t="str">
            <v>Seguros con filiales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15061910901</v>
          </cell>
          <cell r="B1732" t="str">
            <v>Reaseguro Cedido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15061910902</v>
          </cell>
          <cell r="B1733" t="str">
            <v>Retrocesiones de seguros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1506192</v>
          </cell>
          <cell r="B1734" t="str">
            <v>Riesgos profesionales - Moneda Extranjera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150619204</v>
          </cell>
          <cell r="B1735" t="str">
            <v>Reaseguro Cedido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150619205</v>
          </cell>
          <cell r="B1736" t="str">
            <v>Retrocesiones de seguros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150619209</v>
          </cell>
          <cell r="B1737" t="str">
            <v>Seguros con filiales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15061920901</v>
          </cell>
          <cell r="B1738" t="str">
            <v>Reaseguro Cedido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15061920902</v>
          </cell>
          <cell r="B1739" t="str">
            <v>Retrocesiones de seguros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150620</v>
          </cell>
          <cell r="B1740" t="str">
            <v>Ganadero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1506201</v>
          </cell>
          <cell r="B1741" t="str">
            <v>Ganadero - Moneda Nacional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150620104</v>
          </cell>
          <cell r="B1742" t="str">
            <v>Reaseguro Cedido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150620105</v>
          </cell>
          <cell r="B1743" t="str">
            <v>Retrocesiones de seguros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150620109</v>
          </cell>
          <cell r="B1744" t="str">
            <v>Seguros con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15062010901</v>
          </cell>
          <cell r="B1745" t="str">
            <v>Reaseguro Cedido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15062010902</v>
          </cell>
          <cell r="B1746" t="str">
            <v>Retrocesiones de seguros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1506202</v>
          </cell>
          <cell r="B1747" t="str">
            <v>Ganadero - Moneda Extranjera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150620204</v>
          </cell>
          <cell r="B1748" t="str">
            <v>Reaseguro Cedido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150620205</v>
          </cell>
          <cell r="B1749" t="str">
            <v>Retrocesiones de seguros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150620209</v>
          </cell>
          <cell r="B1750" t="str">
            <v>Seguros con filiales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15062020901</v>
          </cell>
          <cell r="B1751" t="str">
            <v>Reaseguro Cedido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15062020902</v>
          </cell>
          <cell r="B1752" t="str">
            <v>Retrocesiones de seguros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150621</v>
          </cell>
          <cell r="B1753" t="str">
            <v>AgrÌcola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1506211</v>
          </cell>
          <cell r="B1754" t="str">
            <v>AgrÌcola - Moneda Nacional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150621104</v>
          </cell>
          <cell r="B1755" t="str">
            <v>Reaseguro Cedido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150621105</v>
          </cell>
          <cell r="B1756" t="str">
            <v>Retrocesiones de seguros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150621109</v>
          </cell>
          <cell r="B1757" t="str">
            <v>Seguros con filiales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15062110901</v>
          </cell>
          <cell r="B1758" t="str">
            <v>Reaseguro Cedido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15062110902</v>
          </cell>
          <cell r="B1759" t="str">
            <v>Retrocesiones de seguros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1506212</v>
          </cell>
          <cell r="B1760" t="str">
            <v>AgrÌcola - Moneda Extranjera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150621204</v>
          </cell>
          <cell r="B1761" t="str">
            <v>Reaseguro Cedido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150621205</v>
          </cell>
          <cell r="B1762" t="str">
            <v>Retrocesiones de seguros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150621209</v>
          </cell>
          <cell r="B1763" t="str">
            <v>Seguros con filiales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15062120901</v>
          </cell>
          <cell r="B1764" t="str">
            <v>Reaseguro Cedido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15062120902</v>
          </cell>
          <cell r="B1765" t="str">
            <v>Retrocesiones de seguros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150622</v>
          </cell>
          <cell r="B1766" t="str">
            <v>Domiciliario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1506221</v>
          </cell>
          <cell r="B1767" t="str">
            <v>Domiciliario - Moneda Nacional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150622104</v>
          </cell>
          <cell r="B1768" t="str">
            <v>Reaseguro Cedido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150622105</v>
          </cell>
          <cell r="B1769" t="str">
            <v>Retrocesiones de seguros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150622106</v>
          </cell>
          <cell r="B1770" t="str">
            <v>COASEGUROS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150622109</v>
          </cell>
          <cell r="B1771" t="str">
            <v>Seguros con filiales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15062210901</v>
          </cell>
          <cell r="B1772" t="str">
            <v>Reaseguro Cedido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15062210902</v>
          </cell>
          <cell r="B1773" t="str">
            <v>Retrocesiones de seguros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1506222</v>
          </cell>
          <cell r="B1774" t="str">
            <v>Domiciliario - Moneda Extranjera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150622204</v>
          </cell>
          <cell r="B1775" t="str">
            <v>Reaseguro Cedido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150622205</v>
          </cell>
          <cell r="B1776" t="str">
            <v>Retrocesiones de seguros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150622209</v>
          </cell>
          <cell r="B1777" t="str">
            <v>Seguros con filiales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15062220901</v>
          </cell>
          <cell r="B1778" t="str">
            <v>Reaseguro Cedido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15062220902</v>
          </cell>
          <cell r="B1779" t="str">
            <v>Retrocesiones de seguros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150623</v>
          </cell>
          <cell r="B1780" t="str">
            <v>CrÈdito interno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1506231</v>
          </cell>
          <cell r="B1781" t="str">
            <v>CrÈdito Interno - Moneda Nacional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150623104</v>
          </cell>
          <cell r="B1782" t="str">
            <v>Reaseguro Cedido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150623105</v>
          </cell>
          <cell r="B1783" t="str">
            <v>Retrocesiones de seguros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150623109</v>
          </cell>
          <cell r="B1784" t="str">
            <v>Seguros con filiales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15062310901</v>
          </cell>
          <cell r="B1785" t="str">
            <v>Reaseguro Cedido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15062310902</v>
          </cell>
          <cell r="B1786" t="str">
            <v>Retrocesiones de seguros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1506232</v>
          </cell>
          <cell r="B1787" t="str">
            <v>CrÈdito Interno - Moneda Extranjera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150623204</v>
          </cell>
          <cell r="B1788" t="str">
            <v>Reaseguro Cedido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150623205</v>
          </cell>
          <cell r="B1789" t="str">
            <v>Retrocesiones de seguros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150623209</v>
          </cell>
          <cell r="B1790" t="str">
            <v>Seguros con filiales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15062320901</v>
          </cell>
          <cell r="B1791" t="str">
            <v>Reaseguro Cedido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15062320902</v>
          </cell>
          <cell r="B1792" t="str">
            <v>Retrocesiones de seguros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150624</v>
          </cell>
          <cell r="B1793" t="str">
            <v>CrÈdito a la exportaciÛn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1506241</v>
          </cell>
          <cell r="B1794" t="str">
            <v>CrÈdito a la exportaciÛn - Moneda Nacional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150624104</v>
          </cell>
          <cell r="B1795" t="str">
            <v>Reaseguro Cedido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150624105</v>
          </cell>
          <cell r="B1796" t="str">
            <v>Retrocesiones de seguros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150624109</v>
          </cell>
          <cell r="B1797" t="str">
            <v>Seguros con filiales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15062410901</v>
          </cell>
          <cell r="B1798" t="str">
            <v>Reaseguro Cedido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15062410902</v>
          </cell>
          <cell r="B1799" t="str">
            <v>Retrocesiones de seguros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1506242</v>
          </cell>
          <cell r="B1800" t="str">
            <v>CrÈdito a la exportaciÛn - Moneda Extranjera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150624204</v>
          </cell>
          <cell r="B1801" t="str">
            <v>Reaseguro Cedido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150624205</v>
          </cell>
          <cell r="B1802" t="str">
            <v>Retrocesiones de seguros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150624209</v>
          </cell>
          <cell r="B1803" t="str">
            <v>Seguros con filiales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15062420901</v>
          </cell>
          <cell r="B1804" t="str">
            <v>Reaseguro Cedido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15062420902</v>
          </cell>
          <cell r="B1805" t="str">
            <v>Retrocesiones de seguros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150625</v>
          </cell>
          <cell r="B1806" t="str">
            <v>Miscel·neos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1506251</v>
          </cell>
          <cell r="B1807" t="str">
            <v>Miscel·neos - Moneda Nacional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150625104</v>
          </cell>
          <cell r="B1808" t="str">
            <v>Reaseguro Cedido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150625105</v>
          </cell>
          <cell r="B1809" t="str">
            <v>Retrocesiones de seguros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150625109</v>
          </cell>
          <cell r="B1810" t="str">
            <v>Seguros con filiales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15062510901</v>
          </cell>
          <cell r="B1811" t="str">
            <v>Reaseguro Cedido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15062510902</v>
          </cell>
          <cell r="B1812" t="str">
            <v>Retrocesiones de seguros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1506252</v>
          </cell>
          <cell r="B1813" t="str">
            <v>Miscel·neos - Moneda Extranjera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150625204</v>
          </cell>
          <cell r="B1814" t="str">
            <v>Reaseguro Cedido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150625205</v>
          </cell>
          <cell r="B1815" t="str">
            <v>Retrocesiones de seguros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150625209</v>
          </cell>
          <cell r="B1816" t="str">
            <v>Seguros con filiales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15062520901</v>
          </cell>
          <cell r="B1817" t="str">
            <v>Reaseguro Cedido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15062520902</v>
          </cell>
          <cell r="B1818" t="str">
            <v>Retrocesiones de seguros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1507</v>
          </cell>
          <cell r="B1819" t="str">
            <v>RESERVAS DE FIANZAS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150701</v>
          </cell>
          <cell r="B1820" t="str">
            <v>Fidelidad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1507011</v>
          </cell>
          <cell r="B1821" t="str">
            <v>Fidelidad - Moneda Nacional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150701104</v>
          </cell>
          <cell r="B1822" t="str">
            <v>Reafianzamiento cedido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150701105</v>
          </cell>
          <cell r="B1823" t="str">
            <v>RetrocesiÛn de fianzas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150701109</v>
          </cell>
          <cell r="B1824" t="str">
            <v>Fianzas con filiales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15070110901</v>
          </cell>
          <cell r="B1825" t="str">
            <v>Reafianzamiento cedido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15070110902</v>
          </cell>
          <cell r="B1826" t="str">
            <v>RetrocesiÛn de fianzas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1507012</v>
          </cell>
          <cell r="B1827" t="str">
            <v>Fidelidad - Moneda Extranjera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150701204</v>
          </cell>
          <cell r="B1828" t="str">
            <v>Reafianzamiento cedido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150701205</v>
          </cell>
          <cell r="B1829" t="str">
            <v>RetrocesiÛn de fianzas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150701209</v>
          </cell>
          <cell r="B1830" t="str">
            <v>Fianzas con filiales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15070120901</v>
          </cell>
          <cell r="B1831" t="str">
            <v>Reafianzamiento cedido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15070120902</v>
          </cell>
          <cell r="B1832" t="str">
            <v>RetrocesiÛn de fianzas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150702</v>
          </cell>
          <cell r="B1833" t="str">
            <v>GarantÌa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1507021</v>
          </cell>
          <cell r="B1834" t="str">
            <v>GarantÌa - Moneda Nacional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150702104</v>
          </cell>
          <cell r="B1835" t="str">
            <v>Reafianzamiento cedido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150702105</v>
          </cell>
          <cell r="B1836" t="str">
            <v>RetrocesiÛn de fianzas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150702109</v>
          </cell>
          <cell r="B1837" t="str">
            <v>Fianzas con filiales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15070210901</v>
          </cell>
          <cell r="B1838" t="str">
            <v>Reafianzamiento cedido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15070210902</v>
          </cell>
          <cell r="B1839" t="str">
            <v>RetrocesiÛn de fianzas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1507022</v>
          </cell>
          <cell r="B1840" t="str">
            <v>GarantÌa - Moneda Extranjera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150702204</v>
          </cell>
          <cell r="B1841" t="str">
            <v>Reafianzamiento cedido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150702205</v>
          </cell>
          <cell r="B1842" t="str">
            <v>RetrocesiÛn de fianzas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150702209</v>
          </cell>
          <cell r="B1843" t="str">
            <v>Fianzas con filiales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15070220901</v>
          </cell>
          <cell r="B1844" t="str">
            <v>Reafianzamiento cedido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15070220902</v>
          </cell>
          <cell r="B1845" t="str">
            <v>RetrocesiÛn de fianzas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150703</v>
          </cell>
          <cell r="B1846" t="str">
            <v>Motorista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1507031</v>
          </cell>
          <cell r="B1847" t="str">
            <v>Motoristas - Moneda Nacional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150703104</v>
          </cell>
          <cell r="B1848" t="str">
            <v>Reafianzamiento cedido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150703105</v>
          </cell>
          <cell r="B1849" t="str">
            <v>RetrocesiÛn de fianzas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150703109</v>
          </cell>
          <cell r="B1850" t="str">
            <v>Fianzas con filiales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15070310901</v>
          </cell>
          <cell r="B1851" t="str">
            <v>Reafianzamiento cedido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15070310902</v>
          </cell>
          <cell r="B1852" t="str">
            <v>RetrocesiÛn de fianzas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1507032</v>
          </cell>
          <cell r="B1853" t="str">
            <v>Motoristas - Moneda Extranjera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150703204</v>
          </cell>
          <cell r="B1854" t="str">
            <v>Reafianzamiento cedido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150703205</v>
          </cell>
          <cell r="B1855" t="str">
            <v>RetrocesiÛn de fianzas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150703209</v>
          </cell>
          <cell r="B1856" t="str">
            <v>Fianzas con filiales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15070320901</v>
          </cell>
          <cell r="B1857" t="str">
            <v>Reafianzamiento cedido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15070320902</v>
          </cell>
          <cell r="B1858" t="str">
            <v>RetrocesiÛn de fianzas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1508</v>
          </cell>
          <cell r="B1859" t="str">
            <v>RESERVAS DE SINIESTROS REPORTADOS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150801</v>
          </cell>
          <cell r="B1860" t="str">
            <v>De seguros de vida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1508011</v>
          </cell>
          <cell r="B1861" t="str">
            <v>De seguros de vida - Moneda Nacional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1508012</v>
          </cell>
          <cell r="B1862" t="str">
            <v>De seguros de vida - Moneda Extranjera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150802</v>
          </cell>
          <cell r="B1863" t="str">
            <v>De seguros previsionales rentas y pensiones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1508021</v>
          </cell>
          <cell r="B1864" t="str">
            <v>De seguros previsionales rentas y pensiones - Moneda Naciona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1508022</v>
          </cell>
          <cell r="B1865" t="str">
            <v>De seguros previsionales rentas y pensiones - Moneda Extranj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150803</v>
          </cell>
          <cell r="B1866" t="str">
            <v>De seguros de accidentes y enfermedades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1508031</v>
          </cell>
          <cell r="B1867" t="str">
            <v>De seguros de accidentes y enfermedades - 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1508032</v>
          </cell>
          <cell r="B1868" t="str">
            <v>De seguros de accidentes y enfermedades - Moneda Extranjera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150804</v>
          </cell>
          <cell r="B1869" t="str">
            <v>De seguros de incendios y lÌneas aliadas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1508041</v>
          </cell>
          <cell r="B1870" t="str">
            <v>De seguros de incendios y lÌneas aliadas - Moneda Nacional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1508042</v>
          </cell>
          <cell r="B1871" t="str">
            <v>De seguros de incendios y lÌneas aliadas - Moneda Extranjera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150805</v>
          </cell>
          <cell r="B1872" t="str">
            <v>De seguros de automotores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1508051</v>
          </cell>
          <cell r="B1873" t="str">
            <v>De seguros de automotores  - Moneda Nacional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1508052</v>
          </cell>
          <cell r="B1874" t="str">
            <v>De seguros de automotores -  Moneda Extranjera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150806</v>
          </cell>
          <cell r="B1875" t="str">
            <v>De seguros de otros seguros generales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1508061</v>
          </cell>
          <cell r="B1876" t="str">
            <v>De seguros de otros seguros generales - Moneda Nacional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1508062</v>
          </cell>
          <cell r="B1877" t="str">
            <v>De seguros de otros seguros generales - Moneda Extranjera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150807</v>
          </cell>
          <cell r="B1878" t="str">
            <v>De siniestros reportados de fianzas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1508071</v>
          </cell>
          <cell r="B1879" t="str">
            <v>De siniestros reportados de fianzas - Moneda Nacional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1508072</v>
          </cell>
          <cell r="B1880" t="str">
            <v>De siniestros reportados de fianzas - Moneda Extanjera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1509</v>
          </cell>
          <cell r="B1881" t="str">
            <v>RESERVA DE SINIESTROS NO REPORTADOS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150901</v>
          </cell>
          <cell r="B1882" t="str">
            <v>De seguros de vida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1509011</v>
          </cell>
          <cell r="B1883" t="str">
            <v>De seguros de vida - 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1509012</v>
          </cell>
          <cell r="B1884" t="str">
            <v>De seguros de vida - Moneda Extranjera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150902</v>
          </cell>
          <cell r="B1885" t="str">
            <v>De seguros previsionales rentas y pensiones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1509021</v>
          </cell>
          <cell r="B1886" t="str">
            <v>De seguros previsionales rentas y pensiones - Moneda Naciona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1509022</v>
          </cell>
          <cell r="B1887" t="str">
            <v>De seguros previsionales rentas y pensiones - Moneda Extranj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150903</v>
          </cell>
          <cell r="B1888" t="str">
            <v>De seguros de accidentes y enfermedades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1509031</v>
          </cell>
          <cell r="B1889" t="str">
            <v>De seguros de accidentes y enfermedades - Moneda Nacional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1509032</v>
          </cell>
          <cell r="B1890" t="str">
            <v>De seguros de accidentes y enfermedades - Moneda Extranjera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150904</v>
          </cell>
          <cell r="B1891" t="str">
            <v>De seguros de incendios y lÌneas aliadas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1509041</v>
          </cell>
          <cell r="B1892" t="str">
            <v>De seguros de incendios y lÌneas aliadas - Moneda Nacional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1509042</v>
          </cell>
          <cell r="B1893" t="str">
            <v>De seguros de incendios y lÌneas aliadas - Moneda Extranjera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150905</v>
          </cell>
          <cell r="B1894" t="str">
            <v>De seguros de automotores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1509051</v>
          </cell>
          <cell r="B1895" t="str">
            <v>De seguros de automotores  - Moneda Nacional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1509052</v>
          </cell>
          <cell r="B1896" t="str">
            <v>De seguros de automotores -  Moneda Extranjera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150906</v>
          </cell>
          <cell r="B1897" t="str">
            <v>De seguros de otros seguros generales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1509061</v>
          </cell>
          <cell r="B1898" t="str">
            <v>De seguros de otros seguros generales - Moneda Nacional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1509062</v>
          </cell>
          <cell r="B1899" t="str">
            <v>De seguros de otros seguros generales - Moneda Extranjera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150907</v>
          </cell>
          <cell r="B1900" t="str">
            <v>De siniestros reportados de fianzas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1509071</v>
          </cell>
          <cell r="B1901" t="str">
            <v>De siniestros reportados de fianzas - Moneda Nacional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1509072</v>
          </cell>
          <cell r="B1902" t="str">
            <v>De siniestros reportados de fianzas - Moneda Extanjera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1519</v>
          </cell>
          <cell r="B1903" t="str">
            <v>PROVISIONES POR RESERVA DE SINIESTROS A CARGO REASEGURADORES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151901</v>
          </cell>
          <cell r="B1904" t="str">
            <v>Provisiones por reserva de siniestros a cargo de reasegurado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1519012</v>
          </cell>
          <cell r="B1905" t="str">
            <v>Provisiones por reserva de siniestros a cargo de reasegurado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151902</v>
          </cell>
          <cell r="B1906" t="str">
            <v>Provisiones por reserva de siniestros a cargo de reafianzado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1519021</v>
          </cell>
          <cell r="B1907" t="str">
            <v>Provisiones por reserva de siniestros a cargo de reafianzado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1519022</v>
          </cell>
          <cell r="B1908" t="str">
            <v>Provisiones por reserva de siniestros a cargo de reafianzado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151909</v>
          </cell>
          <cell r="B1909" t="str">
            <v>Provisiones por reserva de siniestros a cargo de filiales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1519091</v>
          </cell>
          <cell r="B1910" t="str">
            <v>Provisiones por reserva de siniestros a cargo de filiales Mo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151909101</v>
          </cell>
          <cell r="B1911" t="str">
            <v>a cargo de reaseguradores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151909102</v>
          </cell>
          <cell r="B1912" t="str">
            <v>a cargo de reafianzadores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1519092</v>
          </cell>
          <cell r="B1913" t="str">
            <v>Provisiones por reserva de siniestros a cargo de filiales Mo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151909201</v>
          </cell>
          <cell r="B1914" t="str">
            <v>a cargo de reaseguradores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151909202</v>
          </cell>
          <cell r="B1915" t="str">
            <v>a cargo de reafianzadores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15199011</v>
          </cell>
          <cell r="B1916" t="str">
            <v>Provisiones por reserva de siniestros a cargo de reasegurado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1520</v>
          </cell>
          <cell r="B1917" t="str">
            <v>Decremento de reservas a cargo de la compañía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1521</v>
          </cell>
          <cell r="B1918" t="str">
            <v>Reservas a cargo de reaseguradores provion por ajuste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16</v>
          </cell>
          <cell r="B1919" t="str">
            <v>SOCIEDADES DEUDORAS DE SEGUROS Y FIANZAS</v>
          </cell>
          <cell r="C1919">
            <v>869660.58</v>
          </cell>
          <cell r="D1919">
            <v>1592159.18</v>
          </cell>
          <cell r="E1919">
            <v>1962988.22</v>
          </cell>
          <cell r="F1919">
            <v>498831.54</v>
          </cell>
        </row>
        <row r="1920">
          <cell r="A1920">
            <v>1601</v>
          </cell>
          <cell r="B1920" t="str">
            <v>CUENTA CORRIENTE POR SEGUROS Y FIANZAS</v>
          </cell>
          <cell r="C1920">
            <v>62269.88</v>
          </cell>
          <cell r="D1920">
            <v>1144821.55</v>
          </cell>
          <cell r="E1920">
            <v>1127522.3899999999</v>
          </cell>
          <cell r="F1920">
            <v>79569.039999999994</v>
          </cell>
        </row>
        <row r="1921">
          <cell r="A1921">
            <v>160101</v>
          </cell>
          <cell r="B1921" t="str">
            <v>Con reaseguradas</v>
          </cell>
          <cell r="C1921">
            <v>62269.88</v>
          </cell>
          <cell r="D1921">
            <v>1144821.55</v>
          </cell>
          <cell r="E1921">
            <v>1127522.3899999999</v>
          </cell>
          <cell r="F1921">
            <v>79569.039999999994</v>
          </cell>
        </row>
        <row r="1922">
          <cell r="A1922">
            <v>1601011</v>
          </cell>
          <cell r="B1922" t="str">
            <v>Con reaseguradas - Moneda Nacional</v>
          </cell>
          <cell r="C1922">
            <v>62269.88</v>
          </cell>
          <cell r="D1922">
            <v>1144821.55</v>
          </cell>
          <cell r="E1922">
            <v>1127522.3899999999</v>
          </cell>
          <cell r="F1922">
            <v>79569.039999999994</v>
          </cell>
        </row>
        <row r="1923">
          <cell r="A1923">
            <v>160101101</v>
          </cell>
          <cell r="B1923" t="str">
            <v>Aseguradora Agrícola Comercial</v>
          </cell>
          <cell r="C1923">
            <v>0</v>
          </cell>
          <cell r="D1923">
            <v>850849.29</v>
          </cell>
          <cell r="E1923">
            <v>850849.29</v>
          </cell>
          <cell r="F1923">
            <v>0</v>
          </cell>
        </row>
        <row r="1924">
          <cell r="A1924">
            <v>160101102</v>
          </cell>
          <cell r="B1924" t="str">
            <v>Aseguradora Popular SA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160101103</v>
          </cell>
          <cell r="B1925" t="str">
            <v>Aseguradora Suiza Salvadoreña</v>
          </cell>
          <cell r="C1925">
            <v>9337.15</v>
          </cell>
          <cell r="D1925">
            <v>69354.649999999994</v>
          </cell>
          <cell r="E1925">
            <v>0</v>
          </cell>
          <cell r="F1925">
            <v>78691.8</v>
          </cell>
        </row>
        <row r="1926">
          <cell r="A1926">
            <v>160101104</v>
          </cell>
          <cell r="B1926" t="str">
            <v>Internacional de Seguros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160101105</v>
          </cell>
          <cell r="B1927" t="str">
            <v>Seguros e Inversiones SA</v>
          </cell>
          <cell r="C1927">
            <v>38503.730000000003</v>
          </cell>
          <cell r="D1927">
            <v>167078.14000000001</v>
          </cell>
          <cell r="E1927">
            <v>204808.07</v>
          </cell>
          <cell r="F1927">
            <v>773.8</v>
          </cell>
        </row>
        <row r="1928">
          <cell r="A1928">
            <v>160101106</v>
          </cell>
          <cell r="B1928" t="str">
            <v>First Reinsurance Service Co.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160101107</v>
          </cell>
          <cell r="B1929" t="str">
            <v>Hannover Ruck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160101108</v>
          </cell>
          <cell r="B1930" t="str">
            <v>Hannover Life Re México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160101109</v>
          </cell>
          <cell r="B1931" t="str">
            <v>Fianzas Universales de Guatemala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160101110</v>
          </cell>
          <cell r="B1932" t="str">
            <v>Aseguradora de Créditos y Garantías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160101111</v>
          </cell>
          <cell r="B1933" t="str">
            <v>Afianzadora General SA - Guatemala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160101112</v>
          </cell>
          <cell r="B1934" t="str">
            <v>La Central de Seguros y Fianzas</v>
          </cell>
          <cell r="C1934">
            <v>350</v>
          </cell>
          <cell r="D1934">
            <v>0</v>
          </cell>
          <cell r="E1934">
            <v>350</v>
          </cell>
          <cell r="F1934">
            <v>0</v>
          </cell>
        </row>
        <row r="1935">
          <cell r="A1935">
            <v>160101113</v>
          </cell>
          <cell r="B1935" t="str">
            <v>Munchener Ruck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160101114</v>
          </cell>
          <cell r="B1936" t="str">
            <v>Odyssey Re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160101115</v>
          </cell>
          <cell r="B1937" t="str">
            <v>Partner Re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160101116</v>
          </cell>
          <cell r="B1938" t="str">
            <v>Seguros del Pacífico - Nicaragua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160101117</v>
          </cell>
          <cell r="B1939" t="str">
            <v>Converium Ltd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160101118</v>
          </cell>
          <cell r="B1940" t="str">
            <v>Internacional de Seguros de Panamá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160101119</v>
          </cell>
          <cell r="B1941" t="str">
            <v>Aon Re México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160101120</v>
          </cell>
          <cell r="B1942" t="str">
            <v>Aseguradora La Nación SA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160101121</v>
          </cell>
          <cell r="B1943" t="str">
            <v>Swiss Re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160101122</v>
          </cell>
          <cell r="B1944" t="str">
            <v>GAB Robin Aviation Limited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160101123</v>
          </cell>
          <cell r="B1945" t="str">
            <v>Best Meridian Insurance Company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160101124</v>
          </cell>
          <cell r="B1946" t="str">
            <v>Reaseguradores Participantes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160101126</v>
          </cell>
          <cell r="B1947" t="str">
            <v>Instituto Nicaraguense de Seguros y Reaseguros - INISER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160101127</v>
          </cell>
          <cell r="B1948" t="str">
            <v>Seguros Atlántida SA - Honduras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160101128</v>
          </cell>
          <cell r="B1949" t="str">
            <v>Seguros G&amp;T SA - Guatemala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160101129</v>
          </cell>
          <cell r="B1950" t="str">
            <v>Seguros del País SA - Honduras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160101130</v>
          </cell>
          <cell r="B1951" t="str">
            <v>Cigna - Guatemala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160101131</v>
          </cell>
          <cell r="B1952" t="str">
            <v>Seguros Crefisa SA - Honduras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160101132</v>
          </cell>
          <cell r="B1953" t="str">
            <v>Aseguradora Mundial SA - Nicaragua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160101133</v>
          </cell>
          <cell r="B1954" t="str">
            <v>Interamericana de Seguros SA - Honduras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160101134</v>
          </cell>
          <cell r="B1955" t="str">
            <v>Seguros El Roble SA - Guatemala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160101135</v>
          </cell>
          <cell r="B1956" t="str">
            <v>Seguros LAFISE, S.A. (Nicaragua)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160101136</v>
          </cell>
          <cell r="B1957" t="str">
            <v>Reaseguradora Patria, S.A.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160101137</v>
          </cell>
          <cell r="B1958" t="str">
            <v>Navigators Insurance Company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160101138</v>
          </cell>
          <cell r="B1959" t="str">
            <v>Hannover Ruck ( Vida y Salud)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160101139</v>
          </cell>
          <cell r="B1960" t="str">
            <v>Seguros Azul, S.A.</v>
          </cell>
          <cell r="C1960">
            <v>14079</v>
          </cell>
          <cell r="D1960">
            <v>29611.32</v>
          </cell>
          <cell r="E1960">
            <v>43690.32</v>
          </cell>
          <cell r="F1960">
            <v>0</v>
          </cell>
        </row>
        <row r="1961">
          <cell r="A1961">
            <v>160101140</v>
          </cell>
          <cell r="B1961" t="str">
            <v>MAPFRE SEGUROS, E.L SALVADOR, S.A.</v>
          </cell>
          <cell r="C1961">
            <v>0</v>
          </cell>
          <cell r="D1961">
            <v>27928.15</v>
          </cell>
          <cell r="E1961">
            <v>27824.71</v>
          </cell>
          <cell r="F1961">
            <v>103.44</v>
          </cell>
        </row>
        <row r="1962">
          <cell r="A1962">
            <v>1601012</v>
          </cell>
          <cell r="B1962" t="str">
            <v>Con reaseguradas - moneda Extranjera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160102</v>
          </cell>
          <cell r="B1963" t="str">
            <v>Coaseguradoras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1601021</v>
          </cell>
          <cell r="B1964" t="str">
            <v>Coaseguradoras - Moneda Nacional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160102102</v>
          </cell>
          <cell r="B1965" t="str">
            <v>Aseguradora Popular S.A.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160102103</v>
          </cell>
          <cell r="B1966" t="str">
            <v>Aseguradora Suiza Salvadoreña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160102105</v>
          </cell>
          <cell r="B1967" t="str">
            <v>Seguros e Inversiones SA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1601022</v>
          </cell>
          <cell r="B1968" t="str">
            <v>Coaseguradoras - Moneda Extranjera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160102201</v>
          </cell>
          <cell r="B1969" t="str">
            <v>Aseguradora Agrícola Comercial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160103</v>
          </cell>
          <cell r="B1970" t="str">
            <v>Con reafianzadas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1601031</v>
          </cell>
          <cell r="B1971" t="str">
            <v>Con Reafianzadas - Moneda Nacional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160103101</v>
          </cell>
          <cell r="B1972" t="str">
            <v>Aseguradora Agrícola Comercial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160103102</v>
          </cell>
          <cell r="B1973" t="str">
            <v>Aseguradora Popular S.A.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160103111</v>
          </cell>
          <cell r="B1974" t="str">
            <v>Afianzadora General SA (Guatemala)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160103116</v>
          </cell>
          <cell r="B1975" t="str">
            <v>Seguros del Pacífico SA - Nicaragua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160103118</v>
          </cell>
          <cell r="B1976" t="str">
            <v>Cia Internacional de Seguros - Panamá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160103119</v>
          </cell>
          <cell r="B1977" t="str">
            <v>Seguros del Pais SA - Honduras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160103125</v>
          </cell>
          <cell r="B1978" t="str">
            <v>Aseguradora Mundial SA - Nicaragua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160103126</v>
          </cell>
          <cell r="B1979" t="str">
            <v>Aseguradora Hondureña Mundial SA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160103127</v>
          </cell>
          <cell r="B1980" t="str">
            <v>Interamericana de seguros SA - Honduras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160103134</v>
          </cell>
          <cell r="B1981" t="str">
            <v>Seguros Lafise - Nicaragua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160103146</v>
          </cell>
          <cell r="B1982" t="str">
            <v>Scotia Seguros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1601032</v>
          </cell>
          <cell r="B1983" t="str">
            <v>Con Reafianzadas - Moneda Extranjera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160103201</v>
          </cell>
          <cell r="B1984" t="str">
            <v>Aseguradora Agrícola Comercial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160104</v>
          </cell>
          <cell r="B1985" t="str">
            <v>Con coafianzadoras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1601041</v>
          </cell>
          <cell r="B1986" t="str">
            <v>Con coafianzadoras - Moneda Nacional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160104101</v>
          </cell>
          <cell r="B1987" t="str">
            <v>Aseguradora Agrícola Comercial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1601042</v>
          </cell>
          <cell r="B1988" t="str">
            <v>Con coafianzadoras - Moneda Extranjera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160104201</v>
          </cell>
          <cell r="B1989" t="str">
            <v>Aseguradora Agrícola Comercial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160109</v>
          </cell>
          <cell r="B1990" t="str">
            <v>Con filiales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1601091</v>
          </cell>
          <cell r="B1991" t="str">
            <v>Con filiales - Moneda Nacional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160109101</v>
          </cell>
          <cell r="B1992" t="str">
            <v>Reaseguradas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160109102</v>
          </cell>
          <cell r="B1993" t="str">
            <v>Reafianzadas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160109103</v>
          </cell>
          <cell r="B1994" t="str">
            <v>Coaseguradoras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1601092</v>
          </cell>
          <cell r="B1995" t="str">
            <v>Con filiales - Moneda Extranjera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160109201</v>
          </cell>
          <cell r="B1996" t="str">
            <v>Reaseguradas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160109202</v>
          </cell>
          <cell r="B1997" t="str">
            <v>Reafianzadas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160109203</v>
          </cell>
          <cell r="B1998" t="str">
            <v>Coaseguradoras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1602</v>
          </cell>
          <cell r="B1999" t="str">
            <v>PRIMAS RETENIDAS POR SEGUROS Y FIANZAS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160201</v>
          </cell>
          <cell r="B2000" t="str">
            <v>Por reaseguros tomados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1602011</v>
          </cell>
          <cell r="B2001" t="str">
            <v>Por reaseguros tomados - Moneda Nacional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1602012</v>
          </cell>
          <cell r="B2002" t="str">
            <v>Por reaseguros tomados - Moneda Extranjera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160202</v>
          </cell>
          <cell r="B2003" t="str">
            <v>Por reafianzamientos tomados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1602021</v>
          </cell>
          <cell r="B2004" t="str">
            <v>Por reafianzamientos tomados -  Moneda Nacional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1602022</v>
          </cell>
          <cell r="B2005" t="str">
            <v>Por reafianzamientos tomados -  Moneda Extranjera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160209</v>
          </cell>
          <cell r="B2006" t="str">
            <v>Por filiales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1602091</v>
          </cell>
          <cell r="B2007" t="str">
            <v>Por filiales - Moneda Nacional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160209101</v>
          </cell>
          <cell r="B2008" t="str">
            <v>Reaseguradas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160209102</v>
          </cell>
          <cell r="B2009" t="str">
            <v>Reafianzadas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160209103</v>
          </cell>
          <cell r="B2010" t="str">
            <v>Coaseguradoras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1602092</v>
          </cell>
          <cell r="B2011" t="str">
            <v>Por filiales - Moneda Extranjera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160209201</v>
          </cell>
          <cell r="B2012" t="str">
            <v>Reaseguradas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160209202</v>
          </cell>
          <cell r="B2013" t="str">
            <v>Reafianzadas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160209203</v>
          </cell>
          <cell r="B2014" t="str">
            <v>Coaseguradoras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1603</v>
          </cell>
          <cell r="B2015" t="str">
            <v>CUENTA CORRIENTE POR REASEGUROS Y REAFIANZAMIENTOS</v>
          </cell>
          <cell r="C2015">
            <v>807390.7</v>
          </cell>
          <cell r="D2015">
            <v>447337.63</v>
          </cell>
          <cell r="E2015">
            <v>835465.83</v>
          </cell>
          <cell r="F2015">
            <v>419262.5</v>
          </cell>
        </row>
        <row r="2016">
          <cell r="A2016">
            <v>160301</v>
          </cell>
          <cell r="B2016" t="str">
            <v>Con reaseguradoras</v>
          </cell>
          <cell r="C2016">
            <v>807390.7</v>
          </cell>
          <cell r="D2016">
            <v>447337.63</v>
          </cell>
          <cell r="E2016">
            <v>835465.83</v>
          </cell>
          <cell r="F2016">
            <v>419262.5</v>
          </cell>
        </row>
        <row r="2017">
          <cell r="A2017">
            <v>1603011</v>
          </cell>
          <cell r="B2017" t="str">
            <v>Con reaseguradoras - Moneda Nacional</v>
          </cell>
          <cell r="C2017">
            <v>807390.7</v>
          </cell>
          <cell r="D2017">
            <v>447337.63</v>
          </cell>
          <cell r="E2017">
            <v>835465.83</v>
          </cell>
          <cell r="F2017">
            <v>419262.5</v>
          </cell>
        </row>
        <row r="2018">
          <cell r="A2018">
            <v>160301106</v>
          </cell>
          <cell r="B2018" t="str">
            <v>First Reinsurance Service Co.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160301108</v>
          </cell>
          <cell r="B2019" t="str">
            <v>Hannover Ruck SE (Vida y Salud)</v>
          </cell>
          <cell r="C2019">
            <v>96121.94</v>
          </cell>
          <cell r="D2019">
            <v>0</v>
          </cell>
          <cell r="E2019">
            <v>96121.94</v>
          </cell>
          <cell r="F2019">
            <v>0</v>
          </cell>
        </row>
        <row r="2020">
          <cell r="A2020">
            <v>160301111</v>
          </cell>
          <cell r="B2020" t="str">
            <v>Afianzadora General SA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160301115</v>
          </cell>
          <cell r="B2021" t="str">
            <v>Partner Re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160301118</v>
          </cell>
          <cell r="B2022" t="str">
            <v>Internacional de Seguros de Panamá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160301120</v>
          </cell>
          <cell r="B2023" t="str">
            <v>Hannover Ruck SE (Daños y Fianzas)</v>
          </cell>
          <cell r="C2023">
            <v>685032.36</v>
          </cell>
          <cell r="D2023">
            <v>130319.95</v>
          </cell>
          <cell r="E2023">
            <v>396089.81</v>
          </cell>
          <cell r="F2023">
            <v>419262.5</v>
          </cell>
        </row>
        <row r="2024">
          <cell r="A2024">
            <v>160301121</v>
          </cell>
          <cell r="B2024" t="str">
            <v>Swiss Re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160301123</v>
          </cell>
          <cell r="B2025" t="str">
            <v>Best Meridian Insurance Company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160301126</v>
          </cell>
          <cell r="B2026" t="str">
            <v>Provincial Re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160301129</v>
          </cell>
          <cell r="B2027" t="str">
            <v>Aseguradora Hondureña Mundial SA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160301132</v>
          </cell>
          <cell r="B2028" t="str">
            <v>Compañía Interamericana de Seguros - Honduras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160301133</v>
          </cell>
          <cell r="B2029" t="str">
            <v>FRS El Salvador SA de CV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160301135</v>
          </cell>
          <cell r="B2030" t="str">
            <v>Scor Reinsurance Company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160301139</v>
          </cell>
          <cell r="B2031" t="str">
            <v>Seguros del País - Honduras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160301140</v>
          </cell>
          <cell r="B2032" t="str">
            <v>Aseguradora Fidelis, S.A: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160301141</v>
          </cell>
          <cell r="B2033" t="str">
            <v>AIG - Seguros, El SAlvador, S.A.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160301143</v>
          </cell>
          <cell r="B2034" t="str">
            <v>Reaseguradora Patria, S.A.</v>
          </cell>
          <cell r="C2034">
            <v>0</v>
          </cell>
          <cell r="D2034">
            <v>39386.25</v>
          </cell>
          <cell r="E2034">
            <v>39386.25</v>
          </cell>
          <cell r="F2034">
            <v>0</v>
          </cell>
        </row>
        <row r="2035">
          <cell r="A2035">
            <v>160301144</v>
          </cell>
          <cell r="B2035" t="str">
            <v>Active Capital Reinsuurance Ltd.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160301149</v>
          </cell>
          <cell r="B2036" t="str">
            <v>Intermediarios de Reaseguro BRG, S.A.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160301150</v>
          </cell>
          <cell r="B2037" t="str">
            <v>Hannover Ruck SE (Daños y Fianzas)</v>
          </cell>
          <cell r="C2037">
            <v>0</v>
          </cell>
          <cell r="D2037">
            <v>127697.88</v>
          </cell>
          <cell r="E2037">
            <v>127697.88</v>
          </cell>
          <cell r="F2037">
            <v>0</v>
          </cell>
        </row>
        <row r="2038">
          <cell r="A2038">
            <v>160301151</v>
          </cell>
          <cell r="B2038" t="str">
            <v>Sunrist, LLC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160301152</v>
          </cell>
          <cell r="B2039" t="str">
            <v>Navigators Insurance Company</v>
          </cell>
          <cell r="C2039">
            <v>0</v>
          </cell>
          <cell r="D2039">
            <v>18697.150000000001</v>
          </cell>
          <cell r="E2039">
            <v>18697.150000000001</v>
          </cell>
          <cell r="F2039">
            <v>0</v>
          </cell>
        </row>
        <row r="2040">
          <cell r="A2040">
            <v>160301153</v>
          </cell>
          <cell r="B2040" t="str">
            <v>Con Reaseguradores</v>
          </cell>
          <cell r="C2040">
            <v>0</v>
          </cell>
          <cell r="D2040">
            <v>105000</v>
          </cell>
          <cell r="E2040">
            <v>105000</v>
          </cell>
          <cell r="F2040">
            <v>0</v>
          </cell>
        </row>
        <row r="2041">
          <cell r="A2041">
            <v>160301163</v>
          </cell>
          <cell r="B2041" t="str">
            <v>Seguros Fedecredito, S.A.</v>
          </cell>
          <cell r="C2041">
            <v>26236.400000000001</v>
          </cell>
          <cell r="D2041">
            <v>26236.400000000001</v>
          </cell>
          <cell r="E2041">
            <v>52472.800000000003</v>
          </cell>
          <cell r="F2041">
            <v>0</v>
          </cell>
        </row>
        <row r="2042">
          <cell r="A2042">
            <v>1603012</v>
          </cell>
          <cell r="B2042" t="str">
            <v>Con reaseguradoras - Moneda Extranjera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160302</v>
          </cell>
          <cell r="B2043" t="str">
            <v>Con reafianzadoras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1603021</v>
          </cell>
          <cell r="B2044" t="str">
            <v>Con reafianzadoras - Moneda Nacional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160302140</v>
          </cell>
          <cell r="B2045" t="str">
            <v>Aseguradora Fidelis, S.A: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1603022</v>
          </cell>
          <cell r="B2046" t="str">
            <v>Con reafianzadoras - Moneda Extranjera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160303</v>
          </cell>
          <cell r="B2047" t="str">
            <v>Con coaseguradoras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1603031</v>
          </cell>
          <cell r="B2048" t="str">
            <v>Con coaseguradoras - Moneda Nacional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1603032</v>
          </cell>
          <cell r="B2049" t="str">
            <v>Con coaseguradoras - Moneda Extranjera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160309</v>
          </cell>
          <cell r="B2050" t="str">
            <v>Con filiales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1603091</v>
          </cell>
          <cell r="B2051" t="str">
            <v>Con filiales - Moneda Nacional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160309101</v>
          </cell>
          <cell r="B2052" t="str">
            <v>Reaseguradas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160309102</v>
          </cell>
          <cell r="B2053" t="str">
            <v>Reafianzadas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160309103</v>
          </cell>
          <cell r="B2054" t="str">
            <v>Coaseguradoras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1603092</v>
          </cell>
          <cell r="B2055" t="str">
            <v>Con filiales - Moneda Extranjera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160309201</v>
          </cell>
          <cell r="B2056" t="str">
            <v>Reaseguradas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160309202</v>
          </cell>
          <cell r="B2057" t="str">
            <v>Reafianzadas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160309203</v>
          </cell>
          <cell r="B2058" t="str">
            <v>Coaseguradoras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17</v>
          </cell>
          <cell r="B2059" t="str">
            <v>INVERSIONES PERMANENTES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1701</v>
          </cell>
          <cell r="B2060" t="str">
            <v>INVERSIONES EN BIENES RAICES NO HABITACIONALES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1701010</v>
          </cell>
          <cell r="B2061" t="str">
            <v>Terrenos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1701020</v>
          </cell>
          <cell r="B2062" t="str">
            <v>Edificaciones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1702</v>
          </cell>
          <cell r="B2063" t="str">
            <v>PARTICIPACION PATRIMONIAL EN SOCIEDADES NACIONALES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1702011</v>
          </cell>
          <cell r="B2064" t="str">
            <v>En sociedades de seguros filiales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1702021</v>
          </cell>
          <cell r="B2065" t="str">
            <v>En otras sociedades de seguros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1702031</v>
          </cell>
          <cell r="B2066" t="str">
            <v>En sociedades complementarias filiales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1702041</v>
          </cell>
          <cell r="B2067" t="str">
            <v>En otras sociedades complementarias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1702051</v>
          </cell>
          <cell r="B2068" t="str">
            <v>En sociedades de seguros nacionales en proceso de regulariza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1703</v>
          </cell>
          <cell r="B2069" t="str">
            <v>PARTICIPACION PATRIMONIAL EN SOCIEDADES DEL EXTERIOR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1703012</v>
          </cell>
          <cell r="B2070" t="str">
            <v>En sociedades de seguros filiales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1703022</v>
          </cell>
          <cell r="B2071" t="str">
            <v>En otras sociedades de seguros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1703032</v>
          </cell>
          <cell r="B2072" t="str">
            <v>En sociedades complementarias filiales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1703042</v>
          </cell>
          <cell r="B2073" t="str">
            <v>En otras sociedades complementarias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1799</v>
          </cell>
          <cell r="B2074" t="str">
            <v>PROVISIONES POR DESVALORIZACION DE INVERSIONES PERMANENTES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1799010</v>
          </cell>
          <cell r="B2075" t="str">
            <v>De bienes raÌces no habitacionales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1799021</v>
          </cell>
          <cell r="B2076" t="str">
            <v>De participaciÛn patrimonial en sociedades de nacionales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1799032</v>
          </cell>
          <cell r="B2077" t="str">
            <v>De participaciÛn patrimonial en sociedades del exterior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18</v>
          </cell>
          <cell r="B2078" t="str">
            <v>INMUEBLES, MOBILIARIO Y EQUIPO</v>
          </cell>
          <cell r="C2078">
            <v>53080.69</v>
          </cell>
          <cell r="D2078">
            <v>126852.87</v>
          </cell>
          <cell r="E2078">
            <v>92090.44</v>
          </cell>
          <cell r="F2078">
            <v>87843.12</v>
          </cell>
        </row>
        <row r="2079">
          <cell r="A2079">
            <v>1801</v>
          </cell>
          <cell r="B2079" t="str">
            <v>INMUEBLES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1801010</v>
          </cell>
          <cell r="B2080" t="str">
            <v>Terrenos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1801020</v>
          </cell>
          <cell r="B2081" t="str">
            <v>Terrenos en arrendamiento financiero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1801030</v>
          </cell>
          <cell r="B2082" t="str">
            <v>Edificios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1801040</v>
          </cell>
          <cell r="B2083" t="str">
            <v>Edificios en arrendamiento financiero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1801050</v>
          </cell>
          <cell r="B2084" t="str">
            <v>Instalaciones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1803</v>
          </cell>
          <cell r="B2085" t="str">
            <v>MOBILIARIO Y EQUIPO</v>
          </cell>
          <cell r="C2085">
            <v>220641.43</v>
          </cell>
          <cell r="D2085">
            <v>124142.09</v>
          </cell>
          <cell r="E2085">
            <v>0</v>
          </cell>
          <cell r="F2085">
            <v>344783.52</v>
          </cell>
        </row>
        <row r="2086">
          <cell r="A2086">
            <v>180301</v>
          </cell>
          <cell r="B2086" t="str">
            <v>Mobiliario de oficina</v>
          </cell>
          <cell r="C2086">
            <v>46170.93</v>
          </cell>
          <cell r="D2086">
            <v>32358.09</v>
          </cell>
          <cell r="E2086">
            <v>0</v>
          </cell>
          <cell r="F2086">
            <v>78529.02</v>
          </cell>
        </row>
        <row r="2087">
          <cell r="A2087">
            <v>1803010</v>
          </cell>
          <cell r="B2087" t="str">
            <v>Mobiliario de oficina</v>
          </cell>
          <cell r="C2087">
            <v>46170.93</v>
          </cell>
          <cell r="D2087">
            <v>32358.09</v>
          </cell>
          <cell r="E2087">
            <v>0</v>
          </cell>
          <cell r="F2087">
            <v>78529.02</v>
          </cell>
        </row>
        <row r="2088">
          <cell r="A2088">
            <v>180302</v>
          </cell>
          <cell r="B2088" t="str">
            <v>Equipos de oficina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1803020</v>
          </cell>
          <cell r="B2089" t="str">
            <v>Equipos de oficina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180303</v>
          </cell>
          <cell r="B2090" t="str">
            <v>Equipos de computacion</v>
          </cell>
          <cell r="C2090">
            <v>116063.92</v>
          </cell>
          <cell r="D2090">
            <v>83127.100000000006</v>
          </cell>
          <cell r="E2090">
            <v>0</v>
          </cell>
          <cell r="F2090">
            <v>199191.02</v>
          </cell>
        </row>
        <row r="2091">
          <cell r="A2091">
            <v>1803030</v>
          </cell>
          <cell r="B2091" t="str">
            <v>Equipos de computación</v>
          </cell>
          <cell r="C2091">
            <v>116063.92</v>
          </cell>
          <cell r="D2091">
            <v>83127.100000000006</v>
          </cell>
          <cell r="E2091">
            <v>0</v>
          </cell>
          <cell r="F2091">
            <v>199191.02</v>
          </cell>
        </row>
        <row r="2092">
          <cell r="A2092">
            <v>180309</v>
          </cell>
          <cell r="B2092" t="str">
            <v>Otros mobiliarios y equipos</v>
          </cell>
          <cell r="C2092">
            <v>58406.58</v>
          </cell>
          <cell r="D2092">
            <v>8656.9</v>
          </cell>
          <cell r="E2092">
            <v>0</v>
          </cell>
          <cell r="F2092">
            <v>67063.48</v>
          </cell>
        </row>
        <row r="2093">
          <cell r="A2093">
            <v>1803090</v>
          </cell>
          <cell r="B2093" t="str">
            <v>Otros mobiliarios y equipos</v>
          </cell>
          <cell r="C2093">
            <v>58406.58</v>
          </cell>
          <cell r="D2093">
            <v>8656.9</v>
          </cell>
          <cell r="E2093">
            <v>0</v>
          </cell>
          <cell r="F2093">
            <v>67063.48</v>
          </cell>
        </row>
        <row r="2094">
          <cell r="A2094">
            <v>1804</v>
          </cell>
          <cell r="B2094" t="str">
            <v>EQUIPOS DE TRANSPORTE</v>
          </cell>
          <cell r="C2094">
            <v>1238.94</v>
          </cell>
          <cell r="D2094">
            <v>0</v>
          </cell>
          <cell r="E2094">
            <v>0</v>
          </cell>
          <cell r="F2094">
            <v>1238.94</v>
          </cell>
        </row>
        <row r="2095">
          <cell r="A2095">
            <v>180401</v>
          </cell>
          <cell r="B2095" t="str">
            <v>EQUIPO DE TRANSPORTE</v>
          </cell>
          <cell r="C2095">
            <v>1238.94</v>
          </cell>
          <cell r="D2095">
            <v>0</v>
          </cell>
          <cell r="E2095">
            <v>0</v>
          </cell>
          <cell r="F2095">
            <v>1238.94</v>
          </cell>
        </row>
        <row r="2096">
          <cell r="A2096">
            <v>1804010</v>
          </cell>
          <cell r="B2096" t="str">
            <v>VehÌculos</v>
          </cell>
          <cell r="C2096">
            <v>1238.94</v>
          </cell>
          <cell r="D2096">
            <v>0</v>
          </cell>
          <cell r="E2096">
            <v>0</v>
          </cell>
          <cell r="F2096">
            <v>1238.94</v>
          </cell>
        </row>
        <row r="2097">
          <cell r="A2097">
            <v>1804020</v>
          </cell>
          <cell r="B2097" t="str">
            <v>VehÌculos en arrendamiento financiero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180403</v>
          </cell>
          <cell r="B2098" t="str">
            <v>Otros Equipos de Transportes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1804030</v>
          </cell>
          <cell r="B2099" t="str">
            <v>Otros equipos de transporte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1804040</v>
          </cell>
          <cell r="B2100" t="str">
            <v>Otros equipos de transporte en arrendamiento financiero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1806</v>
          </cell>
          <cell r="B2101" t="str">
            <v>OTROS BIENES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1806010</v>
          </cell>
          <cell r="B2102" t="str">
            <v>Obras en ejecuciÛn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1806020</v>
          </cell>
          <cell r="B2103" t="str">
            <v>Bienes por recibir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1899</v>
          </cell>
          <cell r="B2104" t="str">
            <v>DEPRECIACION ACUMULADA DE INMUEBLES MOBILIARIO Y EQUIPO (Cr)</v>
          </cell>
          <cell r="C2104">
            <v>-168799.68</v>
          </cell>
          <cell r="D2104">
            <v>2710.78</v>
          </cell>
          <cell r="E2104">
            <v>92090.44</v>
          </cell>
          <cell r="F2104">
            <v>-258179.34</v>
          </cell>
        </row>
        <row r="2105">
          <cell r="A2105">
            <v>1899020</v>
          </cell>
          <cell r="B2105" t="str">
            <v>De inmuebles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189903</v>
          </cell>
          <cell r="B2106" t="str">
            <v>De mobiliario y equipo</v>
          </cell>
          <cell r="C2106">
            <v>-167560.74</v>
          </cell>
          <cell r="D2106">
            <v>0</v>
          </cell>
          <cell r="E2106">
            <v>89379.66</v>
          </cell>
          <cell r="F2106">
            <v>-256940.4</v>
          </cell>
        </row>
        <row r="2107">
          <cell r="A2107">
            <v>1899030</v>
          </cell>
          <cell r="B2107" t="str">
            <v>De mobiliario y equipo</v>
          </cell>
          <cell r="C2107">
            <v>-167560.74</v>
          </cell>
          <cell r="D2107">
            <v>0</v>
          </cell>
          <cell r="E2107">
            <v>89379.66</v>
          </cell>
          <cell r="F2107">
            <v>-256940.4</v>
          </cell>
        </row>
        <row r="2108">
          <cell r="A2108">
            <v>189904</v>
          </cell>
          <cell r="B2108" t="str">
            <v>DE EQUIPOS DE TRANSPORTES</v>
          </cell>
          <cell r="C2108">
            <v>-1238.94</v>
          </cell>
          <cell r="D2108">
            <v>2710.78</v>
          </cell>
          <cell r="E2108">
            <v>2710.78</v>
          </cell>
          <cell r="F2108">
            <v>-1238.94</v>
          </cell>
        </row>
        <row r="2109">
          <cell r="A2109">
            <v>1899040</v>
          </cell>
          <cell r="B2109" t="str">
            <v>De equipos de transporte</v>
          </cell>
          <cell r="C2109">
            <v>-1238.94</v>
          </cell>
          <cell r="D2109">
            <v>2710.78</v>
          </cell>
          <cell r="E2109">
            <v>2710.78</v>
          </cell>
          <cell r="F2109">
            <v>-1238.94</v>
          </cell>
        </row>
        <row r="2110">
          <cell r="A2110">
            <v>19</v>
          </cell>
          <cell r="B2110" t="str">
            <v>OTROS ACTIVOS</v>
          </cell>
          <cell r="C2110">
            <v>6054686.3200000003</v>
          </cell>
          <cell r="D2110">
            <v>9024125.7799999993</v>
          </cell>
          <cell r="E2110">
            <v>8430497.0700000003</v>
          </cell>
          <cell r="F2110">
            <v>6648315.0300000003</v>
          </cell>
        </row>
        <row r="2111">
          <cell r="A2111">
            <v>1901</v>
          </cell>
          <cell r="B2111" t="str">
            <v>PAGOS ANTICIPADOS Y CARGOS DIFERIDOS</v>
          </cell>
          <cell r="C2111">
            <v>2967274.11</v>
          </cell>
          <cell r="D2111">
            <v>3753093.09</v>
          </cell>
          <cell r="E2111">
            <v>3175476.59</v>
          </cell>
          <cell r="F2111">
            <v>3544890.61</v>
          </cell>
        </row>
        <row r="2112">
          <cell r="A2112">
            <v>190101</v>
          </cell>
          <cell r="B2112" t="str">
            <v>Alquilereses pagados por anticipado</v>
          </cell>
          <cell r="C2112">
            <v>36000</v>
          </cell>
          <cell r="D2112">
            <v>15000</v>
          </cell>
          <cell r="E2112">
            <v>9000</v>
          </cell>
          <cell r="F2112">
            <v>42000</v>
          </cell>
        </row>
        <row r="2113">
          <cell r="A2113">
            <v>1901010</v>
          </cell>
          <cell r="B2113" t="str">
            <v>Alquileres pagados por anticipado</v>
          </cell>
          <cell r="C2113">
            <v>36000</v>
          </cell>
          <cell r="D2113">
            <v>15000</v>
          </cell>
          <cell r="E2113">
            <v>9000</v>
          </cell>
          <cell r="F2113">
            <v>42000</v>
          </cell>
        </row>
        <row r="2114">
          <cell r="A2114">
            <v>190102</v>
          </cell>
          <cell r="B2114" t="str">
            <v>Primas de seguros pagadas por anticipado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1901020</v>
          </cell>
          <cell r="B2115" t="str">
            <v>Primas de seguros pagadas por anticipado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190103</v>
          </cell>
          <cell r="B2116" t="str">
            <v>Primas de reaseguros cedidos pagadas por anticipado</v>
          </cell>
          <cell r="C2116">
            <v>1012108.14</v>
          </cell>
          <cell r="D2116">
            <v>3330133.41</v>
          </cell>
          <cell r="E2116">
            <v>2807686.92</v>
          </cell>
          <cell r="F2116">
            <v>1534554.63</v>
          </cell>
        </row>
        <row r="2117">
          <cell r="A2117">
            <v>1901030</v>
          </cell>
          <cell r="B2117" t="str">
            <v>Primas de reaseguros cedidos pagadas por anticipado</v>
          </cell>
          <cell r="C2117">
            <v>1012108.14</v>
          </cell>
          <cell r="D2117">
            <v>3330133.41</v>
          </cell>
          <cell r="E2117">
            <v>2807686.92</v>
          </cell>
          <cell r="F2117">
            <v>1534554.63</v>
          </cell>
        </row>
        <row r="2118">
          <cell r="A2118">
            <v>190103001</v>
          </cell>
          <cell r="B2118" t="str">
            <v>Exceso de Pérdida de Incendio</v>
          </cell>
          <cell r="C2118">
            <v>0</v>
          </cell>
          <cell r="D2118">
            <v>253916.28</v>
          </cell>
          <cell r="E2118">
            <v>105798.46</v>
          </cell>
          <cell r="F2118">
            <v>148117.82</v>
          </cell>
        </row>
        <row r="2119">
          <cell r="A2119">
            <v>190103002</v>
          </cell>
          <cell r="B2119" t="str">
            <v>Exceso de pérdida de terremoto</v>
          </cell>
          <cell r="C2119">
            <v>0</v>
          </cell>
          <cell r="D2119">
            <v>760035</v>
          </cell>
          <cell r="E2119">
            <v>316681.28000000003</v>
          </cell>
          <cell r="F2119">
            <v>443353.72</v>
          </cell>
        </row>
        <row r="2120">
          <cell r="A2120">
            <v>190103003</v>
          </cell>
          <cell r="B2120" t="str">
            <v>Exceso de pérdida de Domiciliario</v>
          </cell>
          <cell r="C2120">
            <v>0</v>
          </cell>
          <cell r="D2120">
            <v>10382.67</v>
          </cell>
          <cell r="E2120">
            <v>4326.1000000000004</v>
          </cell>
          <cell r="F2120">
            <v>6056.57</v>
          </cell>
        </row>
        <row r="2121">
          <cell r="A2121">
            <v>190103004</v>
          </cell>
          <cell r="B2121" t="str">
            <v>Exceso de pérdida de pérdida de utilidades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190103005</v>
          </cell>
          <cell r="B2122" t="str">
            <v>Exceso de pérdida de médico hospitalario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190103006</v>
          </cell>
          <cell r="B2123" t="str">
            <v>Exceso de pérdida de Fianza Garantía</v>
          </cell>
          <cell r="C2123">
            <v>0</v>
          </cell>
          <cell r="D2123">
            <v>224516</v>
          </cell>
          <cell r="E2123">
            <v>93548.36</v>
          </cell>
          <cell r="F2123">
            <v>130967.64</v>
          </cell>
        </row>
        <row r="2124">
          <cell r="A2124">
            <v>190103007</v>
          </cell>
          <cell r="B2124" t="str">
            <v>Reafianzamiento cedido de pólizas polianuales</v>
          </cell>
          <cell r="C2124">
            <v>557408.48</v>
          </cell>
          <cell r="D2124">
            <v>1914664.4</v>
          </cell>
          <cell r="E2124">
            <v>1763208.42</v>
          </cell>
          <cell r="F2124">
            <v>708864.46</v>
          </cell>
        </row>
        <row r="2125">
          <cell r="A2125">
            <v>190103008</v>
          </cell>
          <cell r="B2125" t="str">
            <v>Exceso de Pérdida Todo Riesgo Contratista</v>
          </cell>
          <cell r="C2125">
            <v>0</v>
          </cell>
          <cell r="D2125">
            <v>79036.06</v>
          </cell>
          <cell r="E2125">
            <v>32931.699999999997</v>
          </cell>
          <cell r="F2125">
            <v>46104.36</v>
          </cell>
        </row>
        <row r="2126">
          <cell r="A2126">
            <v>190103009</v>
          </cell>
          <cell r="B2126" t="str">
            <v>Reaseguro cedido de pólizas polianuales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190103010</v>
          </cell>
          <cell r="B2127" t="str">
            <v>Exceso de pérdida Transporte martitimo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190103011</v>
          </cell>
          <cell r="B2128" t="str">
            <v>Exceso de pérdida Transporte terrestre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190103012</v>
          </cell>
          <cell r="B2129" t="str">
            <v>Exceso de pérdida Transporte aéreo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190103013</v>
          </cell>
          <cell r="B2130" t="str">
            <v>Exceso de pérdida Robo y hurto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190103014</v>
          </cell>
          <cell r="B2131" t="str">
            <v>Exceso de pérdida Responsabilidad Civil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190103015</v>
          </cell>
          <cell r="B2132" t="str">
            <v>Exceso de pérdida Rotura de Cristales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190103016</v>
          </cell>
          <cell r="B2133" t="str">
            <v>Exceso de pérdida Fidelidad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190103017</v>
          </cell>
          <cell r="B2134" t="str">
            <v>Exceso de pérdida Calderos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190103018</v>
          </cell>
          <cell r="B2135" t="str">
            <v>Exceso de pérdida Todo riesgo equipo electronico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190103019</v>
          </cell>
          <cell r="B2136" t="str">
            <v>Exceso de pérdida Todo riesgo equipo para contratista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190103020</v>
          </cell>
          <cell r="B2137" t="str">
            <v>Exceso de pérdida</v>
          </cell>
          <cell r="C2137">
            <v>454699.66</v>
          </cell>
          <cell r="D2137">
            <v>87583</v>
          </cell>
          <cell r="E2137">
            <v>491192.6</v>
          </cell>
          <cell r="F2137">
            <v>51090.06</v>
          </cell>
        </row>
        <row r="2138">
          <cell r="A2138">
            <v>1901040</v>
          </cell>
          <cell r="B2138" t="str">
            <v>Instalaciones y mejoras en propiedades arrendadas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190105</v>
          </cell>
          <cell r="B2139" t="str">
            <v>Utiles de oficina y papelerÌa pagados por anticipado</v>
          </cell>
          <cell r="C2139">
            <v>3489.08</v>
          </cell>
          <cell r="D2139">
            <v>4805.58</v>
          </cell>
          <cell r="E2139">
            <v>8294.66</v>
          </cell>
          <cell r="F2139">
            <v>0</v>
          </cell>
        </row>
        <row r="2140">
          <cell r="A2140">
            <v>1901050</v>
          </cell>
          <cell r="B2140" t="str">
            <v>Utiles de oficina y papelerÌa pagados por anticipado</v>
          </cell>
          <cell r="C2140">
            <v>3489.08</v>
          </cell>
          <cell r="D2140">
            <v>4805.58</v>
          </cell>
          <cell r="E2140">
            <v>8294.66</v>
          </cell>
          <cell r="F2140">
            <v>0</v>
          </cell>
        </row>
        <row r="2141">
          <cell r="A2141">
            <v>190106</v>
          </cell>
          <cell r="B2141" t="str">
            <v>Publicidad y mercadeo pagados por anticipados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1901060</v>
          </cell>
          <cell r="B2142" t="str">
            <v>Publicidad y mercadeo pagados por anticipado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190106001</v>
          </cell>
          <cell r="B2143" t="str">
            <v>TV Canal 12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190106002</v>
          </cell>
          <cell r="B2144" t="str">
            <v>Diversas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1901070</v>
          </cell>
          <cell r="B2145" t="str">
            <v>Gastos de organizaciÛn e instalaciÛn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1901080</v>
          </cell>
          <cell r="B2146" t="str">
            <v>Gastos de reorganizaciÛn administrativa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190109</v>
          </cell>
          <cell r="B2147" t="str">
            <v>Diversos</v>
          </cell>
          <cell r="C2147">
            <v>1915676.89</v>
          </cell>
          <cell r="D2147">
            <v>403154.1</v>
          </cell>
          <cell r="E2147">
            <v>350495.01</v>
          </cell>
          <cell r="F2147">
            <v>1968335.98</v>
          </cell>
        </row>
        <row r="2148">
          <cell r="A2148">
            <v>1901090</v>
          </cell>
          <cell r="B2148" t="str">
            <v>Diversos</v>
          </cell>
          <cell r="C2148">
            <v>1915676.89</v>
          </cell>
          <cell r="D2148">
            <v>403154.1</v>
          </cell>
          <cell r="E2148">
            <v>350495.01</v>
          </cell>
          <cell r="F2148">
            <v>1968335.98</v>
          </cell>
        </row>
        <row r="2149">
          <cell r="A2149">
            <v>190109001</v>
          </cell>
          <cell r="B2149" t="str">
            <v>Suscripicion, Contribuciones y membresías</v>
          </cell>
          <cell r="C2149">
            <v>4165.93</v>
          </cell>
          <cell r="D2149">
            <v>3276.38</v>
          </cell>
          <cell r="E2149">
            <v>4165.92</v>
          </cell>
          <cell r="F2149">
            <v>3276.39</v>
          </cell>
        </row>
        <row r="2150">
          <cell r="A2150">
            <v>190109002</v>
          </cell>
          <cell r="B2150" t="str">
            <v>Impuestos diferidos</v>
          </cell>
          <cell r="C2150">
            <v>43684.21</v>
          </cell>
          <cell r="D2150">
            <v>1423.38</v>
          </cell>
          <cell r="E2150">
            <v>0</v>
          </cell>
          <cell r="F2150">
            <v>45107.59</v>
          </cell>
        </row>
        <row r="2151">
          <cell r="A2151">
            <v>190109003</v>
          </cell>
          <cell r="B2151" t="str">
            <v>Investigación y desarrollo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190109004</v>
          </cell>
          <cell r="B2152" t="str">
            <v>Comisiones sobre primas de pols polianuales</v>
          </cell>
          <cell r="C2152">
            <v>54365.9</v>
          </cell>
          <cell r="D2152">
            <v>59242.54</v>
          </cell>
          <cell r="E2152">
            <v>63226.080000000002</v>
          </cell>
          <cell r="F2152">
            <v>50382.36</v>
          </cell>
        </row>
        <row r="2153">
          <cell r="A2153">
            <v>19010900406</v>
          </cell>
          <cell r="B2153" t="str">
            <v>De otros seguros generales</v>
          </cell>
          <cell r="C2153">
            <v>77.14</v>
          </cell>
          <cell r="D2153">
            <v>5553.48</v>
          </cell>
          <cell r="E2153">
            <v>5630.62</v>
          </cell>
          <cell r="F2153">
            <v>0</v>
          </cell>
        </row>
        <row r="2154">
          <cell r="A2154">
            <v>19010900407</v>
          </cell>
          <cell r="B2154" t="str">
            <v>Fianzas</v>
          </cell>
          <cell r="C2154">
            <v>54288.76</v>
          </cell>
          <cell r="D2154">
            <v>53689.06</v>
          </cell>
          <cell r="E2154">
            <v>57595.46</v>
          </cell>
          <cell r="F2154">
            <v>50382.36</v>
          </cell>
        </row>
        <row r="2155">
          <cell r="A2155">
            <v>190109005</v>
          </cell>
          <cell r="B2155" t="str">
            <v>Impuestos municipales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190109006</v>
          </cell>
          <cell r="B2156" t="str">
            <v>Seguros pedientes de amortizar</v>
          </cell>
          <cell r="C2156">
            <v>34069.660000000003</v>
          </cell>
          <cell r="D2156">
            <v>84716.800000000003</v>
          </cell>
          <cell r="E2156">
            <v>41129.370000000003</v>
          </cell>
          <cell r="F2156">
            <v>77657.09</v>
          </cell>
        </row>
        <row r="2157">
          <cell r="A2157">
            <v>190109007</v>
          </cell>
          <cell r="B2157" t="str">
            <v>Sistema Informático AXXIS SYSTEMS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190109008</v>
          </cell>
          <cell r="B2158" t="str">
            <v>Servidores para nuevo sistema informático</v>
          </cell>
          <cell r="C2158">
            <v>81950.2</v>
          </cell>
          <cell r="D2158">
            <v>0</v>
          </cell>
          <cell r="E2158">
            <v>81950.2</v>
          </cell>
          <cell r="F2158">
            <v>0</v>
          </cell>
        </row>
        <row r="2159">
          <cell r="A2159">
            <v>190109009</v>
          </cell>
          <cell r="B2159" t="str">
            <v>Lopez Granadino, S.A. de C.V.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190109010</v>
          </cell>
          <cell r="B2160" t="str">
            <v>Termopuerto, S.A . de. C.V.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190109011</v>
          </cell>
          <cell r="B2161" t="str">
            <v>Intereses por cobrar Termopuesto, S.A. de .C.V.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190109012</v>
          </cell>
          <cell r="B2162" t="str">
            <v>Retención renta definitiva a reaseguradores</v>
          </cell>
          <cell r="C2162">
            <v>77123.56</v>
          </cell>
          <cell r="D2162">
            <v>0</v>
          </cell>
          <cell r="E2162">
            <v>0</v>
          </cell>
          <cell r="F2162">
            <v>77123.56</v>
          </cell>
        </row>
        <row r="2163">
          <cell r="A2163">
            <v>19010901206</v>
          </cell>
          <cell r="B2163" t="str">
            <v>First Reinsurance Service Co.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19010901207</v>
          </cell>
          <cell r="B2164" t="str">
            <v>Hannover Ruck SE (Daños y Fianzas)</v>
          </cell>
          <cell r="C2164">
            <v>54355.47</v>
          </cell>
          <cell r="D2164">
            <v>0</v>
          </cell>
          <cell r="E2164">
            <v>0</v>
          </cell>
          <cell r="F2164">
            <v>54355.47</v>
          </cell>
        </row>
        <row r="2165">
          <cell r="A2165">
            <v>19010901208</v>
          </cell>
          <cell r="B2165" t="str">
            <v>Hannover Ruck SE (Vida y Salud)</v>
          </cell>
          <cell r="C2165">
            <v>22551.9</v>
          </cell>
          <cell r="D2165">
            <v>0</v>
          </cell>
          <cell r="E2165">
            <v>0</v>
          </cell>
          <cell r="F2165">
            <v>22551.9</v>
          </cell>
        </row>
        <row r="2166">
          <cell r="A2166">
            <v>19010901243</v>
          </cell>
          <cell r="B2166" t="str">
            <v>Reaseguradora Patria, S.A.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19010901247</v>
          </cell>
          <cell r="B2167" t="str">
            <v>Navigator Insurance Compañy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19010901249</v>
          </cell>
          <cell r="B2168" t="str">
            <v>Intermediarios de reaseguro BRG, S.A</v>
          </cell>
          <cell r="C2168">
            <v>216.19</v>
          </cell>
          <cell r="D2168">
            <v>0</v>
          </cell>
          <cell r="E2168">
            <v>0</v>
          </cell>
          <cell r="F2168">
            <v>216.19</v>
          </cell>
        </row>
        <row r="2169">
          <cell r="A2169">
            <v>19010901255</v>
          </cell>
          <cell r="B2169" t="str">
            <v>Sunrist, LLC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19010901256</v>
          </cell>
          <cell r="B2170" t="str">
            <v>Reinsurance Consulting, Intermediario de Reaseguros, SA de C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19010901257</v>
          </cell>
          <cell r="B2171" t="str">
            <v>Atis Re Corp.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19010901258</v>
          </cell>
          <cell r="B2172" t="str">
            <v>WILLIS TOWERS WATSON CAC INC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19010901259</v>
          </cell>
          <cell r="B2173" t="str">
            <v>Reasinter, Intermediario de Reaseguro, S.A de C.V.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19010901260</v>
          </cell>
          <cell r="B2174" t="str">
            <v>Ocean International Reinsurance Co. Ltd.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19010901261</v>
          </cell>
          <cell r="B2175" t="str">
            <v>Bms Latin America LLC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19010901262</v>
          </cell>
          <cell r="B2176" t="str">
            <v>MREC Intermediaria de Reaseguros, S.A.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19010901263</v>
          </cell>
          <cell r="B2177" t="str">
            <v>Lockton Specialies LLC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19010901264</v>
          </cell>
          <cell r="B2178" t="str">
            <v>Reaseguradora Delta, S.A.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19010901265</v>
          </cell>
          <cell r="B2179" t="str">
            <v>Guy Carpenter &amp; Company Ltd.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190109013</v>
          </cell>
          <cell r="B2180" t="str">
            <v>Mobiliario y Equipo pagado por anticipado</v>
          </cell>
          <cell r="C2180">
            <v>160023.44</v>
          </cell>
          <cell r="D2180">
            <v>0</v>
          </cell>
          <cell r="E2180">
            <v>160023.44</v>
          </cell>
          <cell r="F2180">
            <v>0</v>
          </cell>
        </row>
        <row r="2181">
          <cell r="A2181">
            <v>190109014</v>
          </cell>
          <cell r="B2181" t="str">
            <v>Sistema informatico SISE 3G</v>
          </cell>
          <cell r="C2181">
            <v>1460293.99</v>
          </cell>
          <cell r="D2181">
            <v>254495</v>
          </cell>
          <cell r="E2181">
            <v>0</v>
          </cell>
          <cell r="F2181">
            <v>1714788.99</v>
          </cell>
        </row>
        <row r="2182">
          <cell r="A2182">
            <v>1902</v>
          </cell>
          <cell r="B2182" t="str">
            <v>CUENTAS POR COBRAR DIVERSAS</v>
          </cell>
          <cell r="C2182">
            <v>2720866.03</v>
          </cell>
          <cell r="D2182">
            <v>3738730.21</v>
          </cell>
          <cell r="E2182">
            <v>4440557.45</v>
          </cell>
          <cell r="F2182">
            <v>2019038.79</v>
          </cell>
        </row>
        <row r="2183">
          <cell r="A2183">
            <v>190201</v>
          </cell>
          <cell r="B2183" t="str">
            <v>Depósitos en garantía</v>
          </cell>
          <cell r="C2183">
            <v>6901.64</v>
          </cell>
          <cell r="D2183">
            <v>101.7</v>
          </cell>
          <cell r="E2183">
            <v>0</v>
          </cell>
          <cell r="F2183">
            <v>7003.34</v>
          </cell>
        </row>
        <row r="2184">
          <cell r="A2184">
            <v>1902010</v>
          </cell>
          <cell r="B2184" t="str">
            <v>Depósitos en garantía</v>
          </cell>
          <cell r="C2184">
            <v>6901.64</v>
          </cell>
          <cell r="D2184">
            <v>101.7</v>
          </cell>
          <cell r="E2184">
            <v>0</v>
          </cell>
          <cell r="F2184">
            <v>7003.34</v>
          </cell>
        </row>
        <row r="2185">
          <cell r="A2185">
            <v>190201001</v>
          </cell>
          <cell r="B2185" t="str">
            <v>Insure Administrative Corp It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190201002</v>
          </cell>
          <cell r="B2186" t="str">
            <v>Asamblea Legislativa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190201003</v>
          </cell>
          <cell r="B2187" t="str">
            <v>Otros</v>
          </cell>
          <cell r="C2187">
            <v>6901.64</v>
          </cell>
          <cell r="D2187">
            <v>101.7</v>
          </cell>
          <cell r="E2187">
            <v>0</v>
          </cell>
          <cell r="F2187">
            <v>7003.34</v>
          </cell>
        </row>
        <row r="2188">
          <cell r="A2188">
            <v>190201004</v>
          </cell>
          <cell r="B2188" t="str">
            <v>Deposito local Santa Ana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1902020</v>
          </cell>
          <cell r="B2189" t="str">
            <v>Alquileres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1902030</v>
          </cell>
          <cell r="B2190" t="str">
            <v>Comisiones de prÈstamos y servicios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190204</v>
          </cell>
          <cell r="B2191" t="str">
            <v>Anticipos al personal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1902040</v>
          </cell>
          <cell r="B2192" t="str">
            <v>Anticipos al personal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190204001</v>
          </cell>
          <cell r="B2193" t="str">
            <v>Hazzel Pamela Santamaría Rodríguez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190204006</v>
          </cell>
          <cell r="B2194" t="str">
            <v>Ruth Evelyn Anzora de Rodriguez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190204009</v>
          </cell>
          <cell r="B2195" t="str">
            <v>Leonardo Vinicio Barrios Rivas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190204011</v>
          </cell>
          <cell r="B2196" t="str">
            <v>Carmen Cecilia López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190204012</v>
          </cell>
          <cell r="B2197" t="str">
            <v>Ana Elida Mártir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190204013</v>
          </cell>
          <cell r="B2198" t="str">
            <v>Armando Fuentes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190204017</v>
          </cell>
          <cell r="B2199" t="str">
            <v>Esterlina Guevara Colatos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190204019</v>
          </cell>
          <cell r="B2200" t="str">
            <v>Hugo Armando Urquilla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190204021</v>
          </cell>
          <cell r="B2201" t="str">
            <v>Guilermo Noel Lobos Q.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190204023</v>
          </cell>
          <cell r="B2202" t="str">
            <v>Martha Nancy Romero López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190204033</v>
          </cell>
          <cell r="B2203" t="str">
            <v>Cesiah Abigaíl Martínez de Aragón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190204035</v>
          </cell>
          <cell r="B2204" t="str">
            <v>Reginaldo Cabrera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190204038</v>
          </cell>
          <cell r="B2205" t="str">
            <v>Alicia Consuelo Solano Salinas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190204040</v>
          </cell>
          <cell r="B2206" t="str">
            <v>Roxana Yamileth Gonzalez de Alegría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190204043</v>
          </cell>
          <cell r="B2207" t="str">
            <v>Wendy Carolina Ramos Torres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190204044</v>
          </cell>
          <cell r="B2208" t="str">
            <v>Rina Marizabel Alvarez de Chávez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190204047</v>
          </cell>
          <cell r="B2209" t="str">
            <v>Jose Fredy Montano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190204051</v>
          </cell>
          <cell r="B2210" t="str">
            <v>Carlos Antonio Madrid Ramírez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190204052</v>
          </cell>
          <cell r="B2211" t="str">
            <v>María de los Ángeles Chacón Ruiz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190204053</v>
          </cell>
          <cell r="B2212" t="str">
            <v>Luis Rivas Ayala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190204054</v>
          </cell>
          <cell r="B2213" t="str">
            <v>Carlos José Villacorta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190204056</v>
          </cell>
          <cell r="B2214" t="str">
            <v>Rina María Castro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190204057</v>
          </cell>
          <cell r="B2215" t="str">
            <v>Mario Alexánder González Barahona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190204060</v>
          </cell>
          <cell r="B2216" t="str">
            <v>Melissa Estela Sanchez Hernandez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190204061</v>
          </cell>
          <cell r="B2217" t="str">
            <v>Wendy Maricela Escobar Castellanos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190204062</v>
          </cell>
          <cell r="B2218" t="str">
            <v>Jocelyn Rebeca Cortez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190204063</v>
          </cell>
          <cell r="B2219" t="str">
            <v>Jessica Margarita Menjìvar Rodrìguez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190204064</v>
          </cell>
          <cell r="B2220" t="str">
            <v>Jackeline Berinice Ayala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190204065</v>
          </cell>
          <cell r="B2221" t="str">
            <v>Claudia Yesenia Solìs de Cruz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190204066</v>
          </cell>
          <cell r="B2222" t="str">
            <v>Astrid Stefany Iraheta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190204067</v>
          </cell>
          <cell r="B2223" t="str">
            <v>José Erasmo Hernández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190204069</v>
          </cell>
          <cell r="B2224" t="str">
            <v>Leslie Melissa Gómez Núñez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190204071</v>
          </cell>
          <cell r="B2225" t="str">
            <v>Mario Douglas Fuentes Torres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190204072</v>
          </cell>
          <cell r="B2226" t="str">
            <v>Cristela Yanec de Benavides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190204073</v>
          </cell>
          <cell r="B2227" t="str">
            <v>Yanira Emperatriz Alvarez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190204074</v>
          </cell>
          <cell r="B2228" t="str">
            <v>Evelyn Yamileth Rodriguez Campos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190204075</v>
          </cell>
          <cell r="B2229" t="str">
            <v>Marlyn Yanira Hernández de González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190204076</v>
          </cell>
          <cell r="B2230" t="str">
            <v>Ronald Eduardo Ruiz Escobar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190204077</v>
          </cell>
          <cell r="B2231" t="str">
            <v>Jose Luis Grande Alvarez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190204078</v>
          </cell>
          <cell r="B2232" t="str">
            <v>Virginia Marlene Peña Aguilar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190204079</v>
          </cell>
          <cell r="B2233" t="str">
            <v>Jeanneth Del Milagro Posada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190204080</v>
          </cell>
          <cell r="B2234" t="str">
            <v>Ana Janet Portillo Carmona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190204081</v>
          </cell>
          <cell r="B2235" t="str">
            <v>Ingrid Yamileth Avelar Panameño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190204082</v>
          </cell>
          <cell r="B2236" t="str">
            <v>Diana Vanessa Rodriguez de Rodriguez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190204083</v>
          </cell>
          <cell r="B2237" t="str">
            <v>Jose Alexander Aguiluz Chicas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190204084</v>
          </cell>
          <cell r="B2238" t="str">
            <v>Alejandra Yamileth Molina Sosa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190204085</v>
          </cell>
          <cell r="B2239" t="str">
            <v>Marta Alicia Cruz de Hernandez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190204086</v>
          </cell>
          <cell r="B2240" t="str">
            <v>Gabriela Maria Romero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190204087</v>
          </cell>
          <cell r="B2241" t="str">
            <v>Benjamin Harolk Franklin Cuellar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190204088</v>
          </cell>
          <cell r="B2242" t="str">
            <v>Marlyn Yanira Hernández de González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190204089</v>
          </cell>
          <cell r="B2243" t="str">
            <v>Sarai Sion Valle de Moran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190204090</v>
          </cell>
          <cell r="B2244" t="str">
            <v>Rafael Ernesto Anaya Murcia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190204091</v>
          </cell>
          <cell r="B2245" t="str">
            <v>Jorge Luis Rosales Carranza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190204092</v>
          </cell>
          <cell r="B2246" t="str">
            <v>Miguel Angel Molina Mendoza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190204093</v>
          </cell>
          <cell r="B2247" t="str">
            <v>Luis Pablo Elias Nasser Zablah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190204094</v>
          </cell>
          <cell r="B2248" t="str">
            <v>José Luis Hernández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190205</v>
          </cell>
          <cell r="B2249" t="str">
            <v>Anticipos de comisiones a intermediarios y agentes</v>
          </cell>
          <cell r="C2249">
            <v>1153.1199999999999</v>
          </cell>
          <cell r="D2249">
            <v>15761.75</v>
          </cell>
          <cell r="E2249">
            <v>14490.38</v>
          </cell>
          <cell r="F2249">
            <v>2424.4899999999998</v>
          </cell>
        </row>
        <row r="2250">
          <cell r="A2250">
            <v>1902050</v>
          </cell>
          <cell r="B2250" t="str">
            <v>Anticipos de comisiones a intermediarios y agentes</v>
          </cell>
          <cell r="C2250">
            <v>1153.1199999999999</v>
          </cell>
          <cell r="D2250">
            <v>15761.75</v>
          </cell>
          <cell r="E2250">
            <v>14490.38</v>
          </cell>
          <cell r="F2250">
            <v>2424.4899999999998</v>
          </cell>
        </row>
        <row r="2251">
          <cell r="A2251">
            <v>190205001</v>
          </cell>
          <cell r="B2251" t="str">
            <v>IVD-0698 Francisco Andrés Cienfuegos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190205002</v>
          </cell>
          <cell r="B2252" t="str">
            <v>IVD-0290 ALBA ANTONIA RODRIGUEZ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190205003</v>
          </cell>
          <cell r="B2253" t="str">
            <v>IVD-0066 Ana Guadalupe Guerra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190205004</v>
          </cell>
          <cell r="B2254" t="str">
            <v>Anticipo de comisiones a corredores</v>
          </cell>
          <cell r="C2254">
            <v>1153.1199999999999</v>
          </cell>
          <cell r="D2254">
            <v>15761.75</v>
          </cell>
          <cell r="E2254">
            <v>14490.38</v>
          </cell>
          <cell r="F2254">
            <v>2424.4899999999998</v>
          </cell>
        </row>
        <row r="2255">
          <cell r="A2255">
            <v>190206</v>
          </cell>
          <cell r="B2255" t="str">
            <v>Adelantos por cuenta de asegurados</v>
          </cell>
          <cell r="C2255">
            <v>1.1100000000000001</v>
          </cell>
          <cell r="D2255">
            <v>0</v>
          </cell>
          <cell r="E2255">
            <v>0</v>
          </cell>
          <cell r="F2255">
            <v>1.1100000000000001</v>
          </cell>
        </row>
        <row r="2256">
          <cell r="A2256">
            <v>1902060</v>
          </cell>
          <cell r="B2256" t="str">
            <v>Adelantos por cuenta de asegurados</v>
          </cell>
          <cell r="C2256">
            <v>1.1100000000000001</v>
          </cell>
          <cell r="D2256">
            <v>0</v>
          </cell>
          <cell r="E2256">
            <v>0</v>
          </cell>
          <cell r="F2256">
            <v>1.1100000000000001</v>
          </cell>
        </row>
        <row r="2257">
          <cell r="A2257">
            <v>190206001</v>
          </cell>
          <cell r="B2257" t="str">
            <v>Policía Nacional Civil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190206002</v>
          </cell>
          <cell r="B2258" t="str">
            <v>Productos del Pacífico SA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190206003</v>
          </cell>
          <cell r="B2259" t="str">
            <v>Inversiones Josal SA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190206004</v>
          </cell>
          <cell r="B2260" t="str">
            <v>Dinsa SA de CV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190206005</v>
          </cell>
          <cell r="B2261" t="str">
            <v>Diversos</v>
          </cell>
          <cell r="C2261">
            <v>1.1100000000000001</v>
          </cell>
          <cell r="D2261">
            <v>0</v>
          </cell>
          <cell r="E2261">
            <v>0</v>
          </cell>
          <cell r="F2261">
            <v>1.1100000000000001</v>
          </cell>
        </row>
        <row r="2262">
          <cell r="A2262">
            <v>190209</v>
          </cell>
          <cell r="B2262" t="str">
            <v>Otras</v>
          </cell>
          <cell r="C2262">
            <v>2712810.16</v>
          </cell>
          <cell r="D2262">
            <v>3722866.76</v>
          </cell>
          <cell r="E2262">
            <v>4426067.07</v>
          </cell>
          <cell r="F2262">
            <v>2009609.85</v>
          </cell>
        </row>
        <row r="2263">
          <cell r="A2263">
            <v>1902090</v>
          </cell>
          <cell r="B2263" t="str">
            <v>Diversas</v>
          </cell>
          <cell r="C2263">
            <v>2712810.16</v>
          </cell>
          <cell r="D2263">
            <v>3722866.76</v>
          </cell>
          <cell r="E2263">
            <v>4426067.07</v>
          </cell>
          <cell r="F2263">
            <v>2009609.85</v>
          </cell>
        </row>
        <row r="2264">
          <cell r="A2264">
            <v>190209001</v>
          </cell>
          <cell r="B2264" t="str">
            <v>Coaseguros y deducibles</v>
          </cell>
          <cell r="C2264">
            <v>4816.42</v>
          </cell>
          <cell r="D2264">
            <v>1880.94</v>
          </cell>
          <cell r="E2264">
            <v>2280.5300000000002</v>
          </cell>
          <cell r="F2264">
            <v>4416.83</v>
          </cell>
        </row>
        <row r="2265">
          <cell r="A2265">
            <v>19020900101</v>
          </cell>
          <cell r="B2265" t="str">
            <v>Seguros del Pacífico</v>
          </cell>
          <cell r="C2265">
            <v>399.59</v>
          </cell>
          <cell r="D2265">
            <v>1610.41</v>
          </cell>
          <cell r="E2265">
            <v>2010</v>
          </cell>
          <cell r="F2265">
            <v>0</v>
          </cell>
        </row>
        <row r="2266">
          <cell r="A2266">
            <v>19020900102</v>
          </cell>
          <cell r="B2266" t="str">
            <v>Asamblea Legislativa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19020900103</v>
          </cell>
          <cell r="B2267" t="str">
            <v>Care El Salvador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19020900104</v>
          </cell>
          <cell r="B2268" t="str">
            <v>El Salvador Network SA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19020900105</v>
          </cell>
          <cell r="B2269" t="str">
            <v>Corp Hermanos Maristas de El Salvador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19020900106</v>
          </cell>
          <cell r="B2270" t="str">
            <v>Banco de Fomento Agropecuario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19020900107</v>
          </cell>
          <cell r="B2271" t="str">
            <v>Fosep</v>
          </cell>
          <cell r="C2271">
            <v>567</v>
          </cell>
          <cell r="D2271">
            <v>0</v>
          </cell>
          <cell r="E2271">
            <v>0</v>
          </cell>
          <cell r="F2271">
            <v>567</v>
          </cell>
        </row>
        <row r="2272">
          <cell r="A2272">
            <v>19020900108</v>
          </cell>
          <cell r="B2272" t="str">
            <v>Otros</v>
          </cell>
          <cell r="C2272">
            <v>0</v>
          </cell>
          <cell r="D2272">
            <v>270.52999999999997</v>
          </cell>
          <cell r="E2272">
            <v>270.52999999999997</v>
          </cell>
          <cell r="F2272">
            <v>0</v>
          </cell>
        </row>
        <row r="2273">
          <cell r="A2273">
            <v>19020900109</v>
          </cell>
          <cell r="B2273" t="str">
            <v>Almacén Pacífico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19020900110</v>
          </cell>
          <cell r="B2274" t="str">
            <v>Rayones de El Salvador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19020900111</v>
          </cell>
          <cell r="B2275" t="str">
            <v>Hilanderías de Exportación</v>
          </cell>
          <cell r="C2275">
            <v>104.09</v>
          </cell>
          <cell r="D2275">
            <v>0</v>
          </cell>
          <cell r="E2275">
            <v>0</v>
          </cell>
          <cell r="F2275">
            <v>104.09</v>
          </cell>
        </row>
        <row r="2276">
          <cell r="A2276">
            <v>19020900112</v>
          </cell>
          <cell r="B2276" t="str">
            <v>Hoteles y Desarrollos SA</v>
          </cell>
          <cell r="C2276">
            <v>410.21</v>
          </cell>
          <cell r="D2276">
            <v>0</v>
          </cell>
          <cell r="E2276">
            <v>0</v>
          </cell>
          <cell r="F2276">
            <v>410.21</v>
          </cell>
        </row>
        <row r="2277">
          <cell r="A2277">
            <v>19020900113</v>
          </cell>
          <cell r="B2277" t="str">
            <v>Corporación Redes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19020900114</v>
          </cell>
          <cell r="B2278" t="str">
            <v>Central de Productos Alimenticios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19020900115</v>
          </cell>
          <cell r="B2279" t="str">
            <v>Superintendencia de Valores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19020900116</v>
          </cell>
          <cell r="B2280" t="str">
            <v>Noti Entrevistas SA de CV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19020900117</v>
          </cell>
          <cell r="B2281" t="str">
            <v>FISDL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19020900118</v>
          </cell>
          <cell r="B2282" t="str">
            <v>Escuela Intermericana Servicios Educativos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19020900119</v>
          </cell>
          <cell r="B2283" t="str">
            <v>ABC Kid's School, SA de CV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19020900120</v>
          </cell>
          <cell r="B2284" t="str">
            <v>Aval Card Sa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19020900121</v>
          </cell>
          <cell r="B2285" t="str">
            <v>Banco Uno SA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19020900122</v>
          </cell>
          <cell r="B2286" t="str">
            <v>Corte de Cuentas de la República de El Salvador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19020900123</v>
          </cell>
          <cell r="B2287" t="str">
            <v>Corporación Ministerios Para Vida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19020900124</v>
          </cell>
          <cell r="B2288" t="str">
            <v>Sigma SA y/o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19020900125</v>
          </cell>
          <cell r="B2289" t="str">
            <v>Inversiones Comerciales Delpin SA de CV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19020900126</v>
          </cell>
          <cell r="B2290" t="str">
            <v>Colegio Champagnat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19020900127</v>
          </cell>
          <cell r="B2291" t="str">
            <v>Colegio Cristiano Shalom SA de CV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19020900128</v>
          </cell>
          <cell r="B2292" t="str">
            <v>Instituto Ricaldone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19020900129</v>
          </cell>
          <cell r="B2293" t="str">
            <v>Centro Escolar SAn Juan Bosco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19020900130</v>
          </cell>
          <cell r="B2294" t="str">
            <v>Colegio Don Bosco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19020900131</v>
          </cell>
          <cell r="B2295" t="str">
            <v>Universidad Centro de Occidente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19020900132</v>
          </cell>
          <cell r="B2296" t="str">
            <v>Banco Izalqueño de los Trabajadores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19020900133</v>
          </cell>
          <cell r="B2297" t="str">
            <v>superintendencia del sistema Financiero</v>
          </cell>
          <cell r="C2297">
            <v>3335.53</v>
          </cell>
          <cell r="D2297">
            <v>0</v>
          </cell>
          <cell r="E2297">
            <v>0</v>
          </cell>
          <cell r="F2297">
            <v>3335.53</v>
          </cell>
        </row>
        <row r="2298">
          <cell r="A2298">
            <v>19020900134</v>
          </cell>
          <cell r="B2298" t="str">
            <v>Alcaldía Municipal de San Salvador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19020900135</v>
          </cell>
          <cell r="B2299" t="str">
            <v>Superintendencia de Pensiones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19020900136</v>
          </cell>
          <cell r="B2300" t="str">
            <v>Comisión Ejecutiva Portuaria Autónoma - CEPA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19020900137</v>
          </cell>
          <cell r="B2301" t="str">
            <v>Asamblea Legislativa - Diputados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19020900138</v>
          </cell>
          <cell r="B2302" t="str">
            <v>Asamblea Legislativa - Empleados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19020900139</v>
          </cell>
          <cell r="B2303" t="str">
            <v>Superintendencia Gral de Electricidad y Telecomunic - SIGET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19020900140</v>
          </cell>
          <cell r="B2304" t="str">
            <v>Consejo Salvadoreño del Café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19020900141</v>
          </cell>
          <cell r="B2305" t="str">
            <v>Fondo de Emergencia para el Café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19020900142</v>
          </cell>
          <cell r="B2306" t="str">
            <v>Oficina de Planificación Metropolitana de S.S. - OPAM de S.S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19020900143</v>
          </cell>
          <cell r="B2307" t="str">
            <v>Fiscalía General de la República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19020900144</v>
          </cell>
          <cell r="B2308" t="str">
            <v>Termopuerto Ltda. de C.V.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19020900145</v>
          </cell>
          <cell r="B2309" t="str">
            <v>Instituto Salvadoreño de Desarrollo Municipal - ISDEM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19020900146</v>
          </cell>
          <cell r="B2310" t="str">
            <v>Alcaldía Municipal de Santa Tecla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19020900147</v>
          </cell>
          <cell r="B2311" t="str">
            <v>Dirección Nacional de Medicamentos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19020900148</v>
          </cell>
          <cell r="B2312" t="str">
            <v>Autoridad Marítima Portuaria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19020900149</v>
          </cell>
          <cell r="B2313" t="str">
            <v>Salvadoreña de Alimentos, S.A. de C.V.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19020900150</v>
          </cell>
          <cell r="B2314" t="str">
            <v>Registro Nacional de las Personas Naturales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19020900151</v>
          </cell>
          <cell r="B2315" t="str">
            <v>Asesoria y soluciones en informatica y tecnologia, S.A de C.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19020900152</v>
          </cell>
          <cell r="B2316" t="str">
            <v>Pavimentos y construcciones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190209002</v>
          </cell>
          <cell r="B2317" t="str">
            <v>Documentos al cobro sobre primas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190209003</v>
          </cell>
          <cell r="B2318" t="str">
            <v>Documentos al cobro sobre primas vencidas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190209004</v>
          </cell>
          <cell r="B2319" t="str">
            <v>Asuntos pendientes</v>
          </cell>
          <cell r="C2319">
            <v>1024.1300000000001</v>
          </cell>
          <cell r="D2319">
            <v>194276.31</v>
          </cell>
          <cell r="E2319">
            <v>129329.39</v>
          </cell>
          <cell r="F2319">
            <v>65971.05</v>
          </cell>
        </row>
        <row r="2320">
          <cell r="A2320">
            <v>19020900401</v>
          </cell>
          <cell r="B2320" t="str">
            <v>Saldo de reservas técnicas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19020900402</v>
          </cell>
          <cell r="B2321" t="str">
            <v>Saldo de caja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19020900403</v>
          </cell>
          <cell r="B2322" t="str">
            <v>Cheques devueltos</v>
          </cell>
          <cell r="C2322">
            <v>0</v>
          </cell>
          <cell r="D2322">
            <v>40149.910000000003</v>
          </cell>
          <cell r="E2322">
            <v>32333.32</v>
          </cell>
          <cell r="F2322">
            <v>7816.59</v>
          </cell>
        </row>
        <row r="2323">
          <cell r="A2323">
            <v>19020900404</v>
          </cell>
          <cell r="B2323" t="str">
            <v>Saldos no naturales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19020900405</v>
          </cell>
          <cell r="B2324" t="str">
            <v>Diversos</v>
          </cell>
          <cell r="C2324">
            <v>1024.1300000000001</v>
          </cell>
          <cell r="D2324">
            <v>154126.39999999999</v>
          </cell>
          <cell r="E2324">
            <v>96996.07</v>
          </cell>
          <cell r="F2324">
            <v>58154.46</v>
          </cell>
        </row>
        <row r="2325">
          <cell r="A2325">
            <v>190209005</v>
          </cell>
          <cell r="B2325" t="str">
            <v>Deudores varios</v>
          </cell>
          <cell r="C2325">
            <v>201965.82</v>
          </cell>
          <cell r="D2325">
            <v>4471.2700000000004</v>
          </cell>
          <cell r="E2325">
            <v>77541.84</v>
          </cell>
          <cell r="F2325">
            <v>128895.25</v>
          </cell>
        </row>
        <row r="2326">
          <cell r="A2326">
            <v>19020900501</v>
          </cell>
          <cell r="B2326" t="str">
            <v>Otros</v>
          </cell>
          <cell r="C2326">
            <v>540.74</v>
          </cell>
          <cell r="D2326">
            <v>4471.2700000000004</v>
          </cell>
          <cell r="E2326">
            <v>2459.65</v>
          </cell>
          <cell r="F2326">
            <v>2552.36</v>
          </cell>
        </row>
        <row r="2327">
          <cell r="A2327">
            <v>19020900502</v>
          </cell>
          <cell r="B2327" t="str">
            <v>Corporacion TS,S.A de C.V</v>
          </cell>
          <cell r="C2327">
            <v>201425.08</v>
          </cell>
          <cell r="D2327">
            <v>0</v>
          </cell>
          <cell r="E2327">
            <v>75082.19</v>
          </cell>
          <cell r="F2327">
            <v>126342.89</v>
          </cell>
        </row>
        <row r="2328">
          <cell r="A2328">
            <v>190209006</v>
          </cell>
          <cell r="B2328" t="str">
            <v>Gastos pendientes de liquidar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19020900601</v>
          </cell>
          <cell r="B2329" t="str">
            <v>Mira Orrego SA de CV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19020900602</v>
          </cell>
          <cell r="B2330" t="str">
            <v>Polanco Magaña Sa de CV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19020900603</v>
          </cell>
          <cell r="B2331" t="str">
            <v>American Travel Sa de CV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19020900604</v>
          </cell>
          <cell r="B2332" t="str">
            <v>Rivera Ingenieros Sa de CV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19020900605</v>
          </cell>
          <cell r="B2333" t="str">
            <v>Arcoservicios Sa de CV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19020900606</v>
          </cell>
          <cell r="B2334" t="str">
            <v>Xochitl _Guadalupe Escobar de Saca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19020900607</v>
          </cell>
          <cell r="B2335" t="str">
            <v>Omni Equipos Sa de CV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19020900608</v>
          </cell>
          <cell r="B2336" t="str">
            <v>Inversiones JR SA de CV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19020900609</v>
          </cell>
          <cell r="B2337" t="str">
            <v>Cuentas por cobrar por inactividad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19020900610</v>
          </cell>
          <cell r="B2338" t="str">
            <v>AES Clesa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19020900611</v>
          </cell>
          <cell r="B2339" t="str">
            <v>Primas diferidas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19020900612</v>
          </cell>
          <cell r="B2340" t="str">
            <v>Reservas de riesgos en curso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19020900613</v>
          </cell>
          <cell r="B2341" t="str">
            <v>Remesa no registrada por banco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19020900614</v>
          </cell>
          <cell r="B2342" t="str">
            <v>Otras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19020900615</v>
          </cell>
          <cell r="B2343" t="str">
            <v>Préstamos de Comunidad Santa Fe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19020900616</v>
          </cell>
          <cell r="B2344" t="str">
            <v>Operaciones de reaseguro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190209007</v>
          </cell>
          <cell r="B2345" t="str">
            <v>Fianzas y avales pagados</v>
          </cell>
          <cell r="C2345">
            <v>0</v>
          </cell>
          <cell r="D2345">
            <v>840.51</v>
          </cell>
          <cell r="E2345">
            <v>0</v>
          </cell>
          <cell r="F2345">
            <v>840.51</v>
          </cell>
        </row>
        <row r="2346">
          <cell r="A2346">
            <v>190209008</v>
          </cell>
          <cell r="B2346" t="str">
            <v>Intereses deósitos a plazo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190209009</v>
          </cell>
          <cell r="B2347" t="str">
            <v>Otros</v>
          </cell>
          <cell r="C2347">
            <v>2505003.79</v>
          </cell>
          <cell r="D2347">
            <v>3521397.73</v>
          </cell>
          <cell r="E2347">
            <v>4216915.3099999996</v>
          </cell>
          <cell r="F2347">
            <v>1809486.21</v>
          </cell>
        </row>
        <row r="2348">
          <cell r="A2348">
            <v>19020900901</v>
          </cell>
          <cell r="B2348" t="str">
            <v>Embargos en cuentas corrientes bancarias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1902090090101</v>
          </cell>
          <cell r="B2349" t="str">
            <v>Proceso de embargo Lara Lara y Asociados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19020900902</v>
          </cell>
          <cell r="B2350" t="str">
            <v>SISE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19020900903</v>
          </cell>
          <cell r="B2351" t="str">
            <v>My Dream SA de CV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19020900904</v>
          </cell>
          <cell r="B2352" t="str">
            <v>Dirección General de Tesorería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19020900905</v>
          </cell>
          <cell r="B2353" t="str">
            <v>Asociación Salvadoreña para el desarrollo Integral - ASDI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19020900906</v>
          </cell>
          <cell r="B2354" t="str">
            <v>Diversos</v>
          </cell>
          <cell r="C2354">
            <v>64.05</v>
          </cell>
          <cell r="D2354">
            <v>408109.64</v>
          </cell>
          <cell r="E2354">
            <v>405344.96</v>
          </cell>
          <cell r="F2354">
            <v>2828.73</v>
          </cell>
        </row>
        <row r="2355">
          <cell r="A2355">
            <v>19020900907</v>
          </cell>
          <cell r="B2355" t="str">
            <v>Linares SA de CV - Proyectos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19020900908</v>
          </cell>
          <cell r="B2356" t="str">
            <v>Depósitos a Plazo - Garantías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19020900909</v>
          </cell>
          <cell r="B2357" t="str">
            <v>Proyectos-INVICO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19020900910</v>
          </cell>
          <cell r="B2358" t="str">
            <v>Otros proyectos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19020900911</v>
          </cell>
          <cell r="B2359" t="str">
            <v>Corte Suprema de Justicia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1902090091101</v>
          </cell>
          <cell r="B2360" t="str">
            <v>Anticipo Corte Suprema de Justicia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1902090091102</v>
          </cell>
          <cell r="B2361" t="str">
            <v>Estimaciones Corte Suprema de Justicia - F.V.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1902090091103</v>
          </cell>
          <cell r="B2362" t="str">
            <v>Anticipo no Amortizado INPRO-Corte Suprema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1902090091104</v>
          </cell>
          <cell r="B2363" t="str">
            <v>Proveedores por cuenta de SEPASA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1902090091105</v>
          </cell>
          <cell r="B2364" t="str">
            <v>Facturas pendientes de pago CSJ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1902090091106</v>
          </cell>
          <cell r="B2365" t="str">
            <v>Gastos Pos-liquidacion Proyecto CSJ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19020900912</v>
          </cell>
          <cell r="B2366" t="str">
            <v>ADL-FISDL ( Apastepeque)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1902090091201</v>
          </cell>
          <cell r="B2367" t="str">
            <v>Anticipo ADL- Apastepeque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1902090091202</v>
          </cell>
          <cell r="B2368" t="str">
            <v>Estimaciones ADL- Apastepeque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1902090091203</v>
          </cell>
          <cell r="B2369" t="str">
            <v>Anticipo Tractomarquez, S.A. de C.V.- FISDL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19020900913</v>
          </cell>
          <cell r="B2370" t="str">
            <v>MOP-ALCONSA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1902090091301</v>
          </cell>
          <cell r="B2371" t="str">
            <v>Anticipo Alconsa - MOP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1902090091302</v>
          </cell>
          <cell r="B2372" t="str">
            <v>Anticipo no amortizado ALCONSA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1902090091303</v>
          </cell>
          <cell r="B2373" t="str">
            <v>Proveedores por cuenta de SEPASA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1902090091304</v>
          </cell>
          <cell r="B2374" t="str">
            <v>Supervisión de proyectos MOP-ALCONSA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1902090091305</v>
          </cell>
          <cell r="B2375" t="str">
            <v>Por cobrar MOP-  Proyecto MOP- ALCONSA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1902090091306</v>
          </cell>
          <cell r="B2376" t="str">
            <v>Por cobrar ALCONSA- Proyecto MOP- ALCONSA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19020900914</v>
          </cell>
          <cell r="B2377" t="str">
            <v>Pavimentos y Construcciones . S.A. de C.V. ( PAVICON)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19020900915</v>
          </cell>
          <cell r="B2378" t="str">
            <v>Inversiones con Valores de Contragarantia</v>
          </cell>
          <cell r="C2378">
            <v>2504939.7400000002</v>
          </cell>
          <cell r="D2378">
            <v>3113288.09</v>
          </cell>
          <cell r="E2378">
            <v>3811570.35</v>
          </cell>
          <cell r="F2378">
            <v>1806657.48</v>
          </cell>
        </row>
        <row r="2379">
          <cell r="A2379">
            <v>1902090091501</v>
          </cell>
          <cell r="B2379" t="str">
            <v>Capital invertido</v>
          </cell>
          <cell r="C2379">
            <v>2500000</v>
          </cell>
          <cell r="D2379">
            <v>3000000</v>
          </cell>
          <cell r="E2379">
            <v>3700000</v>
          </cell>
          <cell r="F2379">
            <v>1800000</v>
          </cell>
        </row>
        <row r="2380">
          <cell r="A2380">
            <v>1902090091502</v>
          </cell>
          <cell r="B2380" t="str">
            <v>Intereses por inversiones</v>
          </cell>
          <cell r="C2380">
            <v>4939.74</v>
          </cell>
          <cell r="D2380">
            <v>113288.09</v>
          </cell>
          <cell r="E2380">
            <v>111570.35</v>
          </cell>
          <cell r="F2380">
            <v>6657.48</v>
          </cell>
        </row>
        <row r="2381">
          <cell r="A2381">
            <v>190209010</v>
          </cell>
          <cell r="B2381" t="str">
            <v>Iva sobre emisión de documentos por cobrar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190209011</v>
          </cell>
          <cell r="B2382" t="str">
            <v>Primas pendientes de liquidar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190209012</v>
          </cell>
          <cell r="B2383" t="str">
            <v>Cuentas por cobrar a los accionistas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1903</v>
          </cell>
          <cell r="B2384" t="str">
            <v>IMPUESTO SOBRE LA RENTA POR LIQUIDAR</v>
          </cell>
          <cell r="C2384">
            <v>0</v>
          </cell>
          <cell r="D2384">
            <v>938343.69</v>
          </cell>
          <cell r="E2384">
            <v>927.33</v>
          </cell>
          <cell r="F2384">
            <v>937416.36</v>
          </cell>
        </row>
        <row r="2385">
          <cell r="A2385">
            <v>190301</v>
          </cell>
          <cell r="B2385" t="str">
            <v>Pago a cuenta</v>
          </cell>
          <cell r="C2385">
            <v>0</v>
          </cell>
          <cell r="D2385">
            <v>861188.59</v>
          </cell>
          <cell r="E2385">
            <v>0</v>
          </cell>
          <cell r="F2385">
            <v>861188.59</v>
          </cell>
        </row>
        <row r="2386">
          <cell r="A2386">
            <v>1903010</v>
          </cell>
          <cell r="B2386" t="str">
            <v>Pago a cuenta</v>
          </cell>
          <cell r="C2386">
            <v>0</v>
          </cell>
          <cell r="D2386">
            <v>861188.59</v>
          </cell>
          <cell r="E2386">
            <v>0</v>
          </cell>
          <cell r="F2386">
            <v>861188.59</v>
          </cell>
        </row>
        <row r="2387">
          <cell r="A2387">
            <v>190301001</v>
          </cell>
          <cell r="B2387" t="str">
            <v>Pago A Cuenta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190301002</v>
          </cell>
          <cell r="B2388" t="str">
            <v>Pago A Cuenta Retenido 2003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190301003</v>
          </cell>
          <cell r="B2389" t="str">
            <v>Pago A Cuenta Año 2004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190301004</v>
          </cell>
          <cell r="B2390" t="str">
            <v>Pago A Cuenta Año 2005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190301005</v>
          </cell>
          <cell r="B2391" t="str">
            <v>Pago a cuenta año 2006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190301006</v>
          </cell>
          <cell r="B2392" t="str">
            <v>Pago a cuenta - Año Actual</v>
          </cell>
          <cell r="C2392">
            <v>0</v>
          </cell>
          <cell r="D2392">
            <v>861188.59</v>
          </cell>
          <cell r="E2392">
            <v>0</v>
          </cell>
          <cell r="F2392">
            <v>861188.59</v>
          </cell>
        </row>
        <row r="2393">
          <cell r="A2393">
            <v>190301007</v>
          </cell>
          <cell r="B2393" t="str">
            <v>Pago a cuenta - Año Anterior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190302</v>
          </cell>
          <cell r="B2394" t="str">
            <v>Impuesto Retenido</v>
          </cell>
          <cell r="C2394">
            <v>0</v>
          </cell>
          <cell r="D2394">
            <v>77155.100000000006</v>
          </cell>
          <cell r="E2394">
            <v>927.33</v>
          </cell>
          <cell r="F2394">
            <v>76227.77</v>
          </cell>
        </row>
        <row r="2395">
          <cell r="A2395">
            <v>1903020</v>
          </cell>
          <cell r="B2395" t="str">
            <v>Impuesto retenido</v>
          </cell>
          <cell r="C2395">
            <v>0</v>
          </cell>
          <cell r="D2395">
            <v>77155.100000000006</v>
          </cell>
          <cell r="E2395">
            <v>927.33</v>
          </cell>
          <cell r="F2395">
            <v>76227.77</v>
          </cell>
        </row>
        <row r="2396">
          <cell r="A2396">
            <v>190302001</v>
          </cell>
          <cell r="B2396" t="str">
            <v>Procredit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190302002</v>
          </cell>
          <cell r="B2397" t="str">
            <v>Banco Promérica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190302003</v>
          </cell>
          <cell r="B2398" t="str">
            <v>Banco Hipotecario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190302004</v>
          </cell>
          <cell r="B2399" t="str">
            <v>Banco Cuscatlán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190302005</v>
          </cell>
          <cell r="B2400" t="str">
            <v>Banco de Fomento Agropecuario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190302006</v>
          </cell>
          <cell r="B2401" t="str">
            <v>Banco Uno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190302007</v>
          </cell>
          <cell r="B2402" t="str">
            <v>Accival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190302008</v>
          </cell>
          <cell r="B2403" t="str">
            <v>Banco Agrícola</v>
          </cell>
          <cell r="C2403">
            <v>0</v>
          </cell>
          <cell r="D2403">
            <v>697.69</v>
          </cell>
          <cell r="E2403">
            <v>0</v>
          </cell>
          <cell r="F2403">
            <v>697.69</v>
          </cell>
        </row>
        <row r="2404">
          <cell r="A2404">
            <v>190302009</v>
          </cell>
          <cell r="B2404" t="str">
            <v>Scotiabank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190302010</v>
          </cell>
          <cell r="B2405" t="str">
            <v>Banco de América Central</v>
          </cell>
          <cell r="C2405">
            <v>0</v>
          </cell>
          <cell r="D2405">
            <v>8107.56</v>
          </cell>
          <cell r="E2405">
            <v>0</v>
          </cell>
          <cell r="F2405">
            <v>8107.56</v>
          </cell>
        </row>
        <row r="2406">
          <cell r="A2406">
            <v>190302011</v>
          </cell>
          <cell r="B2406" t="str">
            <v>Banco G &amp; T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190302012</v>
          </cell>
          <cell r="B2407" t="str">
            <v>Servicios Generales Bursátiles SA de Cv</v>
          </cell>
          <cell r="C2407">
            <v>0</v>
          </cell>
          <cell r="D2407">
            <v>109.77</v>
          </cell>
          <cell r="E2407">
            <v>0</v>
          </cell>
          <cell r="F2407">
            <v>109.77</v>
          </cell>
        </row>
        <row r="2408">
          <cell r="A2408">
            <v>190302013</v>
          </cell>
          <cell r="B2408" t="str">
            <v>Sociedad de Ahorro y Crédito Apoyo Integral SA</v>
          </cell>
          <cell r="C2408">
            <v>0</v>
          </cell>
          <cell r="D2408">
            <v>4545.9399999999996</v>
          </cell>
          <cell r="E2408">
            <v>0</v>
          </cell>
          <cell r="F2408">
            <v>4545.9399999999996</v>
          </cell>
        </row>
        <row r="2409">
          <cell r="A2409">
            <v>190302014</v>
          </cell>
          <cell r="B2409" t="str">
            <v>Credicomer</v>
          </cell>
          <cell r="C2409">
            <v>0</v>
          </cell>
          <cell r="D2409">
            <v>2369.85</v>
          </cell>
          <cell r="E2409">
            <v>0</v>
          </cell>
          <cell r="F2409">
            <v>2369.85</v>
          </cell>
        </row>
        <row r="2410">
          <cell r="A2410">
            <v>190302015</v>
          </cell>
          <cell r="B2410" t="str">
            <v>Accovi de RL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190302016</v>
          </cell>
          <cell r="B2411" t="str">
            <v>Impuesto de liquidez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19030201601</v>
          </cell>
          <cell r="B2412" t="str">
            <v>Scotiabank cta 6996002533 (734513133)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19030201602</v>
          </cell>
          <cell r="B2413" t="str">
            <v>Banco Agrìcola  Cta 0135001841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19030201603</v>
          </cell>
          <cell r="B2414" t="str">
            <v>Banco Agrìcola cta. 005000219734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19030201604</v>
          </cell>
          <cell r="B2415" t="str">
            <v>Banco de Amèrica Central cta 200029254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19030201605</v>
          </cell>
          <cell r="B2416" t="str">
            <v>Banco G&amp;T cta 83-100-331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19030201606</v>
          </cell>
          <cell r="B2417" t="str">
            <v>Banco de Fomento Agropecuario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19030201607</v>
          </cell>
          <cell r="B2418" t="str">
            <v>Banco G &amp; T - cta. 083-100-349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190302017</v>
          </cell>
          <cell r="B2419" t="str">
            <v>Banco Multivalores, S.A.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190302018</v>
          </cell>
          <cell r="B2420" t="str">
            <v>Banco Azul, S.A.</v>
          </cell>
          <cell r="C2420">
            <v>0</v>
          </cell>
          <cell r="D2420">
            <v>3721.39</v>
          </cell>
          <cell r="E2420">
            <v>0</v>
          </cell>
          <cell r="F2420">
            <v>3721.39</v>
          </cell>
        </row>
        <row r="2421">
          <cell r="A2421">
            <v>190302019</v>
          </cell>
          <cell r="B2421" t="str">
            <v>Atlantida Securities S.A. de C.V.</v>
          </cell>
          <cell r="C2421">
            <v>0</v>
          </cell>
          <cell r="D2421">
            <v>31364.32</v>
          </cell>
          <cell r="E2421">
            <v>927.33</v>
          </cell>
          <cell r="F2421">
            <v>30436.99</v>
          </cell>
        </row>
        <row r="2422">
          <cell r="A2422">
            <v>190302020</v>
          </cell>
          <cell r="B2422" t="str">
            <v>Sociedad de Ahorro y Crédito Multimoney, .S.A. de. C.V.</v>
          </cell>
          <cell r="C2422">
            <v>0</v>
          </cell>
          <cell r="D2422">
            <v>1045.6300000000001</v>
          </cell>
          <cell r="E2422">
            <v>0</v>
          </cell>
          <cell r="F2422">
            <v>1045.6300000000001</v>
          </cell>
        </row>
        <row r="2423">
          <cell r="A2423">
            <v>190302021</v>
          </cell>
          <cell r="B2423" t="str">
            <v>Banco Industrial El Salvador, S.A.</v>
          </cell>
          <cell r="C2423">
            <v>0</v>
          </cell>
          <cell r="D2423">
            <v>2210.71</v>
          </cell>
          <cell r="E2423">
            <v>0</v>
          </cell>
          <cell r="F2423">
            <v>2210.71</v>
          </cell>
        </row>
        <row r="2424">
          <cell r="A2424">
            <v>190302022</v>
          </cell>
          <cell r="B2424" t="str">
            <v>Banco Atlantida</v>
          </cell>
          <cell r="C2424">
            <v>0</v>
          </cell>
          <cell r="D2424">
            <v>19268.52</v>
          </cell>
          <cell r="E2424">
            <v>0</v>
          </cell>
          <cell r="F2424">
            <v>19268.52</v>
          </cell>
        </row>
        <row r="2425">
          <cell r="A2425">
            <v>190302023</v>
          </cell>
          <cell r="B2425" t="str">
            <v>Mi Banco</v>
          </cell>
          <cell r="C2425">
            <v>0</v>
          </cell>
          <cell r="D2425">
            <v>1592.8</v>
          </cell>
          <cell r="E2425">
            <v>0</v>
          </cell>
          <cell r="F2425">
            <v>1592.8</v>
          </cell>
        </row>
        <row r="2426">
          <cell r="A2426">
            <v>190302024</v>
          </cell>
          <cell r="B2426" t="str">
            <v>Banco Davivienda, S.A.</v>
          </cell>
          <cell r="C2426">
            <v>0</v>
          </cell>
          <cell r="D2426">
            <v>1287.97</v>
          </cell>
          <cell r="E2426">
            <v>0</v>
          </cell>
          <cell r="F2426">
            <v>1287.97</v>
          </cell>
        </row>
        <row r="2427">
          <cell r="A2427">
            <v>190302025</v>
          </cell>
          <cell r="B2427" t="str">
            <v>Atlantida Capital, S.A.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190302026</v>
          </cell>
          <cell r="B2428" t="str">
            <v>Banagricola, S.A.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190302027</v>
          </cell>
          <cell r="B2429" t="str">
            <v>SAC OPTIMA, S.A.</v>
          </cell>
          <cell r="C2429">
            <v>0</v>
          </cell>
          <cell r="D2429">
            <v>832.95</v>
          </cell>
          <cell r="E2429">
            <v>0</v>
          </cell>
          <cell r="F2429">
            <v>832.95</v>
          </cell>
        </row>
        <row r="2430">
          <cell r="A2430">
            <v>190303</v>
          </cell>
          <cell r="B2430" t="str">
            <v>Impuesto sobre la renta por  liquidar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1903030</v>
          </cell>
          <cell r="B2431" t="str">
            <v>Remanente de impuesto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1904</v>
          </cell>
          <cell r="B2432" t="str">
            <v>CREDITO FISCAL - IVA</v>
          </cell>
          <cell r="C2432">
            <v>13414.47</v>
          </cell>
          <cell r="D2432">
            <v>536297.59</v>
          </cell>
          <cell r="E2432">
            <v>402742.79</v>
          </cell>
          <cell r="F2432">
            <v>146969.26999999999</v>
          </cell>
        </row>
        <row r="2433">
          <cell r="A2433">
            <v>190401</v>
          </cell>
          <cell r="B2433" t="str">
            <v>Crédito fiscal - IVA</v>
          </cell>
          <cell r="C2433">
            <v>13414.47</v>
          </cell>
          <cell r="D2433">
            <v>536297.59</v>
          </cell>
          <cell r="E2433">
            <v>402742.79</v>
          </cell>
          <cell r="F2433">
            <v>146969.26999999999</v>
          </cell>
        </row>
        <row r="2434">
          <cell r="A2434">
            <v>1904010</v>
          </cell>
          <cell r="B2434" t="str">
            <v>Crédito fiscal - IVA</v>
          </cell>
          <cell r="C2434">
            <v>13414.47</v>
          </cell>
          <cell r="D2434">
            <v>536297.59</v>
          </cell>
          <cell r="E2434">
            <v>402742.79</v>
          </cell>
          <cell r="F2434">
            <v>146969.26999999999</v>
          </cell>
        </row>
        <row r="2435">
          <cell r="A2435">
            <v>190401001</v>
          </cell>
          <cell r="B2435" t="str">
            <v>Crédito fiscal - IVA</v>
          </cell>
          <cell r="C2435">
            <v>0</v>
          </cell>
          <cell r="D2435">
            <v>353713.79</v>
          </cell>
          <cell r="E2435">
            <v>325511.89</v>
          </cell>
          <cell r="F2435">
            <v>28201.9</v>
          </cell>
        </row>
        <row r="2436">
          <cell r="A2436">
            <v>190401002</v>
          </cell>
          <cell r="B2436" t="str">
            <v>Anticipo A Cuenta - IVA Crédito fiscal</v>
          </cell>
          <cell r="C2436">
            <v>0</v>
          </cell>
          <cell r="D2436">
            <v>47938.82</v>
          </cell>
          <cell r="E2436">
            <v>47411.42</v>
          </cell>
          <cell r="F2436">
            <v>527.4</v>
          </cell>
        </row>
        <row r="2437">
          <cell r="A2437">
            <v>190401003</v>
          </cell>
          <cell r="B2437" t="str">
            <v>Anticipo a cta IVA 1% - Factura</v>
          </cell>
          <cell r="C2437">
            <v>0</v>
          </cell>
          <cell r="D2437">
            <v>997.87</v>
          </cell>
          <cell r="E2437">
            <v>831.05</v>
          </cell>
          <cell r="F2437">
            <v>166.82</v>
          </cell>
        </row>
        <row r="2438">
          <cell r="A2438">
            <v>190401004</v>
          </cell>
          <cell r="B2438" t="str">
            <v>Ajuste proporcionalidad año anterior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190401005</v>
          </cell>
          <cell r="B2439" t="str">
            <v>IVA Crédito Fiscal Sujeto Excluido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190401006</v>
          </cell>
          <cell r="B2440" t="str">
            <v>Iva crédito fiscal - Remanente</v>
          </cell>
          <cell r="C2440">
            <v>13414.47</v>
          </cell>
          <cell r="D2440">
            <v>133647.10999999999</v>
          </cell>
          <cell r="E2440">
            <v>28988.43</v>
          </cell>
          <cell r="F2440">
            <v>118073.15</v>
          </cell>
        </row>
        <row r="2441">
          <cell r="A2441">
            <v>190401007</v>
          </cell>
          <cell r="B2441" t="str">
            <v>Iva - Crédito Fiscal - Percepción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1905</v>
          </cell>
          <cell r="B2442" t="str">
            <v>ACTIVOS EXTRAORDINARIOS</v>
          </cell>
          <cell r="C2442">
            <v>353131.71</v>
          </cell>
          <cell r="D2442">
            <v>57661.2</v>
          </cell>
          <cell r="E2442">
            <v>410792.91</v>
          </cell>
          <cell r="F2442">
            <v>0</v>
          </cell>
        </row>
        <row r="2443">
          <cell r="A2443">
            <v>190501</v>
          </cell>
          <cell r="B2443" t="str">
            <v>TÌtulos valores recibidos en pago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1905011</v>
          </cell>
          <cell r="B2444" t="str">
            <v>TÌtulos valores recibidos en pago - Moneda nacional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1905012</v>
          </cell>
          <cell r="B2445" t="str">
            <v>TÌtulos valores recibidos en pago - Moneda Extranjera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190502</v>
          </cell>
          <cell r="B2446" t="str">
            <v>Bienes Muebles Recibidos En Pago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1905020</v>
          </cell>
          <cell r="B2447" t="str">
            <v>Bienes muebles recibidos en pago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190503</v>
          </cell>
          <cell r="B2448" t="str">
            <v>Inmuebles recibidos en pago</v>
          </cell>
          <cell r="C2448">
            <v>353131.71</v>
          </cell>
          <cell r="D2448">
            <v>57661.2</v>
          </cell>
          <cell r="E2448">
            <v>410792.91</v>
          </cell>
          <cell r="F2448">
            <v>0</v>
          </cell>
        </row>
        <row r="2449">
          <cell r="A2449">
            <v>1905030</v>
          </cell>
          <cell r="B2449" t="str">
            <v>Inmuebles recibidos en pago</v>
          </cell>
          <cell r="C2449">
            <v>353131.71</v>
          </cell>
          <cell r="D2449">
            <v>57661.2</v>
          </cell>
          <cell r="E2449">
            <v>410792.91</v>
          </cell>
          <cell r="F2449">
            <v>0</v>
          </cell>
        </row>
        <row r="2450">
          <cell r="A2450">
            <v>1999</v>
          </cell>
          <cell r="B2450" t="str">
            <v>PROVISIONES DE OTROS ACTIVOS (Cr)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199901</v>
          </cell>
          <cell r="B2451" t="str">
            <v>Cuentas por cobrar diversas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1999010</v>
          </cell>
          <cell r="B2452" t="str">
            <v>Cuentas por cobrar diversas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199901001</v>
          </cell>
          <cell r="B2453" t="str">
            <v>Coaseguros y deducibles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199901004</v>
          </cell>
          <cell r="B2454" t="str">
            <v>Asuntos pendientes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199901005</v>
          </cell>
          <cell r="B2455" t="str">
            <v>Deudores varios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199901006</v>
          </cell>
          <cell r="B2456" t="str">
            <v>Gastos pendientes de liquidar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199901007</v>
          </cell>
          <cell r="B2457" t="str">
            <v>Adelantos por cuenta de asegurados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199901008</v>
          </cell>
          <cell r="B2458" t="str">
            <v>Compañías Reaseguradoras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199901009</v>
          </cell>
          <cell r="B2459" t="str">
            <v>Otros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199902</v>
          </cell>
          <cell r="B2460" t="str">
            <v>ACTIVOS EXTRAORDINARIOS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1999020</v>
          </cell>
          <cell r="B2461" t="str">
            <v>Activos extraordinarios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2</v>
          </cell>
          <cell r="B2462" t="str">
            <v>PASIVO</v>
          </cell>
          <cell r="C2462">
            <v>-13589482.76</v>
          </cell>
          <cell r="D2462">
            <v>26079079.48</v>
          </cell>
          <cell r="E2462">
            <v>29063638.66</v>
          </cell>
          <cell r="F2462">
            <v>-16574041.939999999</v>
          </cell>
        </row>
        <row r="2463">
          <cell r="A2463">
            <v>21</v>
          </cell>
          <cell r="B2463" t="str">
            <v>OBLIGACIONES CON ASEGURADOS</v>
          </cell>
          <cell r="C2463">
            <v>-47164.99</v>
          </cell>
          <cell r="D2463">
            <v>1681614.72</v>
          </cell>
          <cell r="E2463">
            <v>1684070.66</v>
          </cell>
          <cell r="F2463">
            <v>-49620.93</v>
          </cell>
        </row>
        <row r="2464">
          <cell r="A2464">
            <v>2101</v>
          </cell>
          <cell r="B2464" t="str">
            <v>OBLIGACIONES POR SINIESTROS</v>
          </cell>
          <cell r="C2464">
            <v>-9899.9</v>
          </cell>
          <cell r="D2464">
            <v>104897.13</v>
          </cell>
          <cell r="E2464">
            <v>104897.13</v>
          </cell>
          <cell r="F2464">
            <v>-9899.9</v>
          </cell>
        </row>
        <row r="2465">
          <cell r="A2465">
            <v>210101</v>
          </cell>
          <cell r="B2465" t="str">
            <v>De seguros de vida</v>
          </cell>
          <cell r="C2465">
            <v>-5421.02</v>
          </cell>
          <cell r="D2465">
            <v>0</v>
          </cell>
          <cell r="E2465">
            <v>0</v>
          </cell>
          <cell r="F2465">
            <v>-5421.02</v>
          </cell>
        </row>
        <row r="2466">
          <cell r="A2466">
            <v>2101011</v>
          </cell>
          <cell r="B2466" t="str">
            <v>Moneda nacional</v>
          </cell>
          <cell r="C2466">
            <v>-5421.02</v>
          </cell>
          <cell r="D2466">
            <v>0</v>
          </cell>
          <cell r="E2466">
            <v>0</v>
          </cell>
          <cell r="F2466">
            <v>-5421.02</v>
          </cell>
        </row>
        <row r="2467">
          <cell r="A2467">
            <v>2101012</v>
          </cell>
          <cell r="B2467" t="str">
            <v>Moneda extranjera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210102</v>
          </cell>
          <cell r="B2468" t="str">
            <v>De seguros previsionales rentas y pensiones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2101021</v>
          </cell>
          <cell r="B2469" t="str">
            <v>Moneda nacional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2101022</v>
          </cell>
          <cell r="B2470" t="str">
            <v>Moneda extranjera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210103</v>
          </cell>
          <cell r="B2471" t="str">
            <v>De seguros de accidentes y enfermedades</v>
          </cell>
          <cell r="C2471">
            <v>-4478.88</v>
          </cell>
          <cell r="D2471">
            <v>0</v>
          </cell>
          <cell r="E2471">
            <v>0</v>
          </cell>
          <cell r="F2471">
            <v>-4478.88</v>
          </cell>
        </row>
        <row r="2472">
          <cell r="A2472">
            <v>2101031</v>
          </cell>
          <cell r="B2472" t="str">
            <v>Moneda nacional</v>
          </cell>
          <cell r="C2472">
            <v>-4478.88</v>
          </cell>
          <cell r="D2472">
            <v>0</v>
          </cell>
          <cell r="E2472">
            <v>0</v>
          </cell>
          <cell r="F2472">
            <v>-4478.88</v>
          </cell>
        </row>
        <row r="2473">
          <cell r="A2473">
            <v>2101032</v>
          </cell>
          <cell r="B2473" t="str">
            <v>Moneda extranjera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210104</v>
          </cell>
          <cell r="B2474" t="str">
            <v>De seguros de incendios y lÌneas aliadas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2101041</v>
          </cell>
          <cell r="B2475" t="str">
            <v>Moneda nacional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2101042</v>
          </cell>
          <cell r="B2476" t="str">
            <v>Moneda extranjera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210105</v>
          </cell>
          <cell r="B2477" t="str">
            <v>De seguros de automotores</v>
          </cell>
          <cell r="C2477">
            <v>0</v>
          </cell>
          <cell r="D2477">
            <v>104897.13</v>
          </cell>
          <cell r="E2477">
            <v>104897.13</v>
          </cell>
          <cell r="F2477">
            <v>0</v>
          </cell>
        </row>
        <row r="2478">
          <cell r="A2478">
            <v>2101051</v>
          </cell>
          <cell r="B2478" t="str">
            <v>Moneda nacional</v>
          </cell>
          <cell r="C2478">
            <v>0</v>
          </cell>
          <cell r="D2478">
            <v>104897.13</v>
          </cell>
          <cell r="E2478">
            <v>104897.13</v>
          </cell>
          <cell r="F2478">
            <v>0</v>
          </cell>
        </row>
        <row r="2479">
          <cell r="A2479">
            <v>2101052</v>
          </cell>
          <cell r="B2479" t="str">
            <v>Moneda extranjera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210106</v>
          </cell>
          <cell r="B2480" t="str">
            <v>De otros seguros generales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2101061</v>
          </cell>
          <cell r="B2481" t="str">
            <v>Moneda nacional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2101062</v>
          </cell>
          <cell r="B2482" t="str">
            <v>Moneda extranjera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210107</v>
          </cell>
          <cell r="B2483" t="str">
            <v>De fianzas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2101071</v>
          </cell>
          <cell r="B2484" t="str">
            <v>Moneda nacional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2101072</v>
          </cell>
          <cell r="B2485" t="str">
            <v>Moneda extranjera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2102</v>
          </cell>
          <cell r="B2486" t="str">
            <v>DEPOSITOS POR OPERACIONES DE SEGURO</v>
          </cell>
          <cell r="C2486">
            <v>-37265.089999999997</v>
          </cell>
          <cell r="D2486">
            <v>1576717.59</v>
          </cell>
          <cell r="E2486">
            <v>1579173.53</v>
          </cell>
          <cell r="F2486">
            <v>-39721.03</v>
          </cell>
        </row>
        <row r="2487">
          <cell r="A2487">
            <v>210201</v>
          </cell>
          <cell r="B2487" t="str">
            <v>DepÛsitos para primas de seguros</v>
          </cell>
          <cell r="C2487">
            <v>-31061.62</v>
          </cell>
          <cell r="D2487">
            <v>1257718.6299999999</v>
          </cell>
          <cell r="E2487">
            <v>1246677.28</v>
          </cell>
          <cell r="F2487">
            <v>-20020.27</v>
          </cell>
        </row>
        <row r="2488">
          <cell r="A2488">
            <v>2102011</v>
          </cell>
          <cell r="B2488" t="str">
            <v>Moneda nacional</v>
          </cell>
          <cell r="C2488">
            <v>-31061.62</v>
          </cell>
          <cell r="D2488">
            <v>1257718.6299999999</v>
          </cell>
          <cell r="E2488">
            <v>1246677.28</v>
          </cell>
          <cell r="F2488">
            <v>-20020.27</v>
          </cell>
        </row>
        <row r="2489">
          <cell r="A2489">
            <v>210201101</v>
          </cell>
          <cell r="B2489" t="str">
            <v>Vida</v>
          </cell>
          <cell r="C2489">
            <v>-1109.3800000000001</v>
          </cell>
          <cell r="D2489">
            <v>0</v>
          </cell>
          <cell r="E2489">
            <v>0</v>
          </cell>
          <cell r="F2489">
            <v>-1109.3800000000001</v>
          </cell>
        </row>
        <row r="2490">
          <cell r="A2490">
            <v>210201102</v>
          </cell>
          <cell r="B2490" t="str">
            <v>PREVISIONALES,RENTA Y PENSIONES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210201103</v>
          </cell>
          <cell r="B2491" t="str">
            <v>ACCIDENTES Y ENFERMEDAD</v>
          </cell>
          <cell r="C2491">
            <v>-730.45</v>
          </cell>
          <cell r="D2491">
            <v>0</v>
          </cell>
          <cell r="E2491">
            <v>0</v>
          </cell>
          <cell r="F2491">
            <v>-730.45</v>
          </cell>
        </row>
        <row r="2492">
          <cell r="A2492">
            <v>210201104</v>
          </cell>
          <cell r="B2492" t="str">
            <v>INCENDIO Y LINEAS ALIADAS</v>
          </cell>
          <cell r="C2492">
            <v>-1932.45</v>
          </cell>
          <cell r="D2492">
            <v>9720.0499999999993</v>
          </cell>
          <cell r="E2492">
            <v>11210.18</v>
          </cell>
          <cell r="F2492">
            <v>-3422.58</v>
          </cell>
        </row>
        <row r="2493">
          <cell r="A2493">
            <v>210201105</v>
          </cell>
          <cell r="B2493" t="str">
            <v>AUTOMOTORES</v>
          </cell>
          <cell r="C2493">
            <v>-5543.27</v>
          </cell>
          <cell r="D2493">
            <v>9166.74</v>
          </cell>
          <cell r="E2493">
            <v>10563.64</v>
          </cell>
          <cell r="F2493">
            <v>-6940.17</v>
          </cell>
        </row>
        <row r="2494">
          <cell r="A2494">
            <v>210201106</v>
          </cell>
          <cell r="B2494" t="str">
            <v>OTROS SEGUROS GENERALES</v>
          </cell>
          <cell r="C2494">
            <v>-21746.07</v>
          </cell>
          <cell r="D2494">
            <v>1238831.8400000001</v>
          </cell>
          <cell r="E2494">
            <v>1224903.46</v>
          </cell>
          <cell r="F2494">
            <v>-7817.69</v>
          </cell>
        </row>
        <row r="2495">
          <cell r="A2495">
            <v>2102012</v>
          </cell>
          <cell r="B2495" t="str">
            <v>Moneda extranjera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210202</v>
          </cell>
          <cell r="B2496" t="str">
            <v>DepÛsitos para primas de fianzas</v>
          </cell>
          <cell r="C2496">
            <v>-6203.47</v>
          </cell>
          <cell r="D2496">
            <v>318998.96000000002</v>
          </cell>
          <cell r="E2496">
            <v>332496.25</v>
          </cell>
          <cell r="F2496">
            <v>-19700.759999999998</v>
          </cell>
        </row>
        <row r="2497">
          <cell r="A2497">
            <v>2102021</v>
          </cell>
          <cell r="B2497" t="str">
            <v>Moneda nacional</v>
          </cell>
          <cell r="C2497">
            <v>-6203.47</v>
          </cell>
          <cell r="D2497">
            <v>318998.96000000002</v>
          </cell>
          <cell r="E2497">
            <v>332496.25</v>
          </cell>
          <cell r="F2497">
            <v>-19700.759999999998</v>
          </cell>
        </row>
        <row r="2498">
          <cell r="A2498">
            <v>210202106</v>
          </cell>
          <cell r="B2498" t="str">
            <v>OTROS SEGUROS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210202107</v>
          </cell>
          <cell r="B2499" t="str">
            <v>FIANZAS GARANTIA</v>
          </cell>
          <cell r="C2499">
            <v>-6203.47</v>
          </cell>
          <cell r="D2499">
            <v>318998.96000000002</v>
          </cell>
          <cell r="E2499">
            <v>332496.25</v>
          </cell>
          <cell r="F2499">
            <v>-19700.759999999998</v>
          </cell>
        </row>
        <row r="2500">
          <cell r="A2500">
            <v>2102022</v>
          </cell>
          <cell r="B2500" t="str">
            <v>Moneda extranjera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210209</v>
          </cell>
          <cell r="B2501" t="str">
            <v>Otros depÛsitos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2102091</v>
          </cell>
          <cell r="B2502" t="str">
            <v>Moneda nacional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  <row r="2503">
          <cell r="A2503">
            <v>2102092</v>
          </cell>
          <cell r="B2503" t="str">
            <v>Moneda extranjera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>
            <v>2109</v>
          </cell>
          <cell r="B2504" t="str">
            <v>OTRAS OBLIGACIONES CON ASEGURADOS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>
            <v>210901</v>
          </cell>
          <cell r="B2505" t="str">
            <v>Dividendos por pagar sobre pÛlizas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>
            <v>2109011</v>
          </cell>
          <cell r="B2506" t="str">
            <v>Moneda nacional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>
            <v>2109012</v>
          </cell>
          <cell r="B2507" t="str">
            <v>Moneda extranjera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>
            <v>210902</v>
          </cell>
          <cell r="B2508" t="str">
            <v>Cupones y bonos por pagar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>
            <v>2109021</v>
          </cell>
          <cell r="B2509" t="str">
            <v>Moneda nacional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</row>
        <row r="2510">
          <cell r="A2510">
            <v>2109022</v>
          </cell>
          <cell r="B2510" t="str">
            <v>Moneda extranjera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>
            <v>210903</v>
          </cell>
          <cell r="B2511" t="str">
            <v>Premios por pagar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>
            <v>2109031</v>
          </cell>
          <cell r="B2512" t="str">
            <v>Moneda nacional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</row>
        <row r="2513">
          <cell r="A2513">
            <v>2109032</v>
          </cell>
          <cell r="B2513" t="str">
            <v>Moneda extranjera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>
            <v>210904</v>
          </cell>
          <cell r="B2514" t="str">
            <v>Dotales por pagar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>
            <v>2109041</v>
          </cell>
          <cell r="B2515" t="str">
            <v>Moneda nacional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>
            <v>2109042</v>
          </cell>
          <cell r="B2516" t="str">
            <v>Moneda extranjera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>
            <v>210909</v>
          </cell>
          <cell r="B2517" t="str">
            <v>Otras obligaciones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>
            <v>2109091</v>
          </cell>
          <cell r="B2518" t="str">
            <v>Moneda nacional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</row>
        <row r="2519">
          <cell r="A2519">
            <v>2109092</v>
          </cell>
          <cell r="B2519" t="str">
            <v>Moneda extranjera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</row>
        <row r="2520">
          <cell r="A2520">
            <v>22</v>
          </cell>
          <cell r="B2520" t="str">
            <v>RESERVAS TECNICAS Y CONTINGENCIAL DE FIANZAS</v>
          </cell>
          <cell r="C2520">
            <v>-2854673.54</v>
          </cell>
          <cell r="D2520">
            <v>2897054.11</v>
          </cell>
          <cell r="E2520">
            <v>3588928.83</v>
          </cell>
          <cell r="F2520">
            <v>-3546548.26</v>
          </cell>
        </row>
        <row r="2521">
          <cell r="A2521">
            <v>2201</v>
          </cell>
          <cell r="B2521" t="str">
            <v>RESERVAS TECNICAS DE SEGUROS DE VIDA</v>
          </cell>
          <cell r="C2521">
            <v>-968.26</v>
          </cell>
          <cell r="D2521">
            <v>1867.62</v>
          </cell>
          <cell r="E2521">
            <v>899.36</v>
          </cell>
          <cell r="F2521">
            <v>0</v>
          </cell>
        </row>
        <row r="2522">
          <cell r="A2522">
            <v>220101</v>
          </cell>
          <cell r="B2522" t="str">
            <v>Matem·tica de vida individual de largo plazo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>
            <v>2201011</v>
          </cell>
          <cell r="B2523" t="str">
            <v>Moneda nacional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>
            <v>220101101</v>
          </cell>
          <cell r="B2524" t="str">
            <v>Seguros directos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>
            <v>220101102</v>
          </cell>
          <cell r="B2525" t="str">
            <v>Reaseguros tomados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>
            <v>220101103</v>
          </cell>
          <cell r="B2526" t="str">
            <v>Coaseguros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>
            <v>220101109</v>
          </cell>
          <cell r="B2527" t="str">
            <v>Seguros con filiales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>
            <v>22010110901</v>
          </cell>
          <cell r="B2528" t="str">
            <v>Seguros directos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>
            <v>22010110902</v>
          </cell>
          <cell r="B2529" t="str">
            <v>Reaseguros tomados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>
            <v>22010110903</v>
          </cell>
          <cell r="B2530" t="str">
            <v>Coaseguros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>
            <v>2201012</v>
          </cell>
          <cell r="B2531" t="str">
            <v>Moneda extanjera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>
            <v>220101201</v>
          </cell>
          <cell r="B2532" t="str">
            <v>Seguros directos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>
            <v>220101202</v>
          </cell>
          <cell r="B2533" t="str">
            <v>Reaseguros tomados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>
            <v>220101203</v>
          </cell>
          <cell r="B2534" t="str">
            <v>Coaseguros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>
            <v>220101209</v>
          </cell>
          <cell r="B2535" t="str">
            <v>Seguros con filiales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>
            <v>22010120901</v>
          </cell>
          <cell r="B2536" t="str">
            <v>Seguros directos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>
            <v>22010120902</v>
          </cell>
          <cell r="B2537" t="str">
            <v>Reaseguros tomados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>
            <v>22010120903</v>
          </cell>
          <cell r="B2538" t="str">
            <v>Coaseguros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>
            <v>220102</v>
          </cell>
          <cell r="B2539" t="str">
            <v>De riesgo en curso de vida individual de corto plazo</v>
          </cell>
          <cell r="C2539">
            <v>-127.77</v>
          </cell>
          <cell r="D2539">
            <v>378.2</v>
          </cell>
          <cell r="E2539">
            <v>250.43</v>
          </cell>
          <cell r="F2539">
            <v>0</v>
          </cell>
        </row>
        <row r="2540">
          <cell r="A2540">
            <v>2201021</v>
          </cell>
          <cell r="B2540" t="str">
            <v>Moneda nacional</v>
          </cell>
          <cell r="C2540">
            <v>-127.77</v>
          </cell>
          <cell r="D2540">
            <v>378.2</v>
          </cell>
          <cell r="E2540">
            <v>250.43</v>
          </cell>
          <cell r="F2540">
            <v>0</v>
          </cell>
        </row>
        <row r="2541">
          <cell r="A2541">
            <v>220102101</v>
          </cell>
          <cell r="B2541" t="str">
            <v>Seguros directos</v>
          </cell>
          <cell r="C2541">
            <v>-127.77</v>
          </cell>
          <cell r="D2541">
            <v>378.2</v>
          </cell>
          <cell r="E2541">
            <v>250.43</v>
          </cell>
          <cell r="F2541">
            <v>0</v>
          </cell>
        </row>
        <row r="2542">
          <cell r="A2542">
            <v>220102102</v>
          </cell>
          <cell r="B2542" t="str">
            <v>Reaseguros tomados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>
            <v>220102103</v>
          </cell>
          <cell r="B2543" t="str">
            <v>Coaseguros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>
            <v>220102109</v>
          </cell>
          <cell r="B2544" t="str">
            <v>Seguros con filiales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>
            <v>22010210901</v>
          </cell>
          <cell r="B2545" t="str">
            <v>Seguros directos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>
            <v>22010210902</v>
          </cell>
          <cell r="B2546" t="str">
            <v>Reaseguros tomados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>
            <v>22010210903</v>
          </cell>
          <cell r="B2547" t="str">
            <v>Coaseguros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>
            <v>2201022</v>
          </cell>
          <cell r="B2548" t="str">
            <v>Moneda extranjera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>
            <v>220102201</v>
          </cell>
          <cell r="B2549" t="str">
            <v>Seguros directos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>
            <v>220102202</v>
          </cell>
          <cell r="B2550" t="str">
            <v>Reaseguros tomados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>
            <v>220102203</v>
          </cell>
          <cell r="B2551" t="str">
            <v>Coaseguros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>
            <v>220102209</v>
          </cell>
          <cell r="B2552" t="str">
            <v>Seguros con filiales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>
            <v>22010220901</v>
          </cell>
          <cell r="B2553" t="str">
            <v>Seguros directos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>
            <v>22010220902</v>
          </cell>
          <cell r="B2554" t="str">
            <v>Reaseguros tomados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>
            <v>22010220903</v>
          </cell>
          <cell r="B2555" t="str">
            <v>Coaseguros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</row>
        <row r="2556">
          <cell r="A2556">
            <v>220103</v>
          </cell>
          <cell r="B2556" t="str">
            <v>De riesgo en curso de vida colectivo</v>
          </cell>
          <cell r="C2556">
            <v>-840.49</v>
          </cell>
          <cell r="D2556">
            <v>1489.42</v>
          </cell>
          <cell r="E2556">
            <v>648.92999999999995</v>
          </cell>
          <cell r="F2556">
            <v>0</v>
          </cell>
        </row>
        <row r="2557">
          <cell r="A2557">
            <v>2201031</v>
          </cell>
          <cell r="B2557" t="str">
            <v>Moneda nacional</v>
          </cell>
          <cell r="C2557">
            <v>-840.49</v>
          </cell>
          <cell r="D2557">
            <v>1489.42</v>
          </cell>
          <cell r="E2557">
            <v>648.92999999999995</v>
          </cell>
          <cell r="F2557">
            <v>0</v>
          </cell>
        </row>
        <row r="2558">
          <cell r="A2558">
            <v>220103101</v>
          </cell>
          <cell r="B2558" t="str">
            <v>Seguros directos</v>
          </cell>
          <cell r="C2558">
            <v>-840.49</v>
          </cell>
          <cell r="D2558">
            <v>1489.42</v>
          </cell>
          <cell r="E2558">
            <v>648.92999999999995</v>
          </cell>
          <cell r="F2558">
            <v>0</v>
          </cell>
        </row>
        <row r="2559">
          <cell r="A2559">
            <v>220103102</v>
          </cell>
          <cell r="B2559" t="str">
            <v>Reaseguros tomados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>
            <v>220103103</v>
          </cell>
          <cell r="B2560" t="str">
            <v>Coaseguros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>
            <v>220103109</v>
          </cell>
          <cell r="B2561" t="str">
            <v>Seguros con filiales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>
            <v>22010310901</v>
          </cell>
          <cell r="B2562" t="str">
            <v>Seguros directos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>
            <v>22010310902</v>
          </cell>
          <cell r="B2563" t="str">
            <v>Reaseguros tomados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>
            <v>22010310903</v>
          </cell>
          <cell r="B2564" t="str">
            <v>Coaseguros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>
            <v>2201032</v>
          </cell>
          <cell r="B2565" t="str">
            <v>Moneda extranjera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>
            <v>220104</v>
          </cell>
          <cell r="B2566" t="str">
            <v>De riesgos en curso de otros planes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>
            <v>2201041</v>
          </cell>
          <cell r="B2567" t="str">
            <v>Moneda nacional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>
            <v>220104101</v>
          </cell>
          <cell r="B2568" t="str">
            <v>Seguros directos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>
            <v>2201042</v>
          </cell>
          <cell r="B2569" t="str">
            <v>Moneda extranjera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>
            <v>220109</v>
          </cell>
          <cell r="B2570" t="str">
            <v>Adicionales de seguro de vida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>
            <v>2201091</v>
          </cell>
          <cell r="B2571" t="str">
            <v>Moneda nacional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>
            <v>220109101</v>
          </cell>
          <cell r="B2572" t="str">
            <v>Seguro directo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>
            <v>22010910101</v>
          </cell>
          <cell r="B2573" t="str">
            <v>De accidentes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>
            <v>22010910102</v>
          </cell>
          <cell r="B2574" t="str">
            <v>De exoneraciÛn del pago de primas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>
            <v>22010910103</v>
          </cell>
          <cell r="B2575" t="str">
            <v>De extraprimas de riesgos anormales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>
            <v>22010910104</v>
          </cell>
          <cell r="B2576" t="str">
            <v>De dividendos, cupones y bonos sobre pÛlizas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>
            <v>22010910105</v>
          </cell>
          <cell r="B2577" t="str">
            <v>Capitales complementarios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>
            <v>22010910109</v>
          </cell>
          <cell r="B2578" t="str">
            <v>Diversas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>
            <v>220109102</v>
          </cell>
          <cell r="B2579" t="str">
            <v>Reaseguros tomados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>
            <v>22010910201</v>
          </cell>
          <cell r="B2580" t="str">
            <v>De accidentes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>
            <v>22010910202</v>
          </cell>
          <cell r="B2581" t="str">
            <v>De exoneraciÛn del pago de primas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>
            <v>22010910203</v>
          </cell>
          <cell r="B2582" t="str">
            <v>De extraprimas de riesgos anormales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>
            <v>22010910204</v>
          </cell>
          <cell r="B2583" t="str">
            <v>De dividendos, cupones y bonos sobre pÛlizas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>
            <v>22010910205</v>
          </cell>
          <cell r="B2584" t="str">
            <v>Capitales complementarios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>
            <v>22010910209</v>
          </cell>
          <cell r="B2585" t="str">
            <v>Diversas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>
            <v>220109103</v>
          </cell>
          <cell r="B2586" t="str">
            <v>Coaseguros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>
            <v>22010910301</v>
          </cell>
          <cell r="B2587" t="str">
            <v>De accidentes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>
            <v>22010910302</v>
          </cell>
          <cell r="B2588" t="str">
            <v>De exoneraciÛn del pago de primas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>
            <v>22010910303</v>
          </cell>
          <cell r="B2589" t="str">
            <v>De extraprimas de riesgos anormales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>
            <v>22010910304</v>
          </cell>
          <cell r="B2590" t="str">
            <v>De dividendos, cupones y bonos sobre pÛlizas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>
            <v>22010910305</v>
          </cell>
          <cell r="B2591" t="str">
            <v>Capitales complementarios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>
            <v>22010910309</v>
          </cell>
          <cell r="B2592" t="str">
            <v>Diversas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>
            <v>220109109</v>
          </cell>
          <cell r="B2593" t="str">
            <v>Por seguros con filiales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</row>
        <row r="2594">
          <cell r="A2594">
            <v>22010910901</v>
          </cell>
          <cell r="B2594" t="str">
            <v>Seguro directo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>
            <v>22010910902</v>
          </cell>
          <cell r="B2595" t="str">
            <v>Reaseguros tomados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>
            <v>22010910903</v>
          </cell>
          <cell r="B2596" t="str">
            <v>Coaseguros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>
            <v>2201092</v>
          </cell>
          <cell r="B2597" t="str">
            <v>Moneda extranjera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>
            <v>220109201</v>
          </cell>
          <cell r="B2598" t="str">
            <v>Seguro directo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>
            <v>22010920101</v>
          </cell>
          <cell r="B2599" t="str">
            <v>De accidentes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>
            <v>22010920102</v>
          </cell>
          <cell r="B2600" t="str">
            <v>De exoneraciÛn del pago de primas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>
            <v>22010920103</v>
          </cell>
          <cell r="B2601" t="str">
            <v>De extraprimas de riesgos anormales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>
            <v>22010920104</v>
          </cell>
          <cell r="B2602" t="str">
            <v>De dividendos, cupones y bonos sobre pÛlizas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>
            <v>22010920105</v>
          </cell>
          <cell r="B2603" t="str">
            <v>Capitales complementarios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>
            <v>22010920109</v>
          </cell>
          <cell r="B2604" t="str">
            <v>Diversas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>
            <v>220109202</v>
          </cell>
          <cell r="B2605" t="str">
            <v>Reaseguros tomados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>
            <v>22010920201</v>
          </cell>
          <cell r="B2606" t="str">
            <v>De accidentes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>
            <v>22010920202</v>
          </cell>
          <cell r="B2607" t="str">
            <v>De exoneraciÛn del pago de primas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>
            <v>22010920203</v>
          </cell>
          <cell r="B2608" t="str">
            <v>De extraprimas de riesgos anormales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>
            <v>22010920204</v>
          </cell>
          <cell r="B2609" t="str">
            <v>De dividendos, cupones y bonos sobre pÛlizas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>
            <v>22010920205</v>
          </cell>
          <cell r="B2610" t="str">
            <v>Capitales complementarios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>
            <v>22010920209</v>
          </cell>
          <cell r="B2611" t="str">
            <v>Diversas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>
            <v>220109203</v>
          </cell>
          <cell r="B2612" t="str">
            <v>Coaseguros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>
            <v>22010920301</v>
          </cell>
          <cell r="B2613" t="str">
            <v>De accidentes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>
            <v>22010920302</v>
          </cell>
          <cell r="B2614" t="str">
            <v>De exoneraciÛn del pago de primas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>
            <v>22010920303</v>
          </cell>
          <cell r="B2615" t="str">
            <v>De extraprimas de riesgos anormales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>
            <v>22010920304</v>
          </cell>
          <cell r="B2616" t="str">
            <v>De dividendos, cupones y bonos sobre pÛlizas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>
            <v>22010920305</v>
          </cell>
          <cell r="B2617" t="str">
            <v>Capitales complementarios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>
            <v>22010920309</v>
          </cell>
          <cell r="B2618" t="str">
            <v>Diversas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>
            <v>220109209</v>
          </cell>
          <cell r="B2619" t="str">
            <v>Por seguros con filiales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>
            <v>22010920901</v>
          </cell>
          <cell r="B2620" t="str">
            <v>Seguro directo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>
            <v>22010920902</v>
          </cell>
          <cell r="B2621" t="str">
            <v>Reaseguros tomados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>
            <v>22010920903</v>
          </cell>
          <cell r="B2622" t="str">
            <v>Coaseguros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>
            <v>2202</v>
          </cell>
          <cell r="B2623" t="str">
            <v>RESERVAS MATEMATICAS DE SEGUROS PREVISIONALES RENTAS Y PENSI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>
            <v>220201</v>
          </cell>
          <cell r="B2624" t="str">
            <v>Rentas de invalidez y sobrevivencia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</row>
        <row r="2625">
          <cell r="A2625">
            <v>2202011</v>
          </cell>
          <cell r="B2625" t="str">
            <v>Moneda nacional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</row>
        <row r="2626">
          <cell r="A2626">
            <v>220201101</v>
          </cell>
          <cell r="B2626" t="str">
            <v>Seguros directos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</row>
        <row r="2627">
          <cell r="A2627">
            <v>220201102</v>
          </cell>
          <cell r="B2627" t="str">
            <v>Reaseguros tomados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</row>
        <row r="2628">
          <cell r="A2628">
            <v>220201103</v>
          </cell>
          <cell r="B2628" t="str">
            <v>Coaseguros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</row>
        <row r="2629">
          <cell r="A2629">
            <v>220201109</v>
          </cell>
          <cell r="B2629" t="str">
            <v>Seguros con filiales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>
            <v>22020110901</v>
          </cell>
          <cell r="B2630" t="str">
            <v>Seguros directos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</row>
        <row r="2631">
          <cell r="A2631">
            <v>22020110902</v>
          </cell>
          <cell r="B2631" t="str">
            <v>Reaseguros tomados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>
            <v>22020110903</v>
          </cell>
          <cell r="B2632" t="str">
            <v>Coaseguros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>
            <v>2202012</v>
          </cell>
          <cell r="B2633" t="str">
            <v>Moneda extranjera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>
            <v>220201201</v>
          </cell>
          <cell r="B2634" t="str">
            <v>Seguros directos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>
            <v>220201202</v>
          </cell>
          <cell r="B2635" t="str">
            <v>Reaseguros tomados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>
            <v>220201203</v>
          </cell>
          <cell r="B2636" t="str">
            <v>Coaseguros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>
            <v>220201209</v>
          </cell>
          <cell r="B2637" t="str">
            <v>Seguros con filiales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>
            <v>22020120901</v>
          </cell>
          <cell r="B2638" t="str">
            <v>Seguros directos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>
            <v>22020120902</v>
          </cell>
          <cell r="B2639" t="str">
            <v>Reaseguros tomados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>
            <v>22020120903</v>
          </cell>
          <cell r="B2640" t="str">
            <v>Coaseguros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>
            <v>220202</v>
          </cell>
          <cell r="B2641" t="str">
            <v>Sepelio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</row>
        <row r="2642">
          <cell r="A2642">
            <v>2202021</v>
          </cell>
          <cell r="B2642" t="str">
            <v>Moneda nacional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</row>
        <row r="2643">
          <cell r="A2643">
            <v>220202101</v>
          </cell>
          <cell r="B2643" t="str">
            <v>Seguros directos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>
            <v>220202102</v>
          </cell>
          <cell r="B2644" t="str">
            <v>Reaseguros tomados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>
            <v>220202103</v>
          </cell>
          <cell r="B2645" t="str">
            <v>Coaseguros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</row>
        <row r="2646">
          <cell r="A2646">
            <v>220202109</v>
          </cell>
          <cell r="B2646" t="str">
            <v>Seguros con filiales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>
            <v>22020210901</v>
          </cell>
          <cell r="B2647" t="str">
            <v>Seguros directos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>
            <v>22020210902</v>
          </cell>
          <cell r="B2648" t="str">
            <v>Reaseguros tomados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>
            <v>22020210903</v>
          </cell>
          <cell r="B2649" t="str">
            <v>Coaseguros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>
            <v>2202022</v>
          </cell>
          <cell r="B2650" t="str">
            <v>Moneda extranjera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>
            <v>220202201</v>
          </cell>
          <cell r="B2651" t="str">
            <v>Seguros directos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>
            <v>220202202</v>
          </cell>
          <cell r="B2652" t="str">
            <v>Reaseguros tomados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>
            <v>220202203</v>
          </cell>
          <cell r="B2653" t="str">
            <v>Coaseguros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>
            <v>220202209</v>
          </cell>
          <cell r="B2654" t="str">
            <v>Seguros con filiales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>
            <v>22020220901</v>
          </cell>
          <cell r="B2655" t="str">
            <v>Seguros directos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>
            <v>22020220902</v>
          </cell>
          <cell r="B2656" t="str">
            <v>Reaseguros tomados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>
            <v>22020220903</v>
          </cell>
          <cell r="B2657" t="str">
            <v>Coaseguros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>
            <v>220203</v>
          </cell>
          <cell r="B2658" t="str">
            <v>Otras rentas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>
            <v>2202031</v>
          </cell>
          <cell r="B2659" t="str">
            <v>Moneda nacional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>
            <v>220203101</v>
          </cell>
          <cell r="B2660" t="str">
            <v>Seguros directos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>
            <v>220203102</v>
          </cell>
          <cell r="B2661" t="str">
            <v>Reaseguros tomados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>
            <v>220203103</v>
          </cell>
          <cell r="B2662" t="str">
            <v>Coaseguros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>
            <v>220203109</v>
          </cell>
          <cell r="B2663" t="str">
            <v>Seguros con filiales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>
            <v>22020310901</v>
          </cell>
          <cell r="B2664" t="str">
            <v>Seguros directos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>
            <v>22020310902</v>
          </cell>
          <cell r="B2665" t="str">
            <v>Reaseguros tomados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>
            <v>22020310903</v>
          </cell>
          <cell r="B2666" t="str">
            <v>Coaseguros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>
            <v>2202032</v>
          </cell>
          <cell r="B2667" t="str">
            <v>Moneda extranjera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>
            <v>220203201</v>
          </cell>
          <cell r="B2668" t="str">
            <v>Seguros directos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>
            <v>220203202</v>
          </cell>
          <cell r="B2669" t="str">
            <v>Reaseguros tomados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>
            <v>220203203</v>
          </cell>
          <cell r="B2670" t="str">
            <v>Coaseguros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>
            <v>220203209</v>
          </cell>
          <cell r="B2671" t="str">
            <v>Seguros con filiales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>
            <v>22020320901</v>
          </cell>
          <cell r="B2672" t="str">
            <v>Seguros directos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>
            <v>22020320902</v>
          </cell>
          <cell r="B2673" t="str">
            <v>Reaseguros tomados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>
            <v>22020320903</v>
          </cell>
          <cell r="B2674" t="str">
            <v>Coaseguros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>
            <v>220204</v>
          </cell>
          <cell r="B2675" t="str">
            <v>Pensiones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>
            <v>2202041</v>
          </cell>
          <cell r="B2676" t="str">
            <v>Moneda nacional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>
            <v>220204101</v>
          </cell>
          <cell r="B2677" t="str">
            <v>Seguros directos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>
            <v>220204102</v>
          </cell>
          <cell r="B2678" t="str">
            <v>Reaseguros tomados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>
            <v>220204103</v>
          </cell>
          <cell r="B2679" t="str">
            <v>Coaseguros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>
            <v>220204109</v>
          </cell>
          <cell r="B2680" t="str">
            <v>Seguros con filiales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>
            <v>22020410901</v>
          </cell>
          <cell r="B2681" t="str">
            <v>Seguros directos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>
            <v>22020410902</v>
          </cell>
          <cell r="B2682" t="str">
            <v>Reaseguros tomados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>
            <v>22020410903</v>
          </cell>
          <cell r="B2683" t="str">
            <v>Coaseguros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>
            <v>2202042</v>
          </cell>
          <cell r="B2684" t="str">
            <v>Moneda extranjera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>
            <v>220204201</v>
          </cell>
          <cell r="B2685" t="str">
            <v>Seguros directos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>
            <v>220204202</v>
          </cell>
          <cell r="B2686" t="str">
            <v>Reaseguros tomados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>
            <v>220204203</v>
          </cell>
          <cell r="B2687" t="str">
            <v>Coaseguros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>
            <v>220204209</v>
          </cell>
          <cell r="B2688" t="str">
            <v>Seguros con filiales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>
            <v>22020420901</v>
          </cell>
          <cell r="B2689" t="str">
            <v>Seguros directos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>
            <v>22020420902</v>
          </cell>
          <cell r="B2690" t="str">
            <v>Reaseguros tomados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>
            <v>22020420903</v>
          </cell>
          <cell r="B2691" t="str">
            <v>Coaseguros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>
            <v>2203</v>
          </cell>
          <cell r="B2692" t="str">
            <v>RESERVAS POR RIESGOS EN CURSO DE ACCIDENTES Y  ENFERMEDAD</v>
          </cell>
          <cell r="C2692">
            <v>-1046.92</v>
          </cell>
          <cell r="D2692">
            <v>8824.5</v>
          </cell>
          <cell r="E2692">
            <v>7777.59</v>
          </cell>
          <cell r="F2692">
            <v>-0.01</v>
          </cell>
        </row>
        <row r="2693">
          <cell r="A2693">
            <v>220301</v>
          </cell>
          <cell r="B2693" t="str">
            <v>Salud y hospitalizaciÛn</v>
          </cell>
          <cell r="C2693">
            <v>-1046.92</v>
          </cell>
          <cell r="D2693">
            <v>8772.14</v>
          </cell>
          <cell r="E2693">
            <v>7725.22</v>
          </cell>
          <cell r="F2693">
            <v>0</v>
          </cell>
        </row>
        <row r="2694">
          <cell r="A2694">
            <v>2203011</v>
          </cell>
          <cell r="B2694" t="str">
            <v>Moneda nacional</v>
          </cell>
          <cell r="C2694">
            <v>-1046.92</v>
          </cell>
          <cell r="D2694">
            <v>8772.14</v>
          </cell>
          <cell r="E2694">
            <v>7725.22</v>
          </cell>
          <cell r="F2694">
            <v>0</v>
          </cell>
        </row>
        <row r="2695">
          <cell r="A2695">
            <v>220301101</v>
          </cell>
          <cell r="B2695" t="str">
            <v>Seguros directos</v>
          </cell>
          <cell r="C2695">
            <v>-1046.92</v>
          </cell>
          <cell r="D2695">
            <v>8772.14</v>
          </cell>
          <cell r="E2695">
            <v>7725.22</v>
          </cell>
          <cell r="F2695">
            <v>0</v>
          </cell>
        </row>
        <row r="2696">
          <cell r="A2696">
            <v>220301102</v>
          </cell>
          <cell r="B2696" t="str">
            <v>Reaseguros tomados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>
            <v>220301103</v>
          </cell>
          <cell r="B2697" t="str">
            <v>Coaseguros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>
            <v>220301109</v>
          </cell>
          <cell r="B2698" t="str">
            <v>Seguros con filiales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>
            <v>22030110901</v>
          </cell>
          <cell r="B2699" t="str">
            <v>Seguros directos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>
            <v>22030110902</v>
          </cell>
          <cell r="B2700" t="str">
            <v>Reaseguros tomados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>
            <v>22030110903</v>
          </cell>
          <cell r="B2701" t="str">
            <v>Coaseguros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>
            <v>2203012</v>
          </cell>
          <cell r="B2702" t="str">
            <v>Moneda extranjera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>
            <v>220301201</v>
          </cell>
          <cell r="B2703" t="str">
            <v>Seguros directos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>
            <v>220301202</v>
          </cell>
          <cell r="B2704" t="str">
            <v>Reaseguros tomados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>
            <v>220301203</v>
          </cell>
          <cell r="B2705" t="str">
            <v>Coaseguros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>
            <v>220301209</v>
          </cell>
          <cell r="B2706" t="str">
            <v>Seguros con filiales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>
            <v>22030120901</v>
          </cell>
          <cell r="B2707" t="str">
            <v>Seguros directos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>
            <v>22030120902</v>
          </cell>
          <cell r="B2708" t="str">
            <v>Reaseguros tomados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>
            <v>22030120903</v>
          </cell>
          <cell r="B2709" t="str">
            <v>Coaseguros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>
            <v>220302</v>
          </cell>
          <cell r="B2710" t="str">
            <v>Accidentes personales</v>
          </cell>
          <cell r="C2710">
            <v>0</v>
          </cell>
          <cell r="D2710">
            <v>52.36</v>
          </cell>
          <cell r="E2710">
            <v>52.37</v>
          </cell>
          <cell r="F2710">
            <v>-0.01</v>
          </cell>
        </row>
        <row r="2711">
          <cell r="A2711">
            <v>2203021</v>
          </cell>
          <cell r="B2711" t="str">
            <v>Moneda nacional</v>
          </cell>
          <cell r="C2711">
            <v>0</v>
          </cell>
          <cell r="D2711">
            <v>52.36</v>
          </cell>
          <cell r="E2711">
            <v>52.37</v>
          </cell>
          <cell r="F2711">
            <v>-0.01</v>
          </cell>
        </row>
        <row r="2712">
          <cell r="A2712">
            <v>220302101</v>
          </cell>
          <cell r="B2712" t="str">
            <v>Seguros directos</v>
          </cell>
          <cell r="C2712">
            <v>0</v>
          </cell>
          <cell r="D2712">
            <v>52.36</v>
          </cell>
          <cell r="E2712">
            <v>52.37</v>
          </cell>
          <cell r="F2712">
            <v>-0.01</v>
          </cell>
        </row>
        <row r="2713">
          <cell r="A2713">
            <v>220302102</v>
          </cell>
          <cell r="B2713" t="str">
            <v>Reaseguros tomados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>
            <v>220302103</v>
          </cell>
          <cell r="B2714" t="str">
            <v>Coaseguros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>
            <v>220302109</v>
          </cell>
          <cell r="B2715" t="str">
            <v>Seguros con filiales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>
            <v>22030210901</v>
          </cell>
          <cell r="B2716" t="str">
            <v>Seguros directos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>
            <v>22030210902</v>
          </cell>
          <cell r="B2717" t="str">
            <v>Reaseguros tomados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>
            <v>22030210903</v>
          </cell>
          <cell r="B2718" t="str">
            <v>Coaseguros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>
            <v>2203022</v>
          </cell>
          <cell r="B2719" t="str">
            <v>Moneda extranjera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>
            <v>220302201</v>
          </cell>
          <cell r="B2720" t="str">
            <v>Seguros directos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>
            <v>220302202</v>
          </cell>
          <cell r="B2721" t="str">
            <v>Reaseguros tomados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>
            <v>220302203</v>
          </cell>
          <cell r="B2722" t="str">
            <v>Coaseguros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>
            <v>220302209</v>
          </cell>
          <cell r="B2723" t="str">
            <v>Seguros con filiales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>
            <v>22030220901</v>
          </cell>
          <cell r="B2724" t="str">
            <v>Seguros directos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>
            <v>22030220902</v>
          </cell>
          <cell r="B2725" t="str">
            <v>Reaseguros tomados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>
            <v>22030220903</v>
          </cell>
          <cell r="B2726" t="str">
            <v>Coaseguros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>
            <v>220303</v>
          </cell>
          <cell r="B2727" t="str">
            <v>Accidentes viajes aÈreos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>
            <v>2203031</v>
          </cell>
          <cell r="B2728" t="str">
            <v>Moneda nacional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>
            <v>220303101</v>
          </cell>
          <cell r="B2729" t="str">
            <v>Seguros directos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>
            <v>220303102</v>
          </cell>
          <cell r="B2730" t="str">
            <v>Reaseguros tomados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>
            <v>220303103</v>
          </cell>
          <cell r="B2731" t="str">
            <v>Coaseguros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>
            <v>220303109</v>
          </cell>
          <cell r="B2732" t="str">
            <v>Seguros con filiales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>
            <v>22030310901</v>
          </cell>
          <cell r="B2733" t="str">
            <v>Seguros directos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>
            <v>22030310902</v>
          </cell>
          <cell r="B2734" t="str">
            <v>Reaseguros tomados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>
            <v>22030310903</v>
          </cell>
          <cell r="B2735" t="str">
            <v>Coaseguros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>
            <v>2203032</v>
          </cell>
          <cell r="B2736" t="str">
            <v>Moneda extranjera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>
            <v>220303201</v>
          </cell>
          <cell r="B2737" t="str">
            <v>Seguros directos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>
            <v>220303202</v>
          </cell>
          <cell r="B2738" t="str">
            <v>Reaseguros tomados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>
            <v>220303203</v>
          </cell>
          <cell r="B2739" t="str">
            <v>Coaseguros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>
            <v>220303209</v>
          </cell>
          <cell r="B2740" t="str">
            <v>Seguros con filiales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>
            <v>22030320901</v>
          </cell>
          <cell r="B2741" t="str">
            <v>Seguros directos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>
            <v>22030320902</v>
          </cell>
          <cell r="B2742" t="str">
            <v>Reaseguros tomados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>
            <v>22030320903</v>
          </cell>
          <cell r="B2743" t="str">
            <v>Coaseguros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>
            <v>220304</v>
          </cell>
          <cell r="B2744" t="str">
            <v>Escolares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>
            <v>2203041</v>
          </cell>
          <cell r="B2745" t="str">
            <v>Moneda nacional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>
            <v>220304101</v>
          </cell>
          <cell r="B2746" t="str">
            <v>Seguros directos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>
            <v>220304102</v>
          </cell>
          <cell r="B2747" t="str">
            <v>Reaseguros tomados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>
            <v>220304103</v>
          </cell>
          <cell r="B2748" t="str">
            <v>Coaseguros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>
            <v>220304109</v>
          </cell>
          <cell r="B2749" t="str">
            <v>Seguros con filiales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>
            <v>22030410901</v>
          </cell>
          <cell r="B2750" t="str">
            <v>Seguros directos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</row>
        <row r="2751">
          <cell r="A2751">
            <v>22030410902</v>
          </cell>
          <cell r="B2751" t="str">
            <v>Reaseguros tomados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</row>
        <row r="2752">
          <cell r="A2752">
            <v>22030410903</v>
          </cell>
          <cell r="B2752" t="str">
            <v>Coaseguros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</row>
        <row r="2753">
          <cell r="A2753">
            <v>2203042</v>
          </cell>
          <cell r="B2753" t="str">
            <v>Moneda extranjera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</row>
        <row r="2754">
          <cell r="A2754">
            <v>220304201</v>
          </cell>
          <cell r="B2754" t="str">
            <v>Seguros directos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>
            <v>220304202</v>
          </cell>
          <cell r="B2755" t="str">
            <v>Reaseguros tomados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>
            <v>220304203</v>
          </cell>
          <cell r="B2756" t="str">
            <v>Coaseguros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>
            <v>220304209</v>
          </cell>
          <cell r="B2757" t="str">
            <v>Seguros con filiales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>
            <v>22030420901</v>
          </cell>
          <cell r="B2758" t="str">
            <v>Seguros directos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</row>
        <row r="2759">
          <cell r="A2759">
            <v>22030420902</v>
          </cell>
          <cell r="B2759" t="str">
            <v>Reaseguros tomados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</row>
        <row r="2760">
          <cell r="A2760">
            <v>22030420903</v>
          </cell>
          <cell r="B2760" t="str">
            <v>Coaseguros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</row>
        <row r="2761">
          <cell r="A2761">
            <v>2204</v>
          </cell>
          <cell r="B2761" t="str">
            <v>RESERVAS POR RIESGOS EN CURSO DE INCENDIO Y LINEAS</v>
          </cell>
          <cell r="C2761">
            <v>-688599.67</v>
          </cell>
          <cell r="D2761">
            <v>919667.22</v>
          </cell>
          <cell r="E2761">
            <v>1189899.6599999999</v>
          </cell>
          <cell r="F2761">
            <v>-958832.11</v>
          </cell>
        </row>
        <row r="2762">
          <cell r="A2762">
            <v>220401</v>
          </cell>
          <cell r="B2762" t="str">
            <v>Incendios</v>
          </cell>
          <cell r="C2762">
            <v>-334702.46000000002</v>
          </cell>
          <cell r="D2762">
            <v>454605.74</v>
          </cell>
          <cell r="E2762">
            <v>622904.96</v>
          </cell>
          <cell r="F2762">
            <v>-503001.68</v>
          </cell>
        </row>
        <row r="2763">
          <cell r="A2763">
            <v>2204011</v>
          </cell>
          <cell r="B2763" t="str">
            <v>Moneda nacional</v>
          </cell>
          <cell r="C2763">
            <v>-334702.46000000002</v>
          </cell>
          <cell r="D2763">
            <v>454605.74</v>
          </cell>
          <cell r="E2763">
            <v>622904.96</v>
          </cell>
          <cell r="F2763">
            <v>-503001.68</v>
          </cell>
        </row>
        <row r="2764">
          <cell r="A2764">
            <v>220401101</v>
          </cell>
          <cell r="B2764" t="str">
            <v>Seguros directos</v>
          </cell>
          <cell r="C2764">
            <v>-297551.67</v>
          </cell>
          <cell r="D2764">
            <v>302088.43</v>
          </cell>
          <cell r="E2764">
            <v>340196.3</v>
          </cell>
          <cell r="F2764">
            <v>-335659.54</v>
          </cell>
        </row>
        <row r="2765">
          <cell r="A2765">
            <v>220401102</v>
          </cell>
          <cell r="B2765" t="str">
            <v>Reaseguros tomados</v>
          </cell>
          <cell r="C2765">
            <v>-37150.79</v>
          </cell>
          <cell r="D2765">
            <v>152517.31</v>
          </cell>
          <cell r="E2765">
            <v>282708.65999999997</v>
          </cell>
          <cell r="F2765">
            <v>-167342.14000000001</v>
          </cell>
        </row>
        <row r="2766">
          <cell r="A2766">
            <v>220401103</v>
          </cell>
          <cell r="B2766" t="str">
            <v>Coaseguros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>
            <v>220401109</v>
          </cell>
          <cell r="B2767" t="str">
            <v>Seguros con filiales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>
            <v>22040110901</v>
          </cell>
          <cell r="B2768" t="str">
            <v>Seguros directos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>
            <v>22040110902</v>
          </cell>
          <cell r="B2769" t="str">
            <v>Reaseguros tomados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>
            <v>22040110903</v>
          </cell>
          <cell r="B2770" t="str">
            <v>Coaseguros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>
            <v>2204012</v>
          </cell>
          <cell r="B2771" t="str">
            <v>Moneda extranjera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</row>
        <row r="2772">
          <cell r="A2772">
            <v>220401201</v>
          </cell>
          <cell r="B2772" t="str">
            <v>Seguros directos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</row>
        <row r="2773">
          <cell r="A2773">
            <v>220401202</v>
          </cell>
          <cell r="B2773" t="str">
            <v>Reaseguros tomados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</row>
        <row r="2774">
          <cell r="A2774">
            <v>220401203</v>
          </cell>
          <cell r="B2774" t="str">
            <v>Coaseguros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</row>
        <row r="2775">
          <cell r="A2775">
            <v>220401209</v>
          </cell>
          <cell r="B2775" t="str">
            <v>Seguros con filiales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>
            <v>22040120901</v>
          </cell>
          <cell r="B2776" t="str">
            <v>Seguros directos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>
            <v>22040120902</v>
          </cell>
          <cell r="B2777" t="str">
            <v>Reaseguros tomados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>
            <v>22040120903</v>
          </cell>
          <cell r="B2778" t="str">
            <v>Coaseguros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</row>
        <row r="2779">
          <cell r="A2779">
            <v>220402</v>
          </cell>
          <cell r="B2779" t="str">
            <v>LÌneas aliadas</v>
          </cell>
          <cell r="C2779">
            <v>-353897.21</v>
          </cell>
          <cell r="D2779">
            <v>465061.48</v>
          </cell>
          <cell r="E2779">
            <v>566994.69999999995</v>
          </cell>
          <cell r="F2779">
            <v>-455830.43</v>
          </cell>
        </row>
        <row r="2780">
          <cell r="A2780">
            <v>2204021</v>
          </cell>
          <cell r="B2780" t="str">
            <v>Moneda nacional</v>
          </cell>
          <cell r="C2780">
            <v>-353897.21</v>
          </cell>
          <cell r="D2780">
            <v>465061.48</v>
          </cell>
          <cell r="E2780">
            <v>566994.69999999995</v>
          </cell>
          <cell r="F2780">
            <v>-455830.43</v>
          </cell>
        </row>
        <row r="2781">
          <cell r="A2781">
            <v>220402101</v>
          </cell>
          <cell r="B2781" t="str">
            <v>Seguros directos</v>
          </cell>
          <cell r="C2781">
            <v>-316746.40999999997</v>
          </cell>
          <cell r="D2781">
            <v>302027.23</v>
          </cell>
          <cell r="E2781">
            <v>284467.13</v>
          </cell>
          <cell r="F2781">
            <v>-299186.31</v>
          </cell>
        </row>
        <row r="2782">
          <cell r="A2782">
            <v>220402102</v>
          </cell>
          <cell r="B2782" t="str">
            <v>Reaseguros tomados</v>
          </cell>
          <cell r="C2782">
            <v>-37150.800000000003</v>
          </cell>
          <cell r="D2782">
            <v>163034.25</v>
          </cell>
          <cell r="E2782">
            <v>282527.57</v>
          </cell>
          <cell r="F2782">
            <v>-156644.12</v>
          </cell>
        </row>
        <row r="2783">
          <cell r="A2783">
            <v>220402103</v>
          </cell>
          <cell r="B2783" t="str">
            <v>Coaseguros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>
            <v>220402109</v>
          </cell>
          <cell r="B2784" t="str">
            <v>Seguros con filiales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>
            <v>22040210901</v>
          </cell>
          <cell r="B2785" t="str">
            <v>Seguros directos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>
            <v>22040210902</v>
          </cell>
          <cell r="B2786" t="str">
            <v>Reaseguros tomados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</row>
        <row r="2787">
          <cell r="A2787">
            <v>22040210903</v>
          </cell>
          <cell r="B2787" t="str">
            <v>Coaseguros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>
            <v>2204022</v>
          </cell>
          <cell r="B2788" t="str">
            <v>Moneda extranjera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</row>
        <row r="2789">
          <cell r="A2789">
            <v>220402201</v>
          </cell>
          <cell r="B2789" t="str">
            <v>Seguros directos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</row>
        <row r="2790">
          <cell r="A2790">
            <v>220402202</v>
          </cell>
          <cell r="B2790" t="str">
            <v>Reaseguros tomados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>
            <v>220402203</v>
          </cell>
          <cell r="B2791" t="str">
            <v>Coaseguros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</row>
        <row r="2792">
          <cell r="A2792">
            <v>220402209</v>
          </cell>
          <cell r="B2792" t="str">
            <v>Seguros con filiales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</row>
        <row r="2793">
          <cell r="A2793">
            <v>22040220901</v>
          </cell>
          <cell r="B2793" t="str">
            <v>Seguros directos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>
            <v>22040220902</v>
          </cell>
          <cell r="B2794" t="str">
            <v>Reaseguros tomados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</row>
        <row r="2795">
          <cell r="A2795">
            <v>22040220903</v>
          </cell>
          <cell r="B2795" t="str">
            <v>Coaseguros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>
            <v>2205</v>
          </cell>
          <cell r="B2796" t="str">
            <v>RESERVAS POR RIESGOS EN CURSO DE AUTOMOTORES</v>
          </cell>
          <cell r="C2796">
            <v>-297500.59999999998</v>
          </cell>
          <cell r="D2796">
            <v>275608.49</v>
          </cell>
          <cell r="E2796">
            <v>301800.46000000002</v>
          </cell>
          <cell r="F2796">
            <v>-323692.57</v>
          </cell>
        </row>
        <row r="2797">
          <cell r="A2797">
            <v>220501</v>
          </cell>
          <cell r="B2797" t="str">
            <v>Automotores</v>
          </cell>
          <cell r="C2797">
            <v>-297500.59999999998</v>
          </cell>
          <cell r="D2797">
            <v>275608.49</v>
          </cell>
          <cell r="E2797">
            <v>301800.46000000002</v>
          </cell>
          <cell r="F2797">
            <v>-323692.57</v>
          </cell>
        </row>
        <row r="2798">
          <cell r="A2798">
            <v>2205011</v>
          </cell>
          <cell r="B2798" t="str">
            <v>Moneda nacional</v>
          </cell>
          <cell r="C2798">
            <v>-297500.59999999998</v>
          </cell>
          <cell r="D2798">
            <v>275608.49</v>
          </cell>
          <cell r="E2798">
            <v>301800.46000000002</v>
          </cell>
          <cell r="F2798">
            <v>-323692.57</v>
          </cell>
        </row>
        <row r="2799">
          <cell r="A2799">
            <v>220501101</v>
          </cell>
          <cell r="B2799" t="str">
            <v>Seguros directos</v>
          </cell>
          <cell r="C2799">
            <v>-297500.59999999998</v>
          </cell>
          <cell r="D2799">
            <v>274280.15999999997</v>
          </cell>
          <cell r="E2799">
            <v>296619.2</v>
          </cell>
          <cell r="F2799">
            <v>-319839.64</v>
          </cell>
        </row>
        <row r="2800">
          <cell r="A2800">
            <v>220501102</v>
          </cell>
          <cell r="B2800" t="str">
            <v>Reaseguros tomados</v>
          </cell>
          <cell r="C2800">
            <v>0</v>
          </cell>
          <cell r="D2800">
            <v>1328.33</v>
          </cell>
          <cell r="E2800">
            <v>5181.26</v>
          </cell>
          <cell r="F2800">
            <v>-3852.93</v>
          </cell>
        </row>
        <row r="2801">
          <cell r="A2801">
            <v>220501103</v>
          </cell>
          <cell r="B2801" t="str">
            <v>Coaseguros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>
            <v>220501109</v>
          </cell>
          <cell r="B2802" t="str">
            <v>Seguros con filiales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>
            <v>22050110901</v>
          </cell>
          <cell r="B2803" t="str">
            <v>Seguros directos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>
            <v>22050110902</v>
          </cell>
          <cell r="B2804" t="str">
            <v>Reaseguros tomados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>
            <v>22050110903</v>
          </cell>
          <cell r="B2805" t="str">
            <v>Coaseguros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>
            <v>2205012</v>
          </cell>
          <cell r="B2806" t="str">
            <v>Moneda extranjera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</row>
        <row r="2807">
          <cell r="A2807">
            <v>220501201</v>
          </cell>
          <cell r="B2807" t="str">
            <v>Seguros directos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</row>
        <row r="2808">
          <cell r="A2808">
            <v>220501202</v>
          </cell>
          <cell r="B2808" t="str">
            <v>Reaseguros tomados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>
            <v>220501203</v>
          </cell>
          <cell r="B2809" t="str">
            <v>Coaseguros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>
            <v>220501209</v>
          </cell>
          <cell r="B2810" t="str">
            <v>Seguros con filiales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</row>
        <row r="2811">
          <cell r="A2811">
            <v>22050120901</v>
          </cell>
          <cell r="B2811" t="str">
            <v>Seguros directos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</row>
        <row r="2812">
          <cell r="A2812">
            <v>22050120902</v>
          </cell>
          <cell r="B2812" t="str">
            <v>Reaseguros tomados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</row>
        <row r="2813">
          <cell r="A2813">
            <v>22050120903</v>
          </cell>
          <cell r="B2813" t="str">
            <v>Coaseguros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</row>
        <row r="2814">
          <cell r="A2814">
            <v>2206</v>
          </cell>
          <cell r="B2814" t="str">
            <v>RESERVAS POR RIESGOS EN CURSO DE OTROS SEGUROS GENERALES</v>
          </cell>
          <cell r="C2814">
            <v>-346679.07</v>
          </cell>
          <cell r="D2814">
            <v>465187.94</v>
          </cell>
          <cell r="E2814">
            <v>664838.06000000006</v>
          </cell>
          <cell r="F2814">
            <v>-546329.18999999994</v>
          </cell>
        </row>
        <row r="2815">
          <cell r="A2815">
            <v>220601</v>
          </cell>
          <cell r="B2815" t="str">
            <v>Rotura de Cristales</v>
          </cell>
          <cell r="C2815">
            <v>-47.02</v>
          </cell>
          <cell r="D2815">
            <v>204.84</v>
          </cell>
          <cell r="E2815">
            <v>282.19</v>
          </cell>
          <cell r="F2815">
            <v>-124.37</v>
          </cell>
        </row>
        <row r="2816">
          <cell r="A2816">
            <v>2206011</v>
          </cell>
          <cell r="B2816" t="str">
            <v>Moneda nacional</v>
          </cell>
          <cell r="C2816">
            <v>-47.02</v>
          </cell>
          <cell r="D2816">
            <v>204.84</v>
          </cell>
          <cell r="E2816">
            <v>282.19</v>
          </cell>
          <cell r="F2816">
            <v>-124.37</v>
          </cell>
        </row>
        <row r="2817">
          <cell r="A2817">
            <v>220601101</v>
          </cell>
          <cell r="B2817" t="str">
            <v>Seguros directos</v>
          </cell>
          <cell r="C2817">
            <v>-47.02</v>
          </cell>
          <cell r="D2817">
            <v>204.84</v>
          </cell>
          <cell r="E2817">
            <v>282.19</v>
          </cell>
          <cell r="F2817">
            <v>-124.37</v>
          </cell>
        </row>
        <row r="2818">
          <cell r="A2818">
            <v>220601102</v>
          </cell>
          <cell r="B2818" t="str">
            <v>Reaseguros tomados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>
            <v>220601103</v>
          </cell>
          <cell r="B2819" t="str">
            <v>Coaseguros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>
            <v>220601109</v>
          </cell>
          <cell r="B2820" t="str">
            <v>Seguros con filiales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>
            <v>22060110901</v>
          </cell>
          <cell r="B2821" t="str">
            <v>Seguros directos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>
            <v>22060110902</v>
          </cell>
          <cell r="B2822" t="str">
            <v>Reaseguros tomados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>
            <v>22060110903</v>
          </cell>
          <cell r="B2823" t="str">
            <v>Coaseguros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>
            <v>2206012</v>
          </cell>
          <cell r="B2824" t="str">
            <v>Moneda extranjera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>
            <v>220601201</v>
          </cell>
          <cell r="B2825" t="str">
            <v>Seguros directos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>
            <v>220601202</v>
          </cell>
          <cell r="B2826" t="str">
            <v>Reaseguros tomados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>
            <v>220601203</v>
          </cell>
          <cell r="B2827" t="str">
            <v>Coaseguros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>
            <v>220601209</v>
          </cell>
          <cell r="B2828" t="str">
            <v>Seguros con filiales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>
            <v>22060120901</v>
          </cell>
          <cell r="B2829" t="str">
            <v>Seguros directos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>
            <v>22060120902</v>
          </cell>
          <cell r="B2830" t="str">
            <v>Reaseguros tomados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>
            <v>22060120903</v>
          </cell>
          <cell r="B2831" t="str">
            <v>Coaseguros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</row>
        <row r="2832">
          <cell r="A2832">
            <v>220602</v>
          </cell>
          <cell r="B2832" t="str">
            <v>Transporte marÌtimo</v>
          </cell>
          <cell r="C2832">
            <v>0</v>
          </cell>
          <cell r="D2832">
            <v>13603.18</v>
          </cell>
          <cell r="E2832">
            <v>18253.09</v>
          </cell>
          <cell r="F2832">
            <v>-4649.91</v>
          </cell>
        </row>
        <row r="2833">
          <cell r="A2833">
            <v>2206021</v>
          </cell>
          <cell r="B2833" t="str">
            <v>Moneda nacional</v>
          </cell>
          <cell r="C2833">
            <v>0</v>
          </cell>
          <cell r="D2833">
            <v>13603.18</v>
          </cell>
          <cell r="E2833">
            <v>18253.09</v>
          </cell>
          <cell r="F2833">
            <v>-4649.91</v>
          </cell>
        </row>
        <row r="2834">
          <cell r="A2834">
            <v>220602101</v>
          </cell>
          <cell r="B2834" t="str">
            <v>Seguros directos</v>
          </cell>
          <cell r="C2834">
            <v>0</v>
          </cell>
          <cell r="D2834">
            <v>13072.33</v>
          </cell>
          <cell r="E2834">
            <v>13072.33</v>
          </cell>
          <cell r="F2834">
            <v>0</v>
          </cell>
        </row>
        <row r="2835">
          <cell r="A2835">
            <v>220602102</v>
          </cell>
          <cell r="B2835" t="str">
            <v>Reaseguros tomados</v>
          </cell>
          <cell r="C2835">
            <v>0</v>
          </cell>
          <cell r="D2835">
            <v>530.85</v>
          </cell>
          <cell r="E2835">
            <v>5180.76</v>
          </cell>
          <cell r="F2835">
            <v>-4649.91</v>
          </cell>
        </row>
        <row r="2836">
          <cell r="A2836">
            <v>220602103</v>
          </cell>
          <cell r="B2836" t="str">
            <v>Coaseguros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>
            <v>220602109</v>
          </cell>
          <cell r="B2837" t="str">
            <v>Seguros con filiales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>
            <v>22060210901</v>
          </cell>
          <cell r="B2838" t="str">
            <v>Seguros directos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>
            <v>22060210902</v>
          </cell>
          <cell r="B2839" t="str">
            <v>Reaseguros tomados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>
            <v>22060210903</v>
          </cell>
          <cell r="B2840" t="str">
            <v>Coaseguros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>
            <v>2206022</v>
          </cell>
          <cell r="B2841" t="str">
            <v>Moneda extranjera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>
            <v>220602201</v>
          </cell>
          <cell r="B2842" t="str">
            <v>Seguros directos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>
            <v>220602202</v>
          </cell>
          <cell r="B2843" t="str">
            <v>Reaseguros tomados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</row>
        <row r="2844">
          <cell r="A2844">
            <v>220602203</v>
          </cell>
          <cell r="B2844" t="str">
            <v>Coaseguros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</row>
        <row r="2845">
          <cell r="A2845">
            <v>220602209</v>
          </cell>
          <cell r="B2845" t="str">
            <v>Seguros con filiales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>
            <v>22060220901</v>
          </cell>
          <cell r="B2846" t="str">
            <v>Seguros directos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>
            <v>22060220902</v>
          </cell>
          <cell r="B2847" t="str">
            <v>Reaseguros tomados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</row>
        <row r="2848">
          <cell r="A2848">
            <v>22060220903</v>
          </cell>
          <cell r="B2848" t="str">
            <v>Coaseguros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>
            <v>220603</v>
          </cell>
          <cell r="B2849" t="str">
            <v>Transporte aÈreo</v>
          </cell>
          <cell r="C2849">
            <v>0</v>
          </cell>
          <cell r="D2849">
            <v>743.32</v>
          </cell>
          <cell r="E2849">
            <v>821.12</v>
          </cell>
          <cell r="F2849">
            <v>-77.8</v>
          </cell>
        </row>
        <row r="2850">
          <cell r="A2850">
            <v>2206031</v>
          </cell>
          <cell r="B2850" t="str">
            <v>Moneda nacional</v>
          </cell>
          <cell r="C2850">
            <v>0</v>
          </cell>
          <cell r="D2850">
            <v>743.32</v>
          </cell>
          <cell r="E2850">
            <v>821.12</v>
          </cell>
          <cell r="F2850">
            <v>-77.8</v>
          </cell>
        </row>
        <row r="2851">
          <cell r="A2851">
            <v>220603101</v>
          </cell>
          <cell r="B2851" t="str">
            <v>Seguros directos</v>
          </cell>
          <cell r="C2851">
            <v>0</v>
          </cell>
          <cell r="D2851">
            <v>743.32</v>
          </cell>
          <cell r="E2851">
            <v>821.12</v>
          </cell>
          <cell r="F2851">
            <v>-77.8</v>
          </cell>
        </row>
        <row r="2852">
          <cell r="A2852">
            <v>220603102</v>
          </cell>
          <cell r="B2852" t="str">
            <v>Reaseguros tomados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>
            <v>220603103</v>
          </cell>
          <cell r="B2853" t="str">
            <v>Coaseguros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>
            <v>220603109</v>
          </cell>
          <cell r="B2854" t="str">
            <v>Seguros con filiales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>
            <v>22060310901</v>
          </cell>
          <cell r="B2855" t="str">
            <v>Seguros directos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>
            <v>22060310902</v>
          </cell>
          <cell r="B2856" t="str">
            <v>Reaseguros tomados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>
            <v>22060310903</v>
          </cell>
          <cell r="B2857" t="str">
            <v>Coaseguros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>
            <v>2206032</v>
          </cell>
          <cell r="B2858" t="str">
            <v>Moneda extanjera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</row>
        <row r="2859">
          <cell r="A2859">
            <v>220603201</v>
          </cell>
          <cell r="B2859" t="str">
            <v>Seguros directos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</row>
        <row r="2860">
          <cell r="A2860">
            <v>220603202</v>
          </cell>
          <cell r="B2860" t="str">
            <v>Reaseguros tomados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</row>
        <row r="2861">
          <cell r="A2861">
            <v>220603203</v>
          </cell>
          <cell r="B2861" t="str">
            <v>Coaseguros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>
            <v>220603209</v>
          </cell>
          <cell r="B2862" t="str">
            <v>Seguros con filiales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>
            <v>22060320901</v>
          </cell>
          <cell r="B2863" t="str">
            <v>Seguros directos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>
            <v>22060320902</v>
          </cell>
          <cell r="B2864" t="str">
            <v>Reaseguros tomados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A2865">
            <v>22060320903</v>
          </cell>
          <cell r="B2865" t="str">
            <v>Coaseguros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>
            <v>220604</v>
          </cell>
          <cell r="B2866" t="str">
            <v>Transporte terrestre</v>
          </cell>
          <cell r="C2866">
            <v>-21176.080000000002</v>
          </cell>
          <cell r="D2866">
            <v>13448.49</v>
          </cell>
          <cell r="E2866">
            <v>10578.6</v>
          </cell>
          <cell r="F2866">
            <v>-18306.189999999999</v>
          </cell>
        </row>
        <row r="2867">
          <cell r="A2867">
            <v>2206041</v>
          </cell>
          <cell r="B2867" t="str">
            <v>Moneda nacional</v>
          </cell>
          <cell r="C2867">
            <v>-21176.080000000002</v>
          </cell>
          <cell r="D2867">
            <v>13448.49</v>
          </cell>
          <cell r="E2867">
            <v>10578.6</v>
          </cell>
          <cell r="F2867">
            <v>-18306.189999999999</v>
          </cell>
        </row>
        <row r="2868">
          <cell r="A2868">
            <v>220604101</v>
          </cell>
          <cell r="B2868" t="str">
            <v>Seguros directos</v>
          </cell>
          <cell r="C2868">
            <v>-21176.080000000002</v>
          </cell>
          <cell r="D2868">
            <v>13448.49</v>
          </cell>
          <cell r="E2868">
            <v>10578.6</v>
          </cell>
          <cell r="F2868">
            <v>-18306.189999999999</v>
          </cell>
        </row>
        <row r="2869">
          <cell r="A2869">
            <v>220604102</v>
          </cell>
          <cell r="B2869" t="str">
            <v>Reaseguros tomados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>
            <v>220604103</v>
          </cell>
          <cell r="B2870" t="str">
            <v>Coaseguros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>
            <v>220604109</v>
          </cell>
          <cell r="B2871" t="str">
            <v>Seguros con filiales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>
            <v>22060410901</v>
          </cell>
          <cell r="B2872" t="str">
            <v>Seguros directos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>
            <v>22060410902</v>
          </cell>
          <cell r="B2873" t="str">
            <v>Reaseguros tomados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>
            <v>22060410903</v>
          </cell>
          <cell r="B2874" t="str">
            <v>Coaseguros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>
            <v>2206042</v>
          </cell>
          <cell r="B2875" t="str">
            <v>Moneda extranjera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</row>
        <row r="2876">
          <cell r="A2876">
            <v>220604201</v>
          </cell>
          <cell r="B2876" t="str">
            <v>Seguros directos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</row>
        <row r="2877">
          <cell r="A2877">
            <v>220604202</v>
          </cell>
          <cell r="B2877" t="str">
            <v>Reaseguros tomados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</row>
        <row r="2878">
          <cell r="A2878">
            <v>220604203</v>
          </cell>
          <cell r="B2878" t="str">
            <v>Coaseguros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>
            <v>220604209</v>
          </cell>
          <cell r="B2879" t="str">
            <v>Seguros con filiales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</row>
        <row r="2880">
          <cell r="A2880">
            <v>22060420901</v>
          </cell>
          <cell r="B2880" t="str">
            <v>Seguros directos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>
            <v>22060420902</v>
          </cell>
          <cell r="B2881" t="str">
            <v>Reaseguros tomados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>
            <v>22060420903</v>
          </cell>
          <cell r="B2882" t="str">
            <v>Coaseguros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</row>
        <row r="2883">
          <cell r="A2883">
            <v>220605</v>
          </cell>
          <cell r="B2883" t="str">
            <v>MarÌtimos casco</v>
          </cell>
          <cell r="C2883">
            <v>-2242.7199999999998</v>
          </cell>
          <cell r="D2883">
            <v>3218.05</v>
          </cell>
          <cell r="E2883">
            <v>3256.05</v>
          </cell>
          <cell r="F2883">
            <v>-2280.7199999999998</v>
          </cell>
        </row>
        <row r="2884">
          <cell r="A2884">
            <v>2206051</v>
          </cell>
          <cell r="B2884" t="str">
            <v>Moneda nacional</v>
          </cell>
          <cell r="C2884">
            <v>-2242.7199999999998</v>
          </cell>
          <cell r="D2884">
            <v>3218.05</v>
          </cell>
          <cell r="E2884">
            <v>3256.05</v>
          </cell>
          <cell r="F2884">
            <v>-2280.7199999999998</v>
          </cell>
        </row>
        <row r="2885">
          <cell r="A2885">
            <v>220605101</v>
          </cell>
          <cell r="B2885" t="str">
            <v>Seguros directos</v>
          </cell>
          <cell r="C2885">
            <v>-2242.7199999999998</v>
          </cell>
          <cell r="D2885">
            <v>3218.05</v>
          </cell>
          <cell r="E2885">
            <v>3256.05</v>
          </cell>
          <cell r="F2885">
            <v>-2280.7199999999998</v>
          </cell>
        </row>
        <row r="2886">
          <cell r="A2886">
            <v>220605102</v>
          </cell>
          <cell r="B2886" t="str">
            <v>Reaseguros tomados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>
            <v>220605103</v>
          </cell>
          <cell r="B2887" t="str">
            <v>Coaseguros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>
            <v>220605109</v>
          </cell>
          <cell r="B2888" t="str">
            <v>Seguros con filiales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>
            <v>22060510901</v>
          </cell>
          <cell r="B2889" t="str">
            <v>Seguros directos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>
            <v>22060510902</v>
          </cell>
          <cell r="B2890" t="str">
            <v>Reaseguros tomados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>
            <v>22060510903</v>
          </cell>
          <cell r="B2891" t="str">
            <v>Coaseguros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>
            <v>2206052</v>
          </cell>
          <cell r="B2892" t="str">
            <v>Moneda extranjera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</row>
        <row r="2893">
          <cell r="A2893">
            <v>220605201</v>
          </cell>
          <cell r="B2893" t="str">
            <v>Seguros directos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</row>
        <row r="2894">
          <cell r="A2894">
            <v>220605202</v>
          </cell>
          <cell r="B2894" t="str">
            <v>Reaseguros tomados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</row>
        <row r="2895">
          <cell r="A2895">
            <v>220605203</v>
          </cell>
          <cell r="B2895" t="str">
            <v>Coaseguros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</row>
        <row r="2896">
          <cell r="A2896">
            <v>220605209</v>
          </cell>
          <cell r="B2896" t="str">
            <v>Seguros con filiales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>
            <v>22060520901</v>
          </cell>
          <cell r="B2897" t="str">
            <v>Seguros directos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>
            <v>22060520902</v>
          </cell>
          <cell r="B2898" t="str">
            <v>Reaseguros tomados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</row>
        <row r="2899">
          <cell r="A2899">
            <v>22060520903</v>
          </cell>
          <cell r="B2899" t="str">
            <v>Coaseguros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</row>
        <row r="2900">
          <cell r="A2900">
            <v>220606</v>
          </cell>
          <cell r="B2900" t="str">
            <v>AviaciÛn</v>
          </cell>
          <cell r="C2900">
            <v>-16340.56</v>
          </cell>
          <cell r="D2900">
            <v>17138.689999999999</v>
          </cell>
          <cell r="E2900">
            <v>8611.61</v>
          </cell>
          <cell r="F2900">
            <v>-7813.48</v>
          </cell>
        </row>
        <row r="2901">
          <cell r="A2901">
            <v>2206061</v>
          </cell>
          <cell r="B2901" t="str">
            <v>Moneda nacional</v>
          </cell>
          <cell r="C2901">
            <v>-16340.56</v>
          </cell>
          <cell r="D2901">
            <v>17138.689999999999</v>
          </cell>
          <cell r="E2901">
            <v>8611.61</v>
          </cell>
          <cell r="F2901">
            <v>-7813.48</v>
          </cell>
        </row>
        <row r="2902">
          <cell r="A2902">
            <v>220606101</v>
          </cell>
          <cell r="B2902" t="str">
            <v>Seguros directos</v>
          </cell>
          <cell r="C2902">
            <v>-16340.56</v>
          </cell>
          <cell r="D2902">
            <v>17138.689999999999</v>
          </cell>
          <cell r="E2902">
            <v>8611.61</v>
          </cell>
          <cell r="F2902">
            <v>-7813.48</v>
          </cell>
        </row>
        <row r="2903">
          <cell r="A2903">
            <v>220606102</v>
          </cell>
          <cell r="B2903" t="str">
            <v>Reaseguros tomados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</row>
        <row r="2904">
          <cell r="A2904">
            <v>220606103</v>
          </cell>
          <cell r="B2904" t="str">
            <v>Coaseguros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>
            <v>220606109</v>
          </cell>
          <cell r="B2905" t="str">
            <v>Seguros con filiales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</row>
        <row r="2906">
          <cell r="A2906">
            <v>22060610901</v>
          </cell>
          <cell r="B2906" t="str">
            <v>Seguros directos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</row>
        <row r="2907">
          <cell r="A2907">
            <v>22060610902</v>
          </cell>
          <cell r="B2907" t="str">
            <v>Reaseguros tomados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</row>
        <row r="2908">
          <cell r="A2908">
            <v>22060610903</v>
          </cell>
          <cell r="B2908" t="str">
            <v>Coaseguros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>
            <v>2206062</v>
          </cell>
          <cell r="B2909" t="str">
            <v>Moneda  extranjera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</row>
        <row r="2910">
          <cell r="A2910">
            <v>220606201</v>
          </cell>
          <cell r="B2910" t="str">
            <v>Seguros directos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</row>
        <row r="2911">
          <cell r="A2911">
            <v>220606202</v>
          </cell>
          <cell r="B2911" t="str">
            <v>Reaseguros tomados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</row>
        <row r="2912">
          <cell r="A2912">
            <v>220606203</v>
          </cell>
          <cell r="B2912" t="str">
            <v>Coaseguros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</row>
        <row r="2913">
          <cell r="A2913">
            <v>220606209</v>
          </cell>
          <cell r="B2913" t="str">
            <v>Seguros con filiales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</row>
        <row r="2914">
          <cell r="A2914">
            <v>22060620901</v>
          </cell>
          <cell r="B2914" t="str">
            <v>Seguros directos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</row>
        <row r="2915">
          <cell r="A2915">
            <v>22060620902</v>
          </cell>
          <cell r="B2915" t="str">
            <v>Reaseguros tomados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</row>
        <row r="2916">
          <cell r="A2916">
            <v>22060620903</v>
          </cell>
          <cell r="B2916" t="str">
            <v>Coaseguros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>
            <v>220607</v>
          </cell>
          <cell r="B2917" t="str">
            <v>Robo y hurto</v>
          </cell>
          <cell r="C2917">
            <v>-9208.6</v>
          </cell>
          <cell r="D2917">
            <v>13853.93</v>
          </cell>
          <cell r="E2917">
            <v>13141.11</v>
          </cell>
          <cell r="F2917">
            <v>-8495.7800000000007</v>
          </cell>
        </row>
        <row r="2918">
          <cell r="A2918">
            <v>2206071</v>
          </cell>
          <cell r="B2918" t="str">
            <v>Moneda nacional</v>
          </cell>
          <cell r="C2918">
            <v>-9208.6</v>
          </cell>
          <cell r="D2918">
            <v>13853.93</v>
          </cell>
          <cell r="E2918">
            <v>13141.11</v>
          </cell>
          <cell r="F2918">
            <v>-8495.7800000000007</v>
          </cell>
        </row>
        <row r="2919">
          <cell r="A2919">
            <v>220607101</v>
          </cell>
          <cell r="B2919" t="str">
            <v>Seguros directos</v>
          </cell>
          <cell r="C2919">
            <v>-9208.6</v>
          </cell>
          <cell r="D2919">
            <v>13853.93</v>
          </cell>
          <cell r="E2919">
            <v>13141.11</v>
          </cell>
          <cell r="F2919">
            <v>-8495.7800000000007</v>
          </cell>
        </row>
        <row r="2920">
          <cell r="A2920">
            <v>220607102</v>
          </cell>
          <cell r="B2920" t="str">
            <v>Reaseguros tomados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>
            <v>220607103</v>
          </cell>
          <cell r="B2921" t="str">
            <v>Coaseguros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</row>
        <row r="2922">
          <cell r="A2922">
            <v>220607109</v>
          </cell>
          <cell r="B2922" t="str">
            <v>Seguros con filiales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</row>
        <row r="2923">
          <cell r="A2923">
            <v>22060710901</v>
          </cell>
          <cell r="B2923" t="str">
            <v>Seguros directos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</row>
        <row r="2924">
          <cell r="A2924">
            <v>22060710902</v>
          </cell>
          <cell r="B2924" t="str">
            <v>Reaseguros tomados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>
            <v>22060710903</v>
          </cell>
          <cell r="B2925" t="str">
            <v>Coaseguros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>
            <v>2206072</v>
          </cell>
          <cell r="B2926" t="str">
            <v>Moneda extranjera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</row>
        <row r="2927">
          <cell r="A2927">
            <v>220607201</v>
          </cell>
          <cell r="B2927" t="str">
            <v>Seguros directos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</row>
        <row r="2928">
          <cell r="A2928">
            <v>220607202</v>
          </cell>
          <cell r="B2928" t="str">
            <v>Reaseguros tomados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</row>
        <row r="2929">
          <cell r="A2929">
            <v>220607203</v>
          </cell>
          <cell r="B2929" t="str">
            <v>Coaseguros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</row>
        <row r="2930">
          <cell r="A2930">
            <v>220607209</v>
          </cell>
          <cell r="B2930" t="str">
            <v>Seguros con filiales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</row>
        <row r="2931">
          <cell r="A2931">
            <v>22060720901</v>
          </cell>
          <cell r="B2931" t="str">
            <v>Seguros directos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</row>
        <row r="2932">
          <cell r="A2932">
            <v>22060720902</v>
          </cell>
          <cell r="B2932" t="str">
            <v>Reaseguros tomados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</row>
        <row r="2933">
          <cell r="A2933">
            <v>22060720903</v>
          </cell>
          <cell r="B2933" t="str">
            <v>Coaseguros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</row>
        <row r="2934">
          <cell r="A2934">
            <v>220608</v>
          </cell>
          <cell r="B2934" t="str">
            <v>Fidelidad</v>
          </cell>
          <cell r="C2934">
            <v>-9119.81</v>
          </cell>
          <cell r="D2934">
            <v>13066.47</v>
          </cell>
          <cell r="E2934">
            <v>11415.12</v>
          </cell>
          <cell r="F2934">
            <v>-7468.46</v>
          </cell>
        </row>
        <row r="2935">
          <cell r="A2935">
            <v>2206081</v>
          </cell>
          <cell r="B2935" t="str">
            <v>Moneda nacional</v>
          </cell>
          <cell r="C2935">
            <v>-9119.81</v>
          </cell>
          <cell r="D2935">
            <v>13066.47</v>
          </cell>
          <cell r="E2935">
            <v>11415.12</v>
          </cell>
          <cell r="F2935">
            <v>-7468.46</v>
          </cell>
        </row>
        <row r="2936">
          <cell r="A2936">
            <v>220608101</v>
          </cell>
          <cell r="B2936" t="str">
            <v>Seguros directos</v>
          </cell>
          <cell r="C2936">
            <v>-9119.81</v>
          </cell>
          <cell r="D2936">
            <v>13066.47</v>
          </cell>
          <cell r="E2936">
            <v>11415.12</v>
          </cell>
          <cell r="F2936">
            <v>-7468.46</v>
          </cell>
        </row>
        <row r="2937">
          <cell r="A2937">
            <v>220608102</v>
          </cell>
          <cell r="B2937" t="str">
            <v>Reaseguros tomados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</row>
        <row r="2938">
          <cell r="A2938">
            <v>220608103</v>
          </cell>
          <cell r="B2938" t="str">
            <v>Coaseguros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</row>
        <row r="2939">
          <cell r="A2939">
            <v>220608109</v>
          </cell>
          <cell r="B2939" t="str">
            <v>Seguros con filiales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</row>
        <row r="2940">
          <cell r="A2940">
            <v>22060810901</v>
          </cell>
          <cell r="B2940" t="str">
            <v>Seguros directos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>
            <v>22060810902</v>
          </cell>
          <cell r="B2941" t="str">
            <v>Reaseguros tomados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</row>
        <row r="2942">
          <cell r="A2942">
            <v>22060810903</v>
          </cell>
          <cell r="B2942" t="str">
            <v>Coaseguros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>
            <v>2206082</v>
          </cell>
          <cell r="B2943" t="str">
            <v>Moneda extranjera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</row>
        <row r="2944">
          <cell r="A2944">
            <v>220608201</v>
          </cell>
          <cell r="B2944" t="str">
            <v>Seguros directos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</row>
        <row r="2945">
          <cell r="A2945">
            <v>220608202</v>
          </cell>
          <cell r="B2945" t="str">
            <v>Reaseguros tomados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</row>
        <row r="2946">
          <cell r="A2946">
            <v>220608203</v>
          </cell>
          <cell r="B2946" t="str">
            <v>Coaseguros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</row>
        <row r="2947">
          <cell r="A2947">
            <v>220608209</v>
          </cell>
          <cell r="B2947" t="str">
            <v>Seguros con filiales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</row>
        <row r="2948">
          <cell r="A2948">
            <v>22060820901</v>
          </cell>
          <cell r="B2948" t="str">
            <v>Seguros directos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>
            <v>22060820902</v>
          </cell>
          <cell r="B2949" t="str">
            <v>Reaseguros tomados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</row>
        <row r="2950">
          <cell r="A2950">
            <v>22060820903</v>
          </cell>
          <cell r="B2950" t="str">
            <v>Coaseguros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</row>
        <row r="2951">
          <cell r="A2951">
            <v>220609</v>
          </cell>
          <cell r="B2951" t="str">
            <v>Seguro de bancos</v>
          </cell>
          <cell r="C2951">
            <v>-1052.94</v>
          </cell>
          <cell r="D2951">
            <v>6763.72</v>
          </cell>
          <cell r="E2951">
            <v>5710.78</v>
          </cell>
          <cell r="F2951">
            <v>0</v>
          </cell>
        </row>
        <row r="2952">
          <cell r="A2952">
            <v>2206091</v>
          </cell>
          <cell r="B2952" t="str">
            <v>Moneda nacional</v>
          </cell>
          <cell r="C2952">
            <v>-1052.94</v>
          </cell>
          <cell r="D2952">
            <v>6763.72</v>
          </cell>
          <cell r="E2952">
            <v>5710.78</v>
          </cell>
          <cell r="F2952">
            <v>0</v>
          </cell>
        </row>
        <row r="2953">
          <cell r="A2953">
            <v>220609101</v>
          </cell>
          <cell r="B2953" t="str">
            <v>Seguros directos</v>
          </cell>
          <cell r="C2953">
            <v>-1052.94</v>
          </cell>
          <cell r="D2953">
            <v>6763.72</v>
          </cell>
          <cell r="E2953">
            <v>5710.78</v>
          </cell>
          <cell r="F2953">
            <v>0</v>
          </cell>
        </row>
        <row r="2954">
          <cell r="A2954">
            <v>220609102</v>
          </cell>
          <cell r="B2954" t="str">
            <v>Reaseguros tomados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</row>
        <row r="2955">
          <cell r="A2955">
            <v>220609103</v>
          </cell>
          <cell r="B2955" t="str">
            <v>Coaseguros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</row>
        <row r="2956">
          <cell r="A2956">
            <v>220609109</v>
          </cell>
          <cell r="B2956" t="str">
            <v>Seguros con filiales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>
            <v>22060910901</v>
          </cell>
          <cell r="B2957" t="str">
            <v>Seguros directos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</row>
        <row r="2958">
          <cell r="A2958">
            <v>22060910902</v>
          </cell>
          <cell r="B2958" t="str">
            <v>Reaseguros tomados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</row>
        <row r="2959">
          <cell r="A2959">
            <v>22060910903</v>
          </cell>
          <cell r="B2959" t="str">
            <v>Coaseguros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>
            <v>2206092</v>
          </cell>
          <cell r="B2960" t="str">
            <v>Moneda extranjera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</row>
        <row r="2961">
          <cell r="A2961">
            <v>220609201</v>
          </cell>
          <cell r="B2961" t="str">
            <v>Seguros directos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</row>
        <row r="2962">
          <cell r="A2962">
            <v>220609202</v>
          </cell>
          <cell r="B2962" t="str">
            <v>Reaseguros tomados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</row>
        <row r="2963">
          <cell r="A2963">
            <v>220609203</v>
          </cell>
          <cell r="B2963" t="str">
            <v>Coaseguros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</row>
        <row r="2964">
          <cell r="A2964">
            <v>220609209</v>
          </cell>
          <cell r="B2964" t="str">
            <v>Seguros con filiales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</row>
        <row r="2965">
          <cell r="A2965">
            <v>22060920901</v>
          </cell>
          <cell r="B2965" t="str">
            <v>Seguros directos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</row>
        <row r="2966">
          <cell r="A2966">
            <v>22060920902</v>
          </cell>
          <cell r="B2966" t="str">
            <v>Reaseguros tomados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</row>
        <row r="2967">
          <cell r="A2967">
            <v>22060920903</v>
          </cell>
          <cell r="B2967" t="str">
            <v>Coaseguros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>
            <v>220610</v>
          </cell>
          <cell r="B2968" t="str">
            <v>Todo riesgo para contratistas</v>
          </cell>
          <cell r="C2968">
            <v>-98537.95</v>
          </cell>
          <cell r="D2968">
            <v>89666.1</v>
          </cell>
          <cell r="E2968">
            <v>82831.47</v>
          </cell>
          <cell r="F2968">
            <v>-91703.32</v>
          </cell>
        </row>
        <row r="2969">
          <cell r="A2969">
            <v>2206101</v>
          </cell>
          <cell r="B2969" t="str">
            <v>Moneda nacional</v>
          </cell>
          <cell r="C2969">
            <v>-98537.95</v>
          </cell>
          <cell r="D2969">
            <v>89666.1</v>
          </cell>
          <cell r="E2969">
            <v>82831.47</v>
          </cell>
          <cell r="F2969">
            <v>-91703.32</v>
          </cell>
        </row>
        <row r="2970">
          <cell r="A2970">
            <v>220610101</v>
          </cell>
          <cell r="B2970" t="str">
            <v>Seguros directos</v>
          </cell>
          <cell r="C2970">
            <v>-98537.95</v>
          </cell>
          <cell r="D2970">
            <v>89666.1</v>
          </cell>
          <cell r="E2970">
            <v>82831.47</v>
          </cell>
          <cell r="F2970">
            <v>-91703.32</v>
          </cell>
        </row>
        <row r="2971">
          <cell r="A2971">
            <v>220610102</v>
          </cell>
          <cell r="B2971" t="str">
            <v>Reaseguros tomados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>
            <v>220610103</v>
          </cell>
          <cell r="B2972" t="str">
            <v>Coaseguros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</row>
        <row r="2973">
          <cell r="A2973">
            <v>220610109</v>
          </cell>
          <cell r="B2973" t="str">
            <v>Seguros con filiales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>
            <v>22061010901</v>
          </cell>
          <cell r="B2974" t="str">
            <v>Seguros directos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>
            <v>22061010902</v>
          </cell>
          <cell r="B2975" t="str">
            <v>Reaseguros tomados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</row>
        <row r="2976">
          <cell r="A2976">
            <v>22061010903</v>
          </cell>
          <cell r="B2976" t="str">
            <v>Coaseguros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</row>
        <row r="2977">
          <cell r="A2977">
            <v>2206102</v>
          </cell>
          <cell r="B2977" t="str">
            <v>Moneda extranjera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</row>
        <row r="2978">
          <cell r="A2978">
            <v>220610201</v>
          </cell>
          <cell r="B2978" t="str">
            <v>Seguros directos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</row>
        <row r="2979">
          <cell r="A2979">
            <v>220610202</v>
          </cell>
          <cell r="B2979" t="str">
            <v>Reaseguros tomados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</row>
        <row r="2980">
          <cell r="A2980">
            <v>220610203</v>
          </cell>
          <cell r="B2980" t="str">
            <v>Coaseguros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</row>
        <row r="2981">
          <cell r="A2981">
            <v>220610209</v>
          </cell>
          <cell r="B2981" t="str">
            <v>Seguros con filiales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</row>
        <row r="2982">
          <cell r="A2982">
            <v>22061020901</v>
          </cell>
          <cell r="B2982" t="str">
            <v>Seguros directos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>
            <v>22061020902</v>
          </cell>
          <cell r="B2983" t="str">
            <v>Reaseguros tomados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</row>
        <row r="2984">
          <cell r="A2984">
            <v>22061020903</v>
          </cell>
          <cell r="B2984" t="str">
            <v>Coaseguros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</row>
        <row r="2985">
          <cell r="A2985">
            <v>220611</v>
          </cell>
          <cell r="B2985" t="str">
            <v>Todo riesgo equipo para contratistas</v>
          </cell>
          <cell r="C2985">
            <v>-48949.46</v>
          </cell>
          <cell r="D2985">
            <v>52444.17</v>
          </cell>
          <cell r="E2985">
            <v>87654.28</v>
          </cell>
          <cell r="F2985">
            <v>-84159.57</v>
          </cell>
        </row>
        <row r="2986">
          <cell r="A2986">
            <v>2206111</v>
          </cell>
          <cell r="B2986" t="str">
            <v>Moneda nacional</v>
          </cell>
          <cell r="C2986">
            <v>-48949.46</v>
          </cell>
          <cell r="D2986">
            <v>52444.17</v>
          </cell>
          <cell r="E2986">
            <v>87654.28</v>
          </cell>
          <cell r="F2986">
            <v>-84159.57</v>
          </cell>
        </row>
        <row r="2987">
          <cell r="A2987">
            <v>220611101</v>
          </cell>
          <cell r="B2987" t="str">
            <v>Seguros directos</v>
          </cell>
          <cell r="C2987">
            <v>-48949.46</v>
          </cell>
          <cell r="D2987">
            <v>52444.17</v>
          </cell>
          <cell r="E2987">
            <v>87654.28</v>
          </cell>
          <cell r="F2987">
            <v>-84159.57</v>
          </cell>
        </row>
        <row r="2988">
          <cell r="A2988">
            <v>220611102</v>
          </cell>
          <cell r="B2988" t="str">
            <v>Reaseguros tomados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</row>
        <row r="2989">
          <cell r="A2989">
            <v>220611103</v>
          </cell>
          <cell r="B2989" t="str">
            <v>Coaseguros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</row>
        <row r="2990">
          <cell r="A2990">
            <v>220611109</v>
          </cell>
          <cell r="B2990" t="str">
            <v>Seguros con filiales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>
            <v>22061110901</v>
          </cell>
          <cell r="B2991" t="str">
            <v>Seguros directos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</row>
        <row r="2992">
          <cell r="A2992">
            <v>22061110902</v>
          </cell>
          <cell r="B2992" t="str">
            <v>Reaseguros tomados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</row>
        <row r="2993">
          <cell r="A2993">
            <v>22061110903</v>
          </cell>
          <cell r="B2993" t="str">
            <v>Coaseguros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>
            <v>2206112</v>
          </cell>
          <cell r="B2994" t="str">
            <v>Moneda extranjera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</row>
        <row r="2995">
          <cell r="A2995">
            <v>220611201</v>
          </cell>
          <cell r="B2995" t="str">
            <v>Seguros directos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</row>
        <row r="2996">
          <cell r="A2996">
            <v>220611202</v>
          </cell>
          <cell r="B2996" t="str">
            <v>Reaseguros tomados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</row>
        <row r="2997">
          <cell r="A2997">
            <v>220611203</v>
          </cell>
          <cell r="B2997" t="str">
            <v>Coaseguros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>
            <v>220611209</v>
          </cell>
          <cell r="B2998" t="str">
            <v>Seguros con filiales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>
            <v>22061120901</v>
          </cell>
          <cell r="B2999" t="str">
            <v>Seguros directos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</row>
        <row r="3000">
          <cell r="A3000">
            <v>22061120902</v>
          </cell>
          <cell r="B3000" t="str">
            <v>Reaseguros tomados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</row>
        <row r="3001">
          <cell r="A3001">
            <v>22061120903</v>
          </cell>
          <cell r="B3001" t="str">
            <v>Coaseguros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>
            <v>220612</v>
          </cell>
          <cell r="B3002" t="str">
            <v>Rotura de maquinaria</v>
          </cell>
          <cell r="C3002">
            <v>-1637.32</v>
          </cell>
          <cell r="D3002">
            <v>3602.54</v>
          </cell>
          <cell r="E3002">
            <v>2866.19</v>
          </cell>
          <cell r="F3002">
            <v>-900.97</v>
          </cell>
        </row>
        <row r="3003">
          <cell r="A3003">
            <v>2206121</v>
          </cell>
          <cell r="B3003" t="str">
            <v>Moneda nacional</v>
          </cell>
          <cell r="C3003">
            <v>-1637.32</v>
          </cell>
          <cell r="D3003">
            <v>3602.54</v>
          </cell>
          <cell r="E3003">
            <v>2866.19</v>
          </cell>
          <cell r="F3003">
            <v>-900.97</v>
          </cell>
        </row>
        <row r="3004">
          <cell r="A3004">
            <v>220612101</v>
          </cell>
          <cell r="B3004" t="str">
            <v>Seguros directos</v>
          </cell>
          <cell r="C3004">
            <v>-1637.32</v>
          </cell>
          <cell r="D3004">
            <v>3602.54</v>
          </cell>
          <cell r="E3004">
            <v>2866.19</v>
          </cell>
          <cell r="F3004">
            <v>-900.97</v>
          </cell>
        </row>
        <row r="3005">
          <cell r="A3005">
            <v>220612102</v>
          </cell>
          <cell r="B3005" t="str">
            <v>Reaseguros tomados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</row>
        <row r="3006">
          <cell r="A3006">
            <v>220612103</v>
          </cell>
          <cell r="B3006" t="str">
            <v>Coaseguros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>
            <v>220612109</v>
          </cell>
          <cell r="B3007" t="str">
            <v>Seguros con filiales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</row>
        <row r="3008">
          <cell r="A3008">
            <v>22061210901</v>
          </cell>
          <cell r="B3008" t="str">
            <v>Seguros directos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</row>
        <row r="3009">
          <cell r="A3009">
            <v>22061210902</v>
          </cell>
          <cell r="B3009" t="str">
            <v>Reaseguros tomados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>
            <v>22061210903</v>
          </cell>
          <cell r="B3010" t="str">
            <v>Coaseguros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>
            <v>2206122</v>
          </cell>
          <cell r="B3011" t="str">
            <v>Moneda extranjera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>
            <v>220612201</v>
          </cell>
          <cell r="B3012" t="str">
            <v>Seguros directos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>
            <v>220612202</v>
          </cell>
          <cell r="B3013" t="str">
            <v>Reaseguros tomados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>
            <v>220612203</v>
          </cell>
          <cell r="B3014" t="str">
            <v>Coaseguros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</row>
        <row r="3015">
          <cell r="A3015">
            <v>220612209</v>
          </cell>
          <cell r="B3015" t="str">
            <v>Seguros con filiales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</row>
        <row r="3016">
          <cell r="A3016">
            <v>22061220901</v>
          </cell>
          <cell r="B3016" t="str">
            <v>Seguros directos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</row>
        <row r="3017">
          <cell r="A3017">
            <v>22061220902</v>
          </cell>
          <cell r="B3017" t="str">
            <v>Reaseguros tomados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</row>
        <row r="3018">
          <cell r="A3018">
            <v>22061220903</v>
          </cell>
          <cell r="B3018" t="str">
            <v>Coaseguros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</row>
        <row r="3019">
          <cell r="A3019">
            <v>220613</v>
          </cell>
          <cell r="B3019" t="str">
            <v>Montaje contra todo riesgo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</row>
        <row r="3020">
          <cell r="A3020">
            <v>2206131</v>
          </cell>
          <cell r="B3020" t="str">
            <v>Moneda nacional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</row>
        <row r="3021">
          <cell r="A3021">
            <v>220613101</v>
          </cell>
          <cell r="B3021" t="str">
            <v>Seguros directos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</row>
        <row r="3022">
          <cell r="A3022">
            <v>220613102</v>
          </cell>
          <cell r="B3022" t="str">
            <v>Reaseguros tomados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</row>
        <row r="3023">
          <cell r="A3023">
            <v>220613103</v>
          </cell>
          <cell r="B3023" t="str">
            <v>Coaseguros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</row>
        <row r="3024">
          <cell r="A3024">
            <v>220613109</v>
          </cell>
          <cell r="B3024" t="str">
            <v>Seguros con filiales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</row>
        <row r="3025">
          <cell r="A3025">
            <v>22061310901</v>
          </cell>
          <cell r="B3025" t="str">
            <v>Seguros directos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</row>
        <row r="3026">
          <cell r="A3026">
            <v>22061310902</v>
          </cell>
          <cell r="B3026" t="str">
            <v>Reaseguros tomados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</row>
        <row r="3027">
          <cell r="A3027">
            <v>22061310903</v>
          </cell>
          <cell r="B3027" t="str">
            <v>Coaseguros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</row>
        <row r="3028">
          <cell r="A3028">
            <v>2206132</v>
          </cell>
          <cell r="B3028" t="str">
            <v>Moneda extranjera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</row>
        <row r="3029">
          <cell r="A3029">
            <v>220613201</v>
          </cell>
          <cell r="B3029" t="str">
            <v>Seguros directos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</row>
        <row r="3030">
          <cell r="A3030">
            <v>220613202</v>
          </cell>
          <cell r="B3030" t="str">
            <v>Reaseguros tomados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</row>
        <row r="3031">
          <cell r="A3031">
            <v>220613203</v>
          </cell>
          <cell r="B3031" t="str">
            <v>Coaseguros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>
            <v>220613209</v>
          </cell>
          <cell r="B3032" t="str">
            <v>Seguros con filiales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>
            <v>22061320901</v>
          </cell>
          <cell r="B3033" t="str">
            <v>Seguros directos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>
            <v>22061320902</v>
          </cell>
          <cell r="B3034" t="str">
            <v>Reaseguros tomados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>
            <v>22061320903</v>
          </cell>
          <cell r="B3035" t="str">
            <v>Coaseguros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>
            <v>220614</v>
          </cell>
          <cell r="B3036" t="str">
            <v>Todo riesgo equipo electrÛnico</v>
          </cell>
          <cell r="C3036">
            <v>-12262.95</v>
          </cell>
          <cell r="D3036">
            <v>16143.42</v>
          </cell>
          <cell r="E3036">
            <v>39740.18</v>
          </cell>
          <cell r="F3036">
            <v>-35859.71</v>
          </cell>
        </row>
        <row r="3037">
          <cell r="A3037">
            <v>2206141</v>
          </cell>
          <cell r="B3037" t="str">
            <v>Moneda nacional</v>
          </cell>
          <cell r="C3037">
            <v>-12262.95</v>
          </cell>
          <cell r="D3037">
            <v>16143.42</v>
          </cell>
          <cell r="E3037">
            <v>39740.18</v>
          </cell>
          <cell r="F3037">
            <v>-35859.71</v>
          </cell>
        </row>
        <row r="3038">
          <cell r="A3038">
            <v>220614101</v>
          </cell>
          <cell r="B3038" t="str">
            <v>Seguros directos</v>
          </cell>
          <cell r="C3038">
            <v>-12262.95</v>
          </cell>
          <cell r="D3038">
            <v>16143.42</v>
          </cell>
          <cell r="E3038">
            <v>39740.18</v>
          </cell>
          <cell r="F3038">
            <v>-35859.71</v>
          </cell>
        </row>
        <row r="3039">
          <cell r="A3039">
            <v>220614102</v>
          </cell>
          <cell r="B3039" t="str">
            <v>Reaseguros tomados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>
            <v>220614103</v>
          </cell>
          <cell r="B3040" t="str">
            <v>Coaseguros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>
            <v>220614109</v>
          </cell>
          <cell r="B3041" t="str">
            <v>Seguros con filiales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>
            <v>22061410901</v>
          </cell>
          <cell r="B3042" t="str">
            <v>Seguros directos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>
            <v>22061410902</v>
          </cell>
          <cell r="B3043" t="str">
            <v>Reaseguros tomados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>
            <v>22061410903</v>
          </cell>
          <cell r="B3044" t="str">
            <v>Coaseguros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>
            <v>2206142</v>
          </cell>
          <cell r="B3045" t="str">
            <v>Moneda extranjera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</row>
        <row r="3046">
          <cell r="A3046">
            <v>220614201</v>
          </cell>
          <cell r="B3046" t="str">
            <v>Seguros directos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</row>
        <row r="3047">
          <cell r="A3047">
            <v>220614202</v>
          </cell>
          <cell r="B3047" t="str">
            <v>Reaseguros tomados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</row>
        <row r="3048">
          <cell r="A3048">
            <v>220614203</v>
          </cell>
          <cell r="B3048" t="str">
            <v>Coaseguros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>
            <v>220614209</v>
          </cell>
          <cell r="B3049" t="str">
            <v>Seguros con filiales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>
            <v>22061420901</v>
          </cell>
          <cell r="B3050" t="str">
            <v>Seguros directos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>
            <v>22061420902</v>
          </cell>
          <cell r="B3051" t="str">
            <v>Reaseguros tomados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>
            <v>22061420903</v>
          </cell>
          <cell r="B3052" t="str">
            <v>Coaseguros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>
            <v>220615</v>
          </cell>
          <cell r="B3053" t="str">
            <v>Calderos</v>
          </cell>
          <cell r="C3053">
            <v>-564.23</v>
          </cell>
          <cell r="D3053">
            <v>563.52</v>
          </cell>
          <cell r="E3053">
            <v>192.69</v>
          </cell>
          <cell r="F3053">
            <v>-193.4</v>
          </cell>
        </row>
        <row r="3054">
          <cell r="A3054">
            <v>2206151</v>
          </cell>
          <cell r="B3054" t="str">
            <v>Moneda nacional</v>
          </cell>
          <cell r="C3054">
            <v>-564.23</v>
          </cell>
          <cell r="D3054">
            <v>563.52</v>
          </cell>
          <cell r="E3054">
            <v>192.69</v>
          </cell>
          <cell r="F3054">
            <v>-193.4</v>
          </cell>
        </row>
        <row r="3055">
          <cell r="A3055">
            <v>220615101</v>
          </cell>
          <cell r="B3055" t="str">
            <v>Seguros directos</v>
          </cell>
          <cell r="C3055">
            <v>-564.23</v>
          </cell>
          <cell r="D3055">
            <v>563.52</v>
          </cell>
          <cell r="E3055">
            <v>192.69</v>
          </cell>
          <cell r="F3055">
            <v>-193.4</v>
          </cell>
        </row>
        <row r="3056">
          <cell r="A3056">
            <v>220615102</v>
          </cell>
          <cell r="B3056" t="str">
            <v>Reaseguros tomados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>
            <v>220615103</v>
          </cell>
          <cell r="B3057" t="str">
            <v>Coaseguros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>
            <v>220615109</v>
          </cell>
          <cell r="B3058" t="str">
            <v>Seguros con filiales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>
            <v>22061510901</v>
          </cell>
          <cell r="B3059" t="str">
            <v>Seguros directos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>
            <v>22061510902</v>
          </cell>
          <cell r="B3060" t="str">
            <v>Reaseguros tomados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>
            <v>22061510903</v>
          </cell>
          <cell r="B3061" t="str">
            <v>Coaseguros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>
            <v>2206152</v>
          </cell>
          <cell r="B3062" t="str">
            <v>Moneda extranjera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</row>
        <row r="3063">
          <cell r="A3063">
            <v>220615201</v>
          </cell>
          <cell r="B3063" t="str">
            <v>Seguros directos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</row>
        <row r="3064">
          <cell r="A3064">
            <v>220615202</v>
          </cell>
          <cell r="B3064" t="str">
            <v>Reaseguros tomados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</row>
        <row r="3065">
          <cell r="A3065">
            <v>220615203</v>
          </cell>
          <cell r="B3065" t="str">
            <v>Coaseguros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>
            <v>220615209</v>
          </cell>
          <cell r="B3066" t="str">
            <v>Seguros con filiales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>
            <v>22061520901</v>
          </cell>
          <cell r="B3067" t="str">
            <v>Seguros directos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>
            <v>22061520902</v>
          </cell>
          <cell r="B3068" t="str">
            <v>Reaseguros tomados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>
            <v>22061520903</v>
          </cell>
          <cell r="B3069" t="str">
            <v>Coaseguros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>
            <v>220616</v>
          </cell>
          <cell r="B3070" t="str">
            <v>Lucro cesante por interrupciÛn de negocios</v>
          </cell>
          <cell r="C3070">
            <v>-13325.32</v>
          </cell>
          <cell r="D3070">
            <v>50190.29</v>
          </cell>
          <cell r="E3070">
            <v>105665.05</v>
          </cell>
          <cell r="F3070">
            <v>-68800.08</v>
          </cell>
        </row>
        <row r="3071">
          <cell r="A3071">
            <v>2206161</v>
          </cell>
          <cell r="B3071" t="str">
            <v>Moneda nacional</v>
          </cell>
          <cell r="C3071">
            <v>-13325.32</v>
          </cell>
          <cell r="D3071">
            <v>50190.29</v>
          </cell>
          <cell r="E3071">
            <v>105665.05</v>
          </cell>
          <cell r="F3071">
            <v>-68800.08</v>
          </cell>
        </row>
        <row r="3072">
          <cell r="A3072">
            <v>220616101</v>
          </cell>
          <cell r="B3072" t="str">
            <v>Seguros directos</v>
          </cell>
          <cell r="C3072">
            <v>-13325.32</v>
          </cell>
          <cell r="D3072">
            <v>50190.29</v>
          </cell>
          <cell r="E3072">
            <v>105665.05</v>
          </cell>
          <cell r="F3072">
            <v>-68800.08</v>
          </cell>
        </row>
        <row r="3073">
          <cell r="A3073">
            <v>220616102</v>
          </cell>
          <cell r="B3073" t="str">
            <v>Reaseguros tomados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>
            <v>220616103</v>
          </cell>
          <cell r="B3074" t="str">
            <v>Coaseguros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>
            <v>220616109</v>
          </cell>
          <cell r="B3075" t="str">
            <v>Seguros con filiales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>
            <v>22061610901</v>
          </cell>
          <cell r="B3076" t="str">
            <v>Seguros directos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>
            <v>22061610902</v>
          </cell>
          <cell r="B3077" t="str">
            <v>Reaseguros tomados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>
            <v>22061610903</v>
          </cell>
          <cell r="B3078" t="str">
            <v>Coaseguros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>
            <v>2206162</v>
          </cell>
          <cell r="B3079" t="str">
            <v>Moneda extranjera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>
            <v>220616201</v>
          </cell>
          <cell r="B3080" t="str">
            <v>Seguros directos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>
            <v>220616202</v>
          </cell>
          <cell r="B3081" t="str">
            <v>Reaseguros tomados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>
            <v>220616203</v>
          </cell>
          <cell r="B3082" t="str">
            <v>Coaseguros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>
            <v>220616209</v>
          </cell>
          <cell r="B3083" t="str">
            <v>Seguros con filiales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>
            <v>22061620901</v>
          </cell>
          <cell r="B3084" t="str">
            <v>Seguros directos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>
            <v>22061620902</v>
          </cell>
          <cell r="B3085" t="str">
            <v>Reaseguros tomados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>
            <v>22061620903</v>
          </cell>
          <cell r="B3086" t="str">
            <v>Coaseguros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>
            <v>220617</v>
          </cell>
          <cell r="B3087" t="str">
            <v>Lucro cesante rotura de maquinaria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>
            <v>2206171</v>
          </cell>
          <cell r="B3088" t="str">
            <v>Moneda nacional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>
            <v>220617101</v>
          </cell>
          <cell r="B3089" t="str">
            <v>Seguros directos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>
            <v>220617102</v>
          </cell>
          <cell r="B3090" t="str">
            <v>Reaseguros tomados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>
            <v>220617103</v>
          </cell>
          <cell r="B3091" t="str">
            <v>Coaseguros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>
            <v>220617109</v>
          </cell>
          <cell r="B3092" t="str">
            <v>Seguros con filiales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>
            <v>22061710901</v>
          </cell>
          <cell r="B3093" t="str">
            <v>Seguros directos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>
            <v>22061710902</v>
          </cell>
          <cell r="B3094" t="str">
            <v>Reaseguros tomados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>
            <v>22061710903</v>
          </cell>
          <cell r="B3095" t="str">
            <v>Coaseguros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>
            <v>2206172</v>
          </cell>
          <cell r="B3096" t="str">
            <v>Moneda extranjera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</row>
        <row r="3097">
          <cell r="A3097">
            <v>220617201</v>
          </cell>
          <cell r="B3097" t="str">
            <v>Seguros directos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</row>
        <row r="3098">
          <cell r="A3098">
            <v>220617202</v>
          </cell>
          <cell r="B3098" t="str">
            <v>Reaseguros tomados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</row>
        <row r="3099">
          <cell r="A3099">
            <v>220617203</v>
          </cell>
          <cell r="B3099" t="str">
            <v>Coaseguros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</row>
        <row r="3100">
          <cell r="A3100">
            <v>220617209</v>
          </cell>
          <cell r="B3100" t="str">
            <v>Seguros con filiales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</row>
        <row r="3101">
          <cell r="A3101">
            <v>22061720901</v>
          </cell>
          <cell r="B3101" t="str">
            <v>Seguros directos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>
            <v>22061720902</v>
          </cell>
          <cell r="B3102" t="str">
            <v>Reaseguros tomados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</row>
        <row r="3103">
          <cell r="A3103">
            <v>22061720903</v>
          </cell>
          <cell r="B3103" t="str">
            <v>Coaseguros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>
            <v>220618</v>
          </cell>
          <cell r="B3104" t="str">
            <v>Responsabilidad civil</v>
          </cell>
          <cell r="C3104">
            <v>-82745.2</v>
          </cell>
          <cell r="D3104">
            <v>82960.78</v>
          </cell>
          <cell r="E3104">
            <v>159385.76999999999</v>
          </cell>
          <cell r="F3104">
            <v>-159170.19</v>
          </cell>
        </row>
        <row r="3105">
          <cell r="A3105">
            <v>2206181</v>
          </cell>
          <cell r="B3105" t="str">
            <v>Moneda nacional</v>
          </cell>
          <cell r="C3105">
            <v>-82745.2</v>
          </cell>
          <cell r="D3105">
            <v>82960.78</v>
          </cell>
          <cell r="E3105">
            <v>159385.76999999999</v>
          </cell>
          <cell r="F3105">
            <v>-159170.19</v>
          </cell>
        </row>
        <row r="3106">
          <cell r="A3106">
            <v>220618101</v>
          </cell>
          <cell r="B3106" t="str">
            <v>Seguros directos</v>
          </cell>
          <cell r="C3106">
            <v>-82745.2</v>
          </cell>
          <cell r="D3106">
            <v>82542.210000000006</v>
          </cell>
          <cell r="E3106">
            <v>158895.76</v>
          </cell>
          <cell r="F3106">
            <v>-159098.75</v>
          </cell>
        </row>
        <row r="3107">
          <cell r="A3107">
            <v>220618102</v>
          </cell>
          <cell r="B3107" t="str">
            <v>Reaseguros tomados</v>
          </cell>
          <cell r="C3107">
            <v>0</v>
          </cell>
          <cell r="D3107">
            <v>418.57</v>
          </cell>
          <cell r="E3107">
            <v>490.01</v>
          </cell>
          <cell r="F3107">
            <v>-71.44</v>
          </cell>
        </row>
        <row r="3108">
          <cell r="A3108">
            <v>220618103</v>
          </cell>
          <cell r="B3108" t="str">
            <v>Coaseguros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>
            <v>220618109</v>
          </cell>
          <cell r="B3109" t="str">
            <v>Seguros con filiales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>
            <v>22061810901</v>
          </cell>
          <cell r="B3110" t="str">
            <v>Seguros directos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>
            <v>22061810902</v>
          </cell>
          <cell r="B3111" t="str">
            <v>Reaseguros tomados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>
            <v>22061810903</v>
          </cell>
          <cell r="B3112" t="str">
            <v>Coaseguros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>
            <v>2206182</v>
          </cell>
          <cell r="B3113" t="str">
            <v>Moneda extranjera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>
            <v>220618201</v>
          </cell>
          <cell r="B3114" t="str">
            <v>Seguros directos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>
            <v>220618202</v>
          </cell>
          <cell r="B3115" t="str">
            <v>Reaseguros tomados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>
            <v>220618203</v>
          </cell>
          <cell r="B3116" t="str">
            <v>Coaseguros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>
            <v>220618209</v>
          </cell>
          <cell r="B3117" t="str">
            <v>Seguros con filiales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>
            <v>22061820901</v>
          </cell>
          <cell r="B3118" t="str">
            <v>Seguros directos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>
            <v>22061820902</v>
          </cell>
          <cell r="B3119" t="str">
            <v>Reaseguros tomados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>
            <v>22061820903</v>
          </cell>
          <cell r="B3120" t="str">
            <v>Coaseguros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>
            <v>220619</v>
          </cell>
          <cell r="B3121" t="str">
            <v>Riesgos profesionales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>
            <v>2206191</v>
          </cell>
          <cell r="B3122" t="str">
            <v>Moneda nacional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>
            <v>220619101</v>
          </cell>
          <cell r="B3123" t="str">
            <v>Seguros directos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>
            <v>220619102</v>
          </cell>
          <cell r="B3124" t="str">
            <v>Reaseguros tomados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>
            <v>220619103</v>
          </cell>
          <cell r="B3125" t="str">
            <v>Coaseguros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>
            <v>220619109</v>
          </cell>
          <cell r="B3126" t="str">
            <v>Seguros con filiales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>
            <v>22061910901</v>
          </cell>
          <cell r="B3127" t="str">
            <v>Seguros directos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>
            <v>22061910902</v>
          </cell>
          <cell r="B3128" t="str">
            <v>Reaseguros tomados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>
            <v>22061910903</v>
          </cell>
          <cell r="B3129" t="str">
            <v>Coaseguros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>
            <v>2206192</v>
          </cell>
          <cell r="B3130" t="str">
            <v>Moneda extranjera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>
            <v>220619201</v>
          </cell>
          <cell r="B3131" t="str">
            <v>Seguros directos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>
            <v>220619202</v>
          </cell>
          <cell r="B3132" t="str">
            <v>Reaseguros tomados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>
            <v>220619203</v>
          </cell>
          <cell r="B3133" t="str">
            <v>Coaseguros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>
            <v>220619209</v>
          </cell>
          <cell r="B3134" t="str">
            <v>Seguros con filiales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>
            <v>22061920901</v>
          </cell>
          <cell r="B3135" t="str">
            <v>Seguros directos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>
            <v>22061920902</v>
          </cell>
          <cell r="B3136" t="str">
            <v>Reaseguros tomados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>
            <v>22061920903</v>
          </cell>
          <cell r="B3137" t="str">
            <v>Coaseguros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>
            <v>220620</v>
          </cell>
          <cell r="B3138" t="str">
            <v>Ganadero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>
            <v>2206201</v>
          </cell>
          <cell r="B3139" t="str">
            <v>Moneda nacional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>
            <v>220620101</v>
          </cell>
          <cell r="B3140" t="str">
            <v>Seguros directos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>
            <v>220620102</v>
          </cell>
          <cell r="B3141" t="str">
            <v>Reaseguros tomados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>
            <v>220620103</v>
          </cell>
          <cell r="B3142" t="str">
            <v>Coaseguros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>
            <v>220620109</v>
          </cell>
          <cell r="B3143" t="str">
            <v>Seguros con filiales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>
            <v>22062010901</v>
          </cell>
          <cell r="B3144" t="str">
            <v>Seguros directos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>
            <v>22062010902</v>
          </cell>
          <cell r="B3145" t="str">
            <v>Reaseguros tomados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>
            <v>22062010903</v>
          </cell>
          <cell r="B3146" t="str">
            <v>Coaseguros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>
            <v>2206202</v>
          </cell>
          <cell r="B3147" t="str">
            <v>Moneda extranjera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>
            <v>220620201</v>
          </cell>
          <cell r="B3148" t="str">
            <v>Seguros directos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>
            <v>220620202</v>
          </cell>
          <cell r="B3149" t="str">
            <v>Reaseguros tomados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>
            <v>220620203</v>
          </cell>
          <cell r="B3150" t="str">
            <v>Coaseguros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>
            <v>220620209</v>
          </cell>
          <cell r="B3151" t="str">
            <v>Seguros con filiales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>
            <v>22062020901</v>
          </cell>
          <cell r="B3152" t="str">
            <v>Seguros directos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>
            <v>22062020902</v>
          </cell>
          <cell r="B3153" t="str">
            <v>Reaseguros tomados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>
            <v>22062020903</v>
          </cell>
          <cell r="B3154" t="str">
            <v>Coaseguros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>
            <v>220621</v>
          </cell>
          <cell r="B3155" t="str">
            <v>AgrÌcola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>
            <v>2206211</v>
          </cell>
          <cell r="B3156" t="str">
            <v>Moneda nacional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>
            <v>220621101</v>
          </cell>
          <cell r="B3157" t="str">
            <v>Seguros directos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>
            <v>220621102</v>
          </cell>
          <cell r="B3158" t="str">
            <v>Reaseguros tomados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>
            <v>220621103</v>
          </cell>
          <cell r="B3159" t="str">
            <v>Coaseguros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>
            <v>220621109</v>
          </cell>
          <cell r="B3160" t="str">
            <v>Seguros con filiales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>
            <v>22062110901</v>
          </cell>
          <cell r="B3161" t="str">
            <v>Seguros directos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>
            <v>22062110902</v>
          </cell>
          <cell r="B3162" t="str">
            <v>Reaseguros tomados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>
            <v>22062110903</v>
          </cell>
          <cell r="B3163" t="str">
            <v>Coaseguros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>
            <v>2206212</v>
          </cell>
          <cell r="B3164" t="str">
            <v>Moneda extranjera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</row>
        <row r="3165">
          <cell r="A3165">
            <v>220621201</v>
          </cell>
          <cell r="B3165" t="str">
            <v>Seguros directos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</row>
        <row r="3166">
          <cell r="A3166">
            <v>220621202</v>
          </cell>
          <cell r="B3166" t="str">
            <v>Reaseguros tomados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</row>
        <row r="3167">
          <cell r="A3167">
            <v>220621203</v>
          </cell>
          <cell r="B3167" t="str">
            <v>Coaseguros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</row>
        <row r="3168">
          <cell r="A3168">
            <v>220621209</v>
          </cell>
          <cell r="B3168" t="str">
            <v>Seguros con filiales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>
            <v>22062120901</v>
          </cell>
          <cell r="B3169" t="str">
            <v>Seguros directos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>
            <v>22062120902</v>
          </cell>
          <cell r="B3170" t="str">
            <v>Reaseguros tomados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>
            <v>22062120903</v>
          </cell>
          <cell r="B3171" t="str">
            <v>Coaseguros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</row>
        <row r="3172">
          <cell r="A3172">
            <v>220622</v>
          </cell>
          <cell r="B3172" t="str">
            <v>Domiciliario</v>
          </cell>
          <cell r="C3172">
            <v>-14599.5</v>
          </cell>
          <cell r="D3172">
            <v>14010.75</v>
          </cell>
          <cell r="E3172">
            <v>9810.59</v>
          </cell>
          <cell r="F3172">
            <v>-10399.34</v>
          </cell>
        </row>
        <row r="3173">
          <cell r="A3173">
            <v>2206221</v>
          </cell>
          <cell r="B3173" t="str">
            <v>Moneda nacional</v>
          </cell>
          <cell r="C3173">
            <v>-14599.5</v>
          </cell>
          <cell r="D3173">
            <v>14010.75</v>
          </cell>
          <cell r="E3173">
            <v>9810.59</v>
          </cell>
          <cell r="F3173">
            <v>-10399.34</v>
          </cell>
        </row>
        <row r="3174">
          <cell r="A3174">
            <v>220622101</v>
          </cell>
          <cell r="B3174" t="str">
            <v>Seguros directos</v>
          </cell>
          <cell r="C3174">
            <v>-14599.5</v>
          </cell>
          <cell r="D3174">
            <v>14010.75</v>
          </cell>
          <cell r="E3174">
            <v>9810.59</v>
          </cell>
          <cell r="F3174">
            <v>-10399.34</v>
          </cell>
        </row>
        <row r="3175">
          <cell r="A3175">
            <v>220622102</v>
          </cell>
          <cell r="B3175" t="str">
            <v>Reaseguros tomados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>
            <v>220622103</v>
          </cell>
          <cell r="B3176" t="str">
            <v>Coaseguros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>
            <v>220622109</v>
          </cell>
          <cell r="B3177" t="str">
            <v>Seguros con filiales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>
            <v>22062210901</v>
          </cell>
          <cell r="B3178" t="str">
            <v>Seguros directos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>
            <v>22062210902</v>
          </cell>
          <cell r="B3179" t="str">
            <v>Reaseguros tomados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>
            <v>22062210903</v>
          </cell>
          <cell r="B3180" t="str">
            <v>Coaseguros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>
            <v>2206222</v>
          </cell>
          <cell r="B3181" t="str">
            <v>Moneda extranjera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>
            <v>220622201</v>
          </cell>
          <cell r="B3182" t="str">
            <v>Seguros directos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>
            <v>220622202</v>
          </cell>
          <cell r="B3183" t="str">
            <v>Reaseguros tomados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>
            <v>220622203</v>
          </cell>
          <cell r="B3184" t="str">
            <v>Coaseguros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</row>
        <row r="3185">
          <cell r="A3185">
            <v>220622209</v>
          </cell>
          <cell r="B3185" t="str">
            <v>Seguros con filiales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>
            <v>22062220901</v>
          </cell>
          <cell r="B3186" t="str">
            <v>Seguros directos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>
            <v>22062220902</v>
          </cell>
          <cell r="B3187" t="str">
            <v>Reaseguros tomados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>
            <v>22062220903</v>
          </cell>
          <cell r="B3188" t="str">
            <v>Coaseguros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</row>
        <row r="3189">
          <cell r="A3189">
            <v>220623</v>
          </cell>
          <cell r="B3189" t="str">
            <v>CrÈdito interno</v>
          </cell>
          <cell r="C3189">
            <v>0</v>
          </cell>
          <cell r="D3189">
            <v>990.6</v>
          </cell>
          <cell r="E3189">
            <v>990.6</v>
          </cell>
          <cell r="F3189">
            <v>0</v>
          </cell>
        </row>
        <row r="3190">
          <cell r="A3190">
            <v>2206231</v>
          </cell>
          <cell r="B3190" t="str">
            <v>Moneda nacional</v>
          </cell>
          <cell r="C3190">
            <v>0</v>
          </cell>
          <cell r="D3190">
            <v>990.6</v>
          </cell>
          <cell r="E3190">
            <v>990.6</v>
          </cell>
          <cell r="F3190">
            <v>0</v>
          </cell>
        </row>
        <row r="3191">
          <cell r="A3191">
            <v>220623101</v>
          </cell>
          <cell r="B3191" t="str">
            <v>Seguros directos</v>
          </cell>
          <cell r="C3191">
            <v>0</v>
          </cell>
          <cell r="D3191">
            <v>990.6</v>
          </cell>
          <cell r="E3191">
            <v>990.6</v>
          </cell>
          <cell r="F3191">
            <v>0</v>
          </cell>
        </row>
        <row r="3192">
          <cell r="A3192">
            <v>220623102</v>
          </cell>
          <cell r="B3192" t="str">
            <v>Reaseguros tomados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>
            <v>220623103</v>
          </cell>
          <cell r="B3193" t="str">
            <v>Coaseguros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>
            <v>220623109</v>
          </cell>
          <cell r="B3194" t="str">
            <v>Seguros con filiales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>
            <v>22062310901</v>
          </cell>
          <cell r="B3195" t="str">
            <v>Seguros directos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>
            <v>22062310902</v>
          </cell>
          <cell r="B3196" t="str">
            <v>Reaseguros tomados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>
            <v>22062310903</v>
          </cell>
          <cell r="B3197" t="str">
            <v>Coaseguros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>
            <v>2206232</v>
          </cell>
          <cell r="B3198" t="str">
            <v>Moneda extranjera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>
            <v>220623201</v>
          </cell>
          <cell r="B3199" t="str">
            <v>Seguros directos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>
            <v>220623202</v>
          </cell>
          <cell r="B3200" t="str">
            <v>Reaseguros tomados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>
            <v>220623203</v>
          </cell>
          <cell r="B3201" t="str">
            <v>Coaseguros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>
            <v>220623209</v>
          </cell>
          <cell r="B3202" t="str">
            <v>Seguros con filiales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>
            <v>22062320901</v>
          </cell>
          <cell r="B3203" t="str">
            <v>Seguros directos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>
            <v>22062320902</v>
          </cell>
          <cell r="B3204" t="str">
            <v>Reaseguros tomados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>
            <v>22062320903</v>
          </cell>
          <cell r="B3205" t="str">
            <v>Coaseguros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>
            <v>220624</v>
          </cell>
          <cell r="B3206" t="str">
            <v>CrÈdito a la exportaciÛn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>
            <v>2206241</v>
          </cell>
          <cell r="B3207" t="str">
            <v>Moneda nacional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>
            <v>220624101</v>
          </cell>
          <cell r="B3208" t="str">
            <v>Seguros directos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>
            <v>220624102</v>
          </cell>
          <cell r="B3209" t="str">
            <v>Reaseguros tomados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>
            <v>220624103</v>
          </cell>
          <cell r="B3210" t="str">
            <v>Coaseguros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>
            <v>220624109</v>
          </cell>
          <cell r="B3211" t="str">
            <v>Seguros con filiales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>
            <v>22062410901</v>
          </cell>
          <cell r="B3212" t="str">
            <v>Seguros directos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>
            <v>22062410902</v>
          </cell>
          <cell r="B3213" t="str">
            <v>Reaseguros tomados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>
            <v>22062410903</v>
          </cell>
          <cell r="B3214" t="str">
            <v>Coaseguros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>
            <v>2206242</v>
          </cell>
          <cell r="B3215" t="str">
            <v>Moneda extranjera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</row>
        <row r="3216">
          <cell r="A3216">
            <v>220624201</v>
          </cell>
          <cell r="B3216" t="str">
            <v>Seguros directos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</row>
        <row r="3217">
          <cell r="A3217">
            <v>220624202</v>
          </cell>
          <cell r="B3217" t="str">
            <v>Reaseguros tomados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</row>
        <row r="3218">
          <cell r="A3218">
            <v>220624203</v>
          </cell>
          <cell r="B3218" t="str">
            <v>Coaseguros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>
            <v>220624209</v>
          </cell>
          <cell r="B3219" t="str">
            <v>Seguros con filiales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>
            <v>22062420901</v>
          </cell>
          <cell r="B3220" t="str">
            <v>Seguros directos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>
            <v>22062420902</v>
          </cell>
          <cell r="B3221" t="str">
            <v>Reaseguros tomados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>
            <v>22062420903</v>
          </cell>
          <cell r="B3222" t="str">
            <v>Coaseguros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>
            <v>220625</v>
          </cell>
          <cell r="B3223" t="str">
            <v>Miscel·neos</v>
          </cell>
          <cell r="C3223">
            <v>-14869.41</v>
          </cell>
          <cell r="D3223">
            <v>72575.08</v>
          </cell>
          <cell r="E3223">
            <v>103631.57</v>
          </cell>
          <cell r="F3223">
            <v>-45925.9</v>
          </cell>
        </row>
        <row r="3224">
          <cell r="A3224">
            <v>2206251</v>
          </cell>
          <cell r="B3224" t="str">
            <v>Moneda nacional</v>
          </cell>
          <cell r="C3224">
            <v>-14869.41</v>
          </cell>
          <cell r="D3224">
            <v>72575.08</v>
          </cell>
          <cell r="E3224">
            <v>103631.57</v>
          </cell>
          <cell r="F3224">
            <v>-45925.9</v>
          </cell>
        </row>
        <row r="3225">
          <cell r="A3225">
            <v>220625101</v>
          </cell>
          <cell r="B3225" t="str">
            <v>Seguros directos</v>
          </cell>
          <cell r="C3225">
            <v>-14869.41</v>
          </cell>
          <cell r="D3225">
            <v>72575.08</v>
          </cell>
          <cell r="E3225">
            <v>103631.57</v>
          </cell>
          <cell r="F3225">
            <v>-45925.9</v>
          </cell>
        </row>
        <row r="3226">
          <cell r="A3226">
            <v>220625102</v>
          </cell>
          <cell r="B3226" t="str">
            <v>Reaseguros tomados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>
            <v>220625103</v>
          </cell>
          <cell r="B3227" t="str">
            <v>Coaseguros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>
            <v>220625109</v>
          </cell>
          <cell r="B3228" t="str">
            <v>Seguros con filiales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>
            <v>22062510901</v>
          </cell>
          <cell r="B3229" t="str">
            <v>Seguros directos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>
            <v>22062510902</v>
          </cell>
          <cell r="B3230" t="str">
            <v>Reaseguros tomados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>
            <v>22062510903</v>
          </cell>
          <cell r="B3231" t="str">
            <v>Coaseguros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>
            <v>2206252</v>
          </cell>
          <cell r="B3232" t="str">
            <v>Moneda extranjera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</row>
        <row r="3233">
          <cell r="A3233">
            <v>220625201</v>
          </cell>
          <cell r="B3233" t="str">
            <v>Seguros directos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>
            <v>220625202</v>
          </cell>
          <cell r="B3234" t="str">
            <v>Reaseguros tomados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>
            <v>220625203</v>
          </cell>
          <cell r="B3235" t="str">
            <v>Coaseguros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>
            <v>220625209</v>
          </cell>
          <cell r="B3236" t="str">
            <v>Seguros con filiales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>
            <v>22062520901</v>
          </cell>
          <cell r="B3237" t="str">
            <v>Seguros directos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>
            <v>22062520902</v>
          </cell>
          <cell r="B3238" t="str">
            <v>Reaseguros tomados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</row>
        <row r="3239">
          <cell r="A3239">
            <v>22062520903</v>
          </cell>
          <cell r="B3239" t="str">
            <v>Coaseguros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>
            <v>2207</v>
          </cell>
          <cell r="B3240" t="str">
            <v>RESERVAS POR RIESGOS EN CURSO DE FIANZAS</v>
          </cell>
          <cell r="C3240">
            <v>-1003606.99</v>
          </cell>
          <cell r="D3240">
            <v>1225898.3400000001</v>
          </cell>
          <cell r="E3240">
            <v>1312340.6100000001</v>
          </cell>
          <cell r="F3240">
            <v>-1090049.26</v>
          </cell>
        </row>
        <row r="3241">
          <cell r="A3241">
            <v>220701</v>
          </cell>
          <cell r="B3241" t="str">
            <v>Fidelidad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>
            <v>2207011</v>
          </cell>
          <cell r="B3242" t="str">
            <v>Moneda nacional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>
            <v>220701101</v>
          </cell>
          <cell r="B3243" t="str">
            <v>Fianzas directas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>
            <v>220701102</v>
          </cell>
          <cell r="B3244" t="str">
            <v>Reafianzamiento tomado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>
            <v>220701103</v>
          </cell>
          <cell r="B3245" t="str">
            <v>Coafianzamiento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</row>
        <row r="3246">
          <cell r="A3246">
            <v>220701109</v>
          </cell>
          <cell r="B3246" t="str">
            <v>Fianzas con filiales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</row>
        <row r="3247">
          <cell r="A3247">
            <v>22070110901</v>
          </cell>
          <cell r="B3247" t="str">
            <v>Fianzas directas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</row>
        <row r="3248">
          <cell r="A3248">
            <v>22070110902</v>
          </cell>
          <cell r="B3248" t="str">
            <v>Reafianzamiento tomado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</row>
        <row r="3249">
          <cell r="A3249">
            <v>22070110903</v>
          </cell>
          <cell r="B3249" t="str">
            <v>Coafianzamiento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</row>
        <row r="3250">
          <cell r="A3250">
            <v>2207012</v>
          </cell>
          <cell r="B3250" t="str">
            <v>Moneda extranjera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</row>
        <row r="3251">
          <cell r="A3251">
            <v>220701201</v>
          </cell>
          <cell r="B3251" t="str">
            <v>Fianzas directas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</row>
        <row r="3252">
          <cell r="A3252">
            <v>220701202</v>
          </cell>
          <cell r="B3252" t="str">
            <v>Reafianzamiento tomado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</row>
        <row r="3253">
          <cell r="A3253">
            <v>220701203</v>
          </cell>
          <cell r="B3253" t="str">
            <v>Coafianzamiento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</row>
        <row r="3254">
          <cell r="A3254">
            <v>220701209</v>
          </cell>
          <cell r="B3254" t="str">
            <v>Fianzas con filiales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</row>
        <row r="3255">
          <cell r="A3255">
            <v>22070120901</v>
          </cell>
          <cell r="B3255" t="str">
            <v>Fianzas directas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</row>
        <row r="3256">
          <cell r="A3256">
            <v>22070120902</v>
          </cell>
          <cell r="B3256" t="str">
            <v>Reafianzamiento tomado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</row>
        <row r="3257">
          <cell r="A3257">
            <v>22070120903</v>
          </cell>
          <cell r="B3257" t="str">
            <v>Coafianzamiento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</row>
        <row r="3258">
          <cell r="A3258">
            <v>220702</v>
          </cell>
          <cell r="B3258" t="str">
            <v>GarantÌa</v>
          </cell>
          <cell r="C3258">
            <v>-1003606.99</v>
          </cell>
          <cell r="D3258">
            <v>1225898.3400000001</v>
          </cell>
          <cell r="E3258">
            <v>1312340.6100000001</v>
          </cell>
          <cell r="F3258">
            <v>-1090049.26</v>
          </cell>
        </row>
        <row r="3259">
          <cell r="A3259">
            <v>2207021</v>
          </cell>
          <cell r="B3259" t="str">
            <v>Moneda nacional</v>
          </cell>
          <cell r="C3259">
            <v>-1003606.99</v>
          </cell>
          <cell r="D3259">
            <v>1225898.3400000001</v>
          </cell>
          <cell r="E3259">
            <v>1312340.6100000001</v>
          </cell>
          <cell r="F3259">
            <v>-1090049.26</v>
          </cell>
        </row>
        <row r="3260">
          <cell r="A3260">
            <v>220702101</v>
          </cell>
          <cell r="B3260" t="str">
            <v>Fianzas directas</v>
          </cell>
          <cell r="C3260">
            <v>-1000299.49</v>
          </cell>
          <cell r="D3260">
            <v>1204028.31</v>
          </cell>
          <cell r="E3260">
            <v>1279007.48</v>
          </cell>
          <cell r="F3260">
            <v>-1075278.6599999999</v>
          </cell>
        </row>
        <row r="3261">
          <cell r="A3261">
            <v>220702102</v>
          </cell>
          <cell r="B3261" t="str">
            <v>Reafianzamiento tomado</v>
          </cell>
          <cell r="C3261">
            <v>-3307.5</v>
          </cell>
          <cell r="D3261">
            <v>21870.03</v>
          </cell>
          <cell r="E3261">
            <v>33333.129999999997</v>
          </cell>
          <cell r="F3261">
            <v>-14770.6</v>
          </cell>
        </row>
        <row r="3262">
          <cell r="A3262">
            <v>220702103</v>
          </cell>
          <cell r="B3262" t="str">
            <v>Coafianzamiento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</row>
        <row r="3263">
          <cell r="A3263">
            <v>220702109</v>
          </cell>
          <cell r="B3263" t="str">
            <v>Fianzas con filiales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</row>
        <row r="3264">
          <cell r="A3264">
            <v>22070210901</v>
          </cell>
          <cell r="B3264" t="str">
            <v>Fianzas directas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</row>
        <row r="3265">
          <cell r="A3265">
            <v>22070210902</v>
          </cell>
          <cell r="B3265" t="str">
            <v>Reafianzamiento tomado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</row>
        <row r="3266">
          <cell r="A3266">
            <v>22070210903</v>
          </cell>
          <cell r="B3266" t="str">
            <v>Coafianzamiento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</row>
        <row r="3267">
          <cell r="A3267">
            <v>2207022</v>
          </cell>
          <cell r="B3267" t="str">
            <v>Moneda extranjera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>
            <v>220702201</v>
          </cell>
          <cell r="B3268" t="str">
            <v>Fianzas directas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>
            <v>220702202</v>
          </cell>
          <cell r="B3269" t="str">
            <v>Reafianzamiento tomado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>
            <v>220702203</v>
          </cell>
          <cell r="B3270" t="str">
            <v>Coafianzamiento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>
            <v>220702209</v>
          </cell>
          <cell r="B3271" t="str">
            <v>Fianzas con filiales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>
            <v>22070220901</v>
          </cell>
          <cell r="B3272" t="str">
            <v>Fianzas directas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>
            <v>22070220902</v>
          </cell>
          <cell r="B3273" t="str">
            <v>Reafianzamiento tomado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>
            <v>22070220903</v>
          </cell>
          <cell r="B3274" t="str">
            <v>Coafianzamiento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>
            <v>220703</v>
          </cell>
          <cell r="B3275" t="str">
            <v>Motorista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>
            <v>2207031</v>
          </cell>
          <cell r="B3276" t="str">
            <v>Moneda nacional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>
            <v>220703101</v>
          </cell>
          <cell r="B3277" t="str">
            <v>Fianzas directas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>
            <v>220703102</v>
          </cell>
          <cell r="B3278" t="str">
            <v>Reafianzamiento tomado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>
            <v>220703103</v>
          </cell>
          <cell r="B3279" t="str">
            <v>Coafianzamiento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>
            <v>220703109</v>
          </cell>
          <cell r="B3280" t="str">
            <v>Fianzas con filiales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>
            <v>22070310901</v>
          </cell>
          <cell r="B3281" t="str">
            <v>Fianzas directas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>
            <v>22070310902</v>
          </cell>
          <cell r="B3282" t="str">
            <v>Reafianzamiento tomado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>
            <v>22070310903</v>
          </cell>
          <cell r="B3283" t="str">
            <v>Coafianzamiento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>
            <v>2207032</v>
          </cell>
          <cell r="B3284" t="str">
            <v>Moneda extranjera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</row>
        <row r="3285">
          <cell r="A3285">
            <v>220703201</v>
          </cell>
          <cell r="B3285" t="str">
            <v>Fianzas directas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</row>
        <row r="3286">
          <cell r="A3286">
            <v>220703202</v>
          </cell>
          <cell r="B3286" t="str">
            <v>Reafianzamiento tomado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</row>
        <row r="3287">
          <cell r="A3287">
            <v>220703203</v>
          </cell>
          <cell r="B3287" t="str">
            <v>Coafianzamiento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</row>
        <row r="3288">
          <cell r="A3288">
            <v>220703209</v>
          </cell>
          <cell r="B3288" t="str">
            <v>Fianzas con filiales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>
            <v>22070320901</v>
          </cell>
          <cell r="B3289" t="str">
            <v>Fianzas directas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>
            <v>22070320902</v>
          </cell>
          <cell r="B3290" t="str">
            <v>Reafianzamiento tomado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>
            <v>22070320903</v>
          </cell>
          <cell r="B3291" t="str">
            <v>Coafianzamiento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</row>
        <row r="3292">
          <cell r="A3292">
            <v>2208</v>
          </cell>
          <cell r="B3292" t="str">
            <v>RESERVAS DE PREVISION Y CONTINGENCIAL DE FIANZAS</v>
          </cell>
          <cell r="C3292">
            <v>-516272.03</v>
          </cell>
          <cell r="D3292">
            <v>0</v>
          </cell>
          <cell r="E3292">
            <v>111373.09</v>
          </cell>
          <cell r="F3292">
            <v>-627645.12</v>
          </cell>
        </row>
        <row r="3293">
          <cell r="A3293">
            <v>220801</v>
          </cell>
          <cell r="B3293" t="str">
            <v>Contingencial de terremotos</v>
          </cell>
          <cell r="C3293">
            <v>-516272.03</v>
          </cell>
          <cell r="D3293">
            <v>0</v>
          </cell>
          <cell r="E3293">
            <v>111373.09</v>
          </cell>
          <cell r="F3293">
            <v>-627645.12</v>
          </cell>
        </row>
        <row r="3294">
          <cell r="A3294">
            <v>2208011</v>
          </cell>
          <cell r="B3294" t="str">
            <v>Moneda nacional</v>
          </cell>
          <cell r="C3294">
            <v>-516272.03</v>
          </cell>
          <cell r="D3294">
            <v>0</v>
          </cell>
          <cell r="E3294">
            <v>111373.09</v>
          </cell>
          <cell r="F3294">
            <v>-627645.12</v>
          </cell>
        </row>
        <row r="3295">
          <cell r="A3295">
            <v>220801101</v>
          </cell>
          <cell r="B3295" t="str">
            <v>Seguro directo</v>
          </cell>
          <cell r="C3295">
            <v>-516272.03</v>
          </cell>
          <cell r="D3295">
            <v>0</v>
          </cell>
          <cell r="E3295">
            <v>111373.09</v>
          </cell>
          <cell r="F3295">
            <v>-627645.12</v>
          </cell>
        </row>
        <row r="3296">
          <cell r="A3296">
            <v>220801102</v>
          </cell>
          <cell r="B3296" t="str">
            <v>Reaseguro tomado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>
            <v>220801103</v>
          </cell>
          <cell r="B3297" t="str">
            <v>Coaseguros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>
            <v>2208012</v>
          </cell>
          <cell r="B3298" t="str">
            <v>Moneda extranjera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>
            <v>220802</v>
          </cell>
          <cell r="B3299" t="str">
            <v>Para riesgos de seguros especiales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>
            <v>2208021</v>
          </cell>
          <cell r="B3300" t="str">
            <v>Moneda nacional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>
            <v>2208022</v>
          </cell>
          <cell r="B3301" t="str">
            <v>Moneda extranjera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>
            <v>220803</v>
          </cell>
          <cell r="B3302" t="str">
            <v>Extraordinaria para otros riesgos cÌclicos o fluctuantes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>
            <v>2208031</v>
          </cell>
          <cell r="B3303" t="str">
            <v>Moneda nacional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</row>
        <row r="3304">
          <cell r="A3304">
            <v>2208032</v>
          </cell>
          <cell r="B3304" t="str">
            <v>Moneda extranjera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</row>
        <row r="3305">
          <cell r="A3305">
            <v>220804</v>
          </cell>
          <cell r="B3305" t="str">
            <v>Reserva contingencial de fianzas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</row>
        <row r="3306">
          <cell r="A3306">
            <v>2208041</v>
          </cell>
          <cell r="B3306" t="str">
            <v>Moneda nacional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</row>
        <row r="3307">
          <cell r="A3307">
            <v>2208042</v>
          </cell>
          <cell r="B3307" t="str">
            <v>Moneda extranjera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>
            <v>220809</v>
          </cell>
          <cell r="B3308" t="str">
            <v>Reservas de previsiÛn pendientes de liquidaciÛn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>
            <v>2208091</v>
          </cell>
          <cell r="B3309" t="str">
            <v>Moneda nacional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</row>
        <row r="3310">
          <cell r="A3310">
            <v>2208092</v>
          </cell>
          <cell r="B3310" t="str">
            <v>Moneda extranjera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>
            <v>23</v>
          </cell>
          <cell r="B3311" t="str">
            <v>RESERVAS POR SINIESTROS</v>
          </cell>
          <cell r="C3311">
            <v>-747713.73</v>
          </cell>
          <cell r="D3311">
            <v>473461</v>
          </cell>
          <cell r="E3311">
            <v>438152.93</v>
          </cell>
          <cell r="F3311">
            <v>-712405.66</v>
          </cell>
        </row>
        <row r="3312">
          <cell r="A3312">
            <v>2301</v>
          </cell>
          <cell r="B3312" t="str">
            <v>RESERVAS POR SINIESTROS REPORTADOS</v>
          </cell>
          <cell r="C3312">
            <v>-611740.15</v>
          </cell>
          <cell r="D3312">
            <v>473461</v>
          </cell>
          <cell r="E3312">
            <v>438152.93</v>
          </cell>
          <cell r="F3312">
            <v>-576432.07999999996</v>
          </cell>
        </row>
        <row r="3313">
          <cell r="A3313">
            <v>230101</v>
          </cell>
          <cell r="B3313" t="str">
            <v>De seguros de vida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>
            <v>2301011</v>
          </cell>
          <cell r="B3314" t="str">
            <v>Moneda nacional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</row>
        <row r="3315">
          <cell r="A3315">
            <v>2301012</v>
          </cell>
          <cell r="B3315" t="str">
            <v>Moneda extranjera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</row>
        <row r="3316">
          <cell r="A3316">
            <v>230102</v>
          </cell>
          <cell r="B3316" t="str">
            <v>De seguros previsionales rentas y pensiones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</row>
        <row r="3317">
          <cell r="A3317">
            <v>2301021</v>
          </cell>
          <cell r="B3317" t="str">
            <v>Moneda nacional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</row>
        <row r="3318">
          <cell r="A3318">
            <v>2301022</v>
          </cell>
          <cell r="B3318" t="str">
            <v>Moneda extranjera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</row>
        <row r="3319">
          <cell r="A3319">
            <v>230103</v>
          </cell>
          <cell r="B3319" t="str">
            <v>De seguros de accidentes y enfermedades</v>
          </cell>
          <cell r="C3319">
            <v>-173.82</v>
          </cell>
          <cell r="D3319">
            <v>0</v>
          </cell>
          <cell r="E3319">
            <v>0</v>
          </cell>
          <cell r="F3319">
            <v>-173.82</v>
          </cell>
        </row>
        <row r="3320">
          <cell r="A3320">
            <v>2301031</v>
          </cell>
          <cell r="B3320" t="str">
            <v>Moneda nacional</v>
          </cell>
          <cell r="C3320">
            <v>-173.82</v>
          </cell>
          <cell r="D3320">
            <v>0</v>
          </cell>
          <cell r="E3320">
            <v>0</v>
          </cell>
          <cell r="F3320">
            <v>-173.82</v>
          </cell>
        </row>
        <row r="3321">
          <cell r="A3321">
            <v>2301032</v>
          </cell>
          <cell r="B3321" t="str">
            <v>Moneda extranjera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</row>
        <row r="3322">
          <cell r="A3322">
            <v>230104</v>
          </cell>
          <cell r="B3322" t="str">
            <v>De seguros de incendios</v>
          </cell>
          <cell r="C3322">
            <v>-87952.66</v>
          </cell>
          <cell r="D3322">
            <v>58453.599999999999</v>
          </cell>
          <cell r="E3322">
            <v>87724.47</v>
          </cell>
          <cell r="F3322">
            <v>-117223.53</v>
          </cell>
        </row>
        <row r="3323">
          <cell r="A3323">
            <v>2301041</v>
          </cell>
          <cell r="B3323" t="str">
            <v>Moneda nacional</v>
          </cell>
          <cell r="C3323">
            <v>-87952.66</v>
          </cell>
          <cell r="D3323">
            <v>58453.599999999999</v>
          </cell>
          <cell r="E3323">
            <v>87724.47</v>
          </cell>
          <cell r="F3323">
            <v>-117223.53</v>
          </cell>
        </row>
        <row r="3324">
          <cell r="A3324">
            <v>2301042</v>
          </cell>
          <cell r="B3324" t="str">
            <v>Moneda extranjera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</row>
        <row r="3325">
          <cell r="A3325">
            <v>230105</v>
          </cell>
          <cell r="B3325" t="str">
            <v>De seguros de automotores</v>
          </cell>
          <cell r="C3325">
            <v>-71605.13</v>
          </cell>
          <cell r="D3325">
            <v>15819.26</v>
          </cell>
          <cell r="E3325">
            <v>55820.04</v>
          </cell>
          <cell r="F3325">
            <v>-111605.91</v>
          </cell>
        </row>
        <row r="3326">
          <cell r="A3326">
            <v>2301051</v>
          </cell>
          <cell r="B3326" t="str">
            <v>Moneda nacional</v>
          </cell>
          <cell r="C3326">
            <v>-71605.13</v>
          </cell>
          <cell r="D3326">
            <v>15819.26</v>
          </cell>
          <cell r="E3326">
            <v>55820.04</v>
          </cell>
          <cell r="F3326">
            <v>-111605.91</v>
          </cell>
        </row>
        <row r="3327">
          <cell r="A3327">
            <v>2301052</v>
          </cell>
          <cell r="B3327" t="str">
            <v>Moneda extranjera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</row>
        <row r="3328">
          <cell r="A3328">
            <v>230106</v>
          </cell>
          <cell r="B3328" t="str">
            <v>De otros seguros generales</v>
          </cell>
          <cell r="C3328">
            <v>-90265.62</v>
          </cell>
          <cell r="D3328">
            <v>9272.2900000000009</v>
          </cell>
          <cell r="E3328">
            <v>15927.1</v>
          </cell>
          <cell r="F3328">
            <v>-96920.43</v>
          </cell>
        </row>
        <row r="3329">
          <cell r="A3329">
            <v>2301061</v>
          </cell>
          <cell r="B3329" t="str">
            <v>Moneda nacional</v>
          </cell>
          <cell r="C3329">
            <v>-90265.62</v>
          </cell>
          <cell r="D3329">
            <v>9272.2900000000009</v>
          </cell>
          <cell r="E3329">
            <v>15927.1</v>
          </cell>
          <cell r="F3329">
            <v>-96920.43</v>
          </cell>
        </row>
        <row r="3330">
          <cell r="A3330">
            <v>2301062</v>
          </cell>
          <cell r="B3330" t="str">
            <v>Moneda extranjera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</row>
        <row r="3331">
          <cell r="A3331">
            <v>230107</v>
          </cell>
          <cell r="B3331" t="str">
            <v>De fianzas</v>
          </cell>
          <cell r="C3331">
            <v>-361742.92</v>
          </cell>
          <cell r="D3331">
            <v>389915.85</v>
          </cell>
          <cell r="E3331">
            <v>278681.32</v>
          </cell>
          <cell r="F3331">
            <v>-250508.39</v>
          </cell>
        </row>
        <row r="3332">
          <cell r="A3332">
            <v>2301071</v>
          </cell>
          <cell r="B3332" t="str">
            <v>Moneda nacional</v>
          </cell>
          <cell r="C3332">
            <v>-361742.92</v>
          </cell>
          <cell r="D3332">
            <v>389915.85</v>
          </cell>
          <cell r="E3332">
            <v>278681.32</v>
          </cell>
          <cell r="F3332">
            <v>-250508.39</v>
          </cell>
        </row>
        <row r="3333">
          <cell r="A3333">
            <v>2301072</v>
          </cell>
          <cell r="B3333" t="str">
            <v>Moneda extranjera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</row>
        <row r="3334">
          <cell r="A3334">
            <v>2302</v>
          </cell>
          <cell r="B3334" t="str">
            <v>RESERVA POR SINIESTROS NO REPORTADOS</v>
          </cell>
          <cell r="C3334">
            <v>-135973.57999999999</v>
          </cell>
          <cell r="D3334">
            <v>0</v>
          </cell>
          <cell r="E3334">
            <v>0</v>
          </cell>
          <cell r="F3334">
            <v>-135973.57999999999</v>
          </cell>
        </row>
        <row r="3335">
          <cell r="A3335">
            <v>230201</v>
          </cell>
          <cell r="B3335" t="str">
            <v>De seguros de vida</v>
          </cell>
          <cell r="C3335">
            <v>-8091.67</v>
          </cell>
          <cell r="D3335">
            <v>0</v>
          </cell>
          <cell r="E3335">
            <v>0</v>
          </cell>
          <cell r="F3335">
            <v>-8091.67</v>
          </cell>
        </row>
        <row r="3336">
          <cell r="A3336">
            <v>2302011</v>
          </cell>
          <cell r="B3336" t="str">
            <v>Moneda nacional</v>
          </cell>
          <cell r="C3336">
            <v>-8091.67</v>
          </cell>
          <cell r="D3336">
            <v>0</v>
          </cell>
          <cell r="E3336">
            <v>0</v>
          </cell>
          <cell r="F3336">
            <v>-8091.67</v>
          </cell>
        </row>
        <row r="3337">
          <cell r="A3337">
            <v>2302012</v>
          </cell>
          <cell r="B3337" t="str">
            <v>Moneda extranjera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</row>
        <row r="3338">
          <cell r="A3338">
            <v>230202</v>
          </cell>
          <cell r="B3338" t="str">
            <v>De seguros previsionales rentas y pensiones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>
            <v>2302021</v>
          </cell>
          <cell r="B3339" t="str">
            <v>Moneda nacional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</row>
        <row r="3340">
          <cell r="A3340">
            <v>2302022</v>
          </cell>
          <cell r="B3340" t="str">
            <v>Moneda extranjera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</row>
        <row r="3341">
          <cell r="A3341">
            <v>230203</v>
          </cell>
          <cell r="B3341" t="str">
            <v>De seguros de accidentes y enfermedades</v>
          </cell>
          <cell r="C3341">
            <v>-47586.84</v>
          </cell>
          <cell r="D3341">
            <v>0</v>
          </cell>
          <cell r="E3341">
            <v>0</v>
          </cell>
          <cell r="F3341">
            <v>-47586.84</v>
          </cell>
        </row>
        <row r="3342">
          <cell r="A3342">
            <v>2302031</v>
          </cell>
          <cell r="B3342" t="str">
            <v>Moneda nacional</v>
          </cell>
          <cell r="C3342">
            <v>-47586.84</v>
          </cell>
          <cell r="D3342">
            <v>0</v>
          </cell>
          <cell r="E3342">
            <v>0</v>
          </cell>
          <cell r="F3342">
            <v>-47586.84</v>
          </cell>
        </row>
        <row r="3343">
          <cell r="A3343">
            <v>2302032</v>
          </cell>
          <cell r="B3343" t="str">
            <v>Moneda extranjera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>
            <v>230204</v>
          </cell>
          <cell r="B3344" t="str">
            <v>De seguros de incendios</v>
          </cell>
          <cell r="C3344">
            <v>-1481.46</v>
          </cell>
          <cell r="D3344">
            <v>0</v>
          </cell>
          <cell r="E3344">
            <v>0</v>
          </cell>
          <cell r="F3344">
            <v>-1481.46</v>
          </cell>
        </row>
        <row r="3345">
          <cell r="A3345">
            <v>2302041</v>
          </cell>
          <cell r="B3345" t="str">
            <v>Moneda nacional</v>
          </cell>
          <cell r="C3345">
            <v>-1481.46</v>
          </cell>
          <cell r="D3345">
            <v>0</v>
          </cell>
          <cell r="E3345">
            <v>0</v>
          </cell>
          <cell r="F3345">
            <v>-1481.46</v>
          </cell>
        </row>
        <row r="3346">
          <cell r="A3346">
            <v>2302042</v>
          </cell>
          <cell r="B3346" t="str">
            <v>Moneda extranjera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>
            <v>230205</v>
          </cell>
          <cell r="B3347" t="str">
            <v>De seguros de automotores</v>
          </cell>
          <cell r="C3347">
            <v>-1637.85</v>
          </cell>
          <cell r="D3347">
            <v>0</v>
          </cell>
          <cell r="E3347">
            <v>0</v>
          </cell>
          <cell r="F3347">
            <v>-1637.85</v>
          </cell>
        </row>
        <row r="3348">
          <cell r="A3348">
            <v>2302051</v>
          </cell>
          <cell r="B3348" t="str">
            <v>Moneda nacional</v>
          </cell>
          <cell r="C3348">
            <v>-1637.85</v>
          </cell>
          <cell r="D3348">
            <v>0</v>
          </cell>
          <cell r="E3348">
            <v>0</v>
          </cell>
          <cell r="F3348">
            <v>-1637.85</v>
          </cell>
        </row>
        <row r="3349">
          <cell r="A3349">
            <v>2302052</v>
          </cell>
          <cell r="B3349" t="str">
            <v>Moneda extranjera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>
            <v>230206</v>
          </cell>
          <cell r="B3350" t="str">
            <v>De otros seguros generales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>
            <v>2302061</v>
          </cell>
          <cell r="B3351" t="str">
            <v>Moneda nacional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>
            <v>230206101</v>
          </cell>
          <cell r="B3352" t="str">
            <v>Rotura de cristales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>
            <v>230206102</v>
          </cell>
          <cell r="B3353" t="str">
            <v>Transporte maritimo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>
            <v>230206103</v>
          </cell>
          <cell r="B3354" t="str">
            <v>Transporte aereo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>
            <v>230206104</v>
          </cell>
          <cell r="B3355" t="str">
            <v>Transporte Terrestre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>
            <v>230206105</v>
          </cell>
          <cell r="B3356" t="str">
            <v>Marítimo cascos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>
            <v>230206106</v>
          </cell>
          <cell r="B3357" t="str">
            <v>Aviación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>
            <v>230206107</v>
          </cell>
          <cell r="B3358" t="str">
            <v>Robo y hurto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>
            <v>230206108</v>
          </cell>
          <cell r="B3359" t="str">
            <v>Fidelidad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>
            <v>230206109</v>
          </cell>
          <cell r="B3360" t="str">
            <v>Seguros de bancos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>
            <v>230206110</v>
          </cell>
          <cell r="B3361" t="str">
            <v>Todo riesgo para contratistas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>
            <v>230206111</v>
          </cell>
          <cell r="B3362" t="str">
            <v>Todo riesgo equipo para contratistas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</row>
        <row r="3363">
          <cell r="A3363">
            <v>230206112</v>
          </cell>
          <cell r="B3363" t="str">
            <v>Rotura de maquinaria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</row>
        <row r="3364">
          <cell r="A3364">
            <v>230206114</v>
          </cell>
          <cell r="B3364" t="str">
            <v>Todo riesgo equipo electrónico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>
            <v>230206118</v>
          </cell>
          <cell r="B3365" t="str">
            <v>Responsabilidad civil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>
            <v>230206121</v>
          </cell>
          <cell r="B3366" t="str">
            <v>Agrícola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>
            <v>230206122</v>
          </cell>
          <cell r="B3367" t="str">
            <v>Domiciliarios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</row>
        <row r="3368">
          <cell r="A3368">
            <v>230206123</v>
          </cell>
          <cell r="B3368" t="str">
            <v>Crédito interno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</row>
        <row r="3369">
          <cell r="A3369">
            <v>2302062</v>
          </cell>
          <cell r="B3369" t="str">
            <v>Moneda extranjera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</row>
        <row r="3370">
          <cell r="A3370">
            <v>230207</v>
          </cell>
          <cell r="B3370" t="str">
            <v>De fianzas</v>
          </cell>
          <cell r="C3370">
            <v>-77175.759999999995</v>
          </cell>
          <cell r="D3370">
            <v>0</v>
          </cell>
          <cell r="E3370">
            <v>0</v>
          </cell>
          <cell r="F3370">
            <v>-77175.759999999995</v>
          </cell>
        </row>
        <row r="3371">
          <cell r="A3371">
            <v>2302071</v>
          </cell>
          <cell r="B3371" t="str">
            <v>Moneda nacional</v>
          </cell>
          <cell r="C3371">
            <v>-77175.759999999995</v>
          </cell>
          <cell r="D3371">
            <v>0</v>
          </cell>
          <cell r="E3371">
            <v>0</v>
          </cell>
          <cell r="F3371">
            <v>-77175.759999999995</v>
          </cell>
        </row>
        <row r="3372">
          <cell r="A3372">
            <v>2302072</v>
          </cell>
          <cell r="B3372" t="str">
            <v>Moneda extranjera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</row>
        <row r="3373">
          <cell r="A3373">
            <v>2303</v>
          </cell>
          <cell r="B3373" t="str">
            <v>INCREMENTOS DE RESERVAS A CARGO DE REASEGURADORES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</row>
        <row r="3374">
          <cell r="A3374">
            <v>2304</v>
          </cell>
          <cell r="B3374" t="str">
            <v>RESERVA A CARGO DE REASEGURADORES -PROVISION POR AJUSTE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</row>
        <row r="3375">
          <cell r="A3375">
            <v>24</v>
          </cell>
          <cell r="B3375" t="str">
            <v>SOCIEDADES ACREEDORAS DE SEGUROS Y FIANZAS</v>
          </cell>
          <cell r="C3375">
            <v>-1204463.19</v>
          </cell>
          <cell r="D3375">
            <v>9406010.5999999996</v>
          </cell>
          <cell r="E3375">
            <v>11356827.48</v>
          </cell>
          <cell r="F3375">
            <v>-3155280.07</v>
          </cell>
        </row>
        <row r="3376">
          <cell r="A3376">
            <v>2401</v>
          </cell>
          <cell r="B3376" t="str">
            <v>OBLIGACIONES EN CUENTA CORRIENTE CON SOCIEDADES DE REASEGURO</v>
          </cell>
          <cell r="C3376">
            <v>-1204463.19</v>
          </cell>
          <cell r="D3376">
            <v>9359758.0700000003</v>
          </cell>
          <cell r="E3376">
            <v>11308482.65</v>
          </cell>
          <cell r="F3376">
            <v>-3153187.77</v>
          </cell>
        </row>
        <row r="3377">
          <cell r="A3377">
            <v>240101</v>
          </cell>
          <cell r="B3377" t="str">
            <v>Con reaseguradoras</v>
          </cell>
          <cell r="C3377">
            <v>-1204463.19</v>
          </cell>
          <cell r="D3377">
            <v>9359758.0700000003</v>
          </cell>
          <cell r="E3377">
            <v>11308482.65</v>
          </cell>
          <cell r="F3377">
            <v>-3153187.77</v>
          </cell>
        </row>
        <row r="3378">
          <cell r="A3378">
            <v>2401011</v>
          </cell>
          <cell r="B3378" t="str">
            <v>Moneda nacional</v>
          </cell>
          <cell r="C3378">
            <v>-1204463.19</v>
          </cell>
          <cell r="D3378">
            <v>9359758.0700000003</v>
          </cell>
          <cell r="E3378">
            <v>11308482.65</v>
          </cell>
          <cell r="F3378">
            <v>-3153187.77</v>
          </cell>
        </row>
        <row r="3379">
          <cell r="A3379">
            <v>240101101</v>
          </cell>
          <cell r="B3379" t="str">
            <v>Aseguradora Agrícola Comercial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</row>
        <row r="3380">
          <cell r="A3380">
            <v>240101102</v>
          </cell>
          <cell r="B3380" t="str">
            <v>Aseguradora Popular SA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>
            <v>240101103</v>
          </cell>
          <cell r="B3381" t="str">
            <v>Aseguradora Suiza Salvadoreña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</row>
        <row r="3382">
          <cell r="A3382">
            <v>240101104</v>
          </cell>
          <cell r="B3382" t="str">
            <v>Cia. Internacional de Seguros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</row>
        <row r="3383">
          <cell r="A3383">
            <v>240101105</v>
          </cell>
          <cell r="B3383" t="str">
            <v>Seguros e Inversiones SA</v>
          </cell>
          <cell r="C3383">
            <v>-13404.58</v>
          </cell>
          <cell r="D3383">
            <v>208133.91</v>
          </cell>
          <cell r="E3383">
            <v>194729.57</v>
          </cell>
          <cell r="F3383">
            <v>-0.24</v>
          </cell>
        </row>
        <row r="3384">
          <cell r="A3384">
            <v>240101106</v>
          </cell>
          <cell r="B3384" t="str">
            <v>First Reinsurance Service Co.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</row>
        <row r="3385">
          <cell r="A3385">
            <v>240101107</v>
          </cell>
          <cell r="B3385" t="str">
            <v>Hannover Ruck SE (Daños y Fianzas)</v>
          </cell>
          <cell r="C3385">
            <v>-993717.56</v>
          </cell>
          <cell r="D3385">
            <v>818071.79</v>
          </cell>
          <cell r="E3385">
            <v>1688563.08</v>
          </cell>
          <cell r="F3385">
            <v>-1864208.85</v>
          </cell>
        </row>
        <row r="3386">
          <cell r="A3386">
            <v>240101108</v>
          </cell>
          <cell r="B3386" t="str">
            <v>Hannover Ruck SE (Vida y Salud)</v>
          </cell>
          <cell r="C3386">
            <v>-46596.97</v>
          </cell>
          <cell r="D3386">
            <v>46596.97</v>
          </cell>
          <cell r="E3386">
            <v>0</v>
          </cell>
          <cell r="F3386">
            <v>0</v>
          </cell>
        </row>
        <row r="3387">
          <cell r="A3387">
            <v>240101109</v>
          </cell>
          <cell r="B3387" t="str">
            <v>Fianzas Universales de Guatemala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>
            <v>240101110</v>
          </cell>
          <cell r="B3388" t="str">
            <v>Aseguradora de Créditos y Garantías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</row>
        <row r="3389">
          <cell r="A3389">
            <v>240101111</v>
          </cell>
          <cell r="B3389" t="str">
            <v>Afianzadora General SA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>
            <v>240101112</v>
          </cell>
          <cell r="B3390" t="str">
            <v>La Central de Seguros y Fianzas</v>
          </cell>
          <cell r="C3390">
            <v>-2473.52</v>
          </cell>
          <cell r="D3390">
            <v>2473.2800000000002</v>
          </cell>
          <cell r="E3390">
            <v>24716</v>
          </cell>
          <cell r="F3390">
            <v>-24716.240000000002</v>
          </cell>
        </row>
        <row r="3391">
          <cell r="A3391">
            <v>240101113</v>
          </cell>
          <cell r="B3391" t="str">
            <v>Munchener Ruck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>
            <v>240101114</v>
          </cell>
          <cell r="B3392" t="str">
            <v>Odyssey Re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>
            <v>240101115</v>
          </cell>
          <cell r="B3393" t="str">
            <v>Partner Re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>
            <v>240101116</v>
          </cell>
          <cell r="B3394" t="str">
            <v>Seguros del Pacífico - Nicaragua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>
            <v>240101117</v>
          </cell>
          <cell r="B3395" t="str">
            <v>Converium Ltd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</row>
        <row r="3396">
          <cell r="A3396">
            <v>240101118</v>
          </cell>
          <cell r="B3396" t="str">
            <v>Cia. Internacional de Seguros de Panamá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>
            <v>240101119</v>
          </cell>
          <cell r="B3397" t="str">
            <v>Aon Re México</v>
          </cell>
          <cell r="C3397">
            <v>0</v>
          </cell>
          <cell r="D3397">
            <v>31579.119999999999</v>
          </cell>
          <cell r="E3397">
            <v>31579.119999999999</v>
          </cell>
          <cell r="F3397">
            <v>0</v>
          </cell>
        </row>
        <row r="3398">
          <cell r="A3398">
            <v>240101120</v>
          </cell>
          <cell r="B3398" t="str">
            <v>Aseguradora de La Nación SA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>
            <v>240101121</v>
          </cell>
          <cell r="B3399" t="str">
            <v>Swiss Re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>
            <v>240101122</v>
          </cell>
          <cell r="B3400" t="str">
            <v>GAB Robins Aviation Limited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>
            <v>240101123</v>
          </cell>
          <cell r="B3401" t="str">
            <v>Best Meridian Insurance Company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>
            <v>240101124</v>
          </cell>
          <cell r="B3402" t="str">
            <v>Reaseguradores Participantes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>
            <v>240101125</v>
          </cell>
          <cell r="B3403" t="str">
            <v>Aseguradora Mundial SA - Guatemala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>
            <v>240101126</v>
          </cell>
          <cell r="B3404" t="str">
            <v>Provincial Re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>
            <v>240101127</v>
          </cell>
          <cell r="B3405" t="str">
            <v>Seguros Crefisa SA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>
            <v>240101128</v>
          </cell>
          <cell r="B3406" t="str">
            <v>Seguros G&amp;T SA - Guatemala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>
            <v>240101129</v>
          </cell>
          <cell r="B3407" t="str">
            <v>Aseguradora Hondureña Mundial SA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>
            <v>240101130</v>
          </cell>
          <cell r="B3408" t="str">
            <v>QBE del Istmo Compañía de Reaseguros, Inc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>
            <v>240101131</v>
          </cell>
          <cell r="B3409" t="str">
            <v>Cigna - Guatemala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>
            <v>240101132</v>
          </cell>
          <cell r="B3410" t="str">
            <v>Compañía Interamericana de Seguros - Honduras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>
            <v>240101133</v>
          </cell>
          <cell r="B3411" t="str">
            <v>FRS El Salvador, SA de CV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>
            <v>240101134</v>
          </cell>
          <cell r="B3412" t="str">
            <v>Avia Brokers, LLC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>
            <v>240101135</v>
          </cell>
          <cell r="B3413" t="str">
            <v>Scor Reinsurance Company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</row>
        <row r="3414">
          <cell r="A3414">
            <v>240101136</v>
          </cell>
          <cell r="B3414" t="str">
            <v>Seguros Lafise SA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>
            <v>240101137</v>
          </cell>
          <cell r="B3415" t="str">
            <v>Cooper Gay Martínez del Río y Asociados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</row>
        <row r="3416">
          <cell r="A3416">
            <v>240101138</v>
          </cell>
          <cell r="B3416" t="str">
            <v>Chartis Seguros El Salvador SA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>
            <v>240101139</v>
          </cell>
          <cell r="B3417" t="str">
            <v>Seguros del País - Honduras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</row>
        <row r="3418">
          <cell r="A3418">
            <v>240101140</v>
          </cell>
          <cell r="B3418" t="str">
            <v>Aseguradora Fidelis, S.A.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</row>
        <row r="3419">
          <cell r="A3419">
            <v>240101141</v>
          </cell>
          <cell r="B3419" t="str">
            <v>AIG - Seguros, El Salvador, S.A.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</row>
        <row r="3420">
          <cell r="A3420">
            <v>240101142</v>
          </cell>
          <cell r="B3420" t="str">
            <v>JLT Towers Re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</row>
        <row r="3421">
          <cell r="A3421">
            <v>240101143</v>
          </cell>
          <cell r="B3421" t="str">
            <v>Reaseguradora Patria S.A.</v>
          </cell>
          <cell r="C3421">
            <v>-39386.25</v>
          </cell>
          <cell r="D3421">
            <v>39386.25</v>
          </cell>
          <cell r="E3421">
            <v>0</v>
          </cell>
          <cell r="F3421">
            <v>0</v>
          </cell>
        </row>
        <row r="3422">
          <cell r="A3422">
            <v>240101144</v>
          </cell>
          <cell r="B3422" t="str">
            <v>Howden Latin America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</row>
        <row r="3423">
          <cell r="A3423">
            <v>240101145</v>
          </cell>
          <cell r="B3423" t="str">
            <v>Compañía Internacional de Seguros, S.A.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>
            <v>240101146</v>
          </cell>
          <cell r="B3424" t="str">
            <v>Scotia Seguros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</row>
        <row r="3425">
          <cell r="A3425">
            <v>240101147</v>
          </cell>
          <cell r="B3425" t="str">
            <v>Navigators Insurance Company</v>
          </cell>
          <cell r="C3425">
            <v>-18697.150000000001</v>
          </cell>
          <cell r="D3425">
            <v>18697.150000000001</v>
          </cell>
          <cell r="E3425">
            <v>0</v>
          </cell>
          <cell r="F3425">
            <v>0</v>
          </cell>
        </row>
        <row r="3426">
          <cell r="A3426">
            <v>240101149</v>
          </cell>
          <cell r="B3426" t="str">
            <v>Intermediarios de reaseguro BRG, S.A:</v>
          </cell>
          <cell r="C3426">
            <v>0</v>
          </cell>
          <cell r="D3426">
            <v>35131.589999999997</v>
          </cell>
          <cell r="E3426">
            <v>46842.11</v>
          </cell>
          <cell r="F3426">
            <v>-11710.52</v>
          </cell>
        </row>
        <row r="3427">
          <cell r="A3427">
            <v>240101150</v>
          </cell>
          <cell r="B3427" t="str">
            <v>Active Capital Reinsurance Ltd.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>
            <v>240101151</v>
          </cell>
          <cell r="B3428" t="str">
            <v>Lockton Specialities LLC</v>
          </cell>
          <cell r="C3428">
            <v>-13000</v>
          </cell>
          <cell r="D3428">
            <v>6466115.8399999999</v>
          </cell>
          <cell r="E3428">
            <v>7027798.6200000001</v>
          </cell>
          <cell r="F3428">
            <v>-574682.78</v>
          </cell>
        </row>
        <row r="3429">
          <cell r="A3429">
            <v>240101152</v>
          </cell>
          <cell r="B3429" t="str">
            <v>Vibe Syndicate Management Ltd.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>
            <v>240101153</v>
          </cell>
          <cell r="B3430" t="str">
            <v>Mrec Intermediaria de Reaseguro, S.A.</v>
          </cell>
          <cell r="C3430">
            <v>-37525</v>
          </cell>
          <cell r="D3430">
            <v>393586.74</v>
          </cell>
          <cell r="E3430">
            <v>356061.74</v>
          </cell>
          <cell r="F3430">
            <v>0</v>
          </cell>
        </row>
        <row r="3431">
          <cell r="A3431">
            <v>240101154</v>
          </cell>
          <cell r="B3431" t="str">
            <v>Seguros del Pacifico, S.A.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</row>
        <row r="3432">
          <cell r="A3432">
            <v>240101155</v>
          </cell>
          <cell r="B3432" t="str">
            <v>Sunrist, LLC</v>
          </cell>
          <cell r="C3432">
            <v>0</v>
          </cell>
          <cell r="D3432">
            <v>0</v>
          </cell>
          <cell r="E3432">
            <v>32175</v>
          </cell>
          <cell r="F3432">
            <v>-32175</v>
          </cell>
        </row>
        <row r="3433">
          <cell r="A3433">
            <v>240101156</v>
          </cell>
          <cell r="B3433" t="str">
            <v>Reinsurance Consulting, Intermediario de Reaseguros, S.A. de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</row>
        <row r="3434">
          <cell r="A3434">
            <v>240101157</v>
          </cell>
          <cell r="B3434" t="str">
            <v>Atis Re Corp.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</row>
        <row r="3435">
          <cell r="A3435">
            <v>240101158</v>
          </cell>
          <cell r="B3435" t="str">
            <v>Willis Towers Watson CAC Inc.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</row>
        <row r="3436">
          <cell r="A3436">
            <v>240101159</v>
          </cell>
          <cell r="B3436" t="str">
            <v>BMS Latin America LLC</v>
          </cell>
          <cell r="C3436">
            <v>-10925</v>
          </cell>
          <cell r="D3436">
            <v>10925</v>
          </cell>
          <cell r="E3436">
            <v>10500</v>
          </cell>
          <cell r="F3436">
            <v>-10500</v>
          </cell>
        </row>
        <row r="3437">
          <cell r="A3437">
            <v>240101160</v>
          </cell>
          <cell r="B3437" t="str">
            <v>REASINTER, INTERMEDIARIO DE REASEGUROI, S.A. DE C.V.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>
            <v>240101161</v>
          </cell>
          <cell r="B3438" t="str">
            <v>Ocean International Reinsurance Co Ltd</v>
          </cell>
          <cell r="C3438">
            <v>-6801.61</v>
          </cell>
          <cell r="D3438">
            <v>26037.59</v>
          </cell>
          <cell r="E3438">
            <v>19235.98</v>
          </cell>
          <cell r="F3438">
            <v>0</v>
          </cell>
        </row>
        <row r="3439">
          <cell r="A3439">
            <v>240101162</v>
          </cell>
          <cell r="B3439" t="str">
            <v>Reaseguradora Delta, S.A.</v>
          </cell>
          <cell r="C3439">
            <v>-9068.81</v>
          </cell>
          <cell r="D3439">
            <v>626395.53</v>
          </cell>
          <cell r="E3439">
            <v>617326.72</v>
          </cell>
          <cell r="F3439">
            <v>0</v>
          </cell>
        </row>
        <row r="3440">
          <cell r="A3440">
            <v>240101163</v>
          </cell>
          <cell r="B3440" t="str">
            <v>Seguros Fedecredito, S.A.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</row>
        <row r="3441">
          <cell r="A3441">
            <v>240101164</v>
          </cell>
          <cell r="B3441" t="str">
            <v>GUY CARPENTER &amp; COMPANY LTG</v>
          </cell>
          <cell r="C3441">
            <v>0</v>
          </cell>
          <cell r="D3441">
            <v>595378.93999999994</v>
          </cell>
          <cell r="E3441">
            <v>1190953.01</v>
          </cell>
          <cell r="F3441">
            <v>-595574.06999999995</v>
          </cell>
        </row>
        <row r="3442">
          <cell r="A3442">
            <v>240101165</v>
          </cell>
          <cell r="B3442" t="str">
            <v>SEGUROS AZUL, S.A.</v>
          </cell>
          <cell r="C3442">
            <v>-12866.74</v>
          </cell>
          <cell r="D3442">
            <v>41248.370000000003</v>
          </cell>
          <cell r="E3442">
            <v>37811.800000000003</v>
          </cell>
          <cell r="F3442">
            <v>-9430.17</v>
          </cell>
        </row>
        <row r="3443">
          <cell r="A3443">
            <v>240101166</v>
          </cell>
          <cell r="B3443" t="str">
            <v>SOM.US INTERMEDIARIO DE REASEGURO, S.A. DE C.V.</v>
          </cell>
          <cell r="C3443">
            <v>0</v>
          </cell>
          <cell r="D3443">
            <v>0</v>
          </cell>
          <cell r="E3443">
            <v>30189.9</v>
          </cell>
          <cell r="F3443">
            <v>-30189.9</v>
          </cell>
        </row>
        <row r="3444">
          <cell r="A3444">
            <v>2401012</v>
          </cell>
          <cell r="B3444" t="str">
            <v>Moneda extranjera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>
            <v>240102</v>
          </cell>
          <cell r="B3445" t="str">
            <v>Con reafianzadoras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>
            <v>2401021</v>
          </cell>
          <cell r="B3446" t="str">
            <v>Moneda nacional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>
            <v>240102101</v>
          </cell>
          <cell r="B3447" t="str">
            <v>Afianzadora Aserta SA de CV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>
            <v>240102140</v>
          </cell>
          <cell r="B3448" t="str">
            <v>Aseguradora Fidelis, S.A.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>
            <v>240102148</v>
          </cell>
          <cell r="B3449" t="str">
            <v>Wesport Insurance Corporation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>
            <v>2401022</v>
          </cell>
          <cell r="B3450" t="str">
            <v>Moneda extranjera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>
            <v>240103</v>
          </cell>
          <cell r="B3451" t="str">
            <v>Con coaseguradoras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>
            <v>2401031</v>
          </cell>
          <cell r="B3452" t="str">
            <v>Moneda nacional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>
            <v>240103103</v>
          </cell>
          <cell r="B3453" t="str">
            <v>Aseguradora Suiza Salvadoreña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>
            <v>240103105</v>
          </cell>
          <cell r="B3454" t="str">
            <v>Seguros e Inversiones SA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>
            <v>240103106</v>
          </cell>
          <cell r="B3455" t="str">
            <v>Scotia Seguros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>
            <v>2401032</v>
          </cell>
          <cell r="B3456" t="str">
            <v>Moneda extranjera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>
            <v>240104</v>
          </cell>
          <cell r="B3457" t="str">
            <v>Con coafianzadoras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>
            <v>2401041</v>
          </cell>
          <cell r="B3458" t="str">
            <v>Moneda nacional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>
            <v>2401042</v>
          </cell>
          <cell r="B3459" t="str">
            <v>Moneda extranjera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>
            <v>240109</v>
          </cell>
          <cell r="B3460" t="str">
            <v>Con filiales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>
            <v>2401091</v>
          </cell>
          <cell r="B3461" t="str">
            <v>Monera nacional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>
            <v>240109101</v>
          </cell>
          <cell r="B3462" t="str">
            <v>Reaseguradoras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>
            <v>240109102</v>
          </cell>
          <cell r="B3463" t="str">
            <v>Reafianzadoras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>
            <v>2401092</v>
          </cell>
          <cell r="B3464" t="str">
            <v>Moneda extranjera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>
            <v>240109201</v>
          </cell>
          <cell r="B3465" t="str">
            <v>Reaseguradoras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>
            <v>240109202</v>
          </cell>
          <cell r="B3466" t="str">
            <v>Reafianzadoras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>
            <v>2402</v>
          </cell>
          <cell r="B3467" t="str">
            <v>PRIMAS RETENIDAS A SOCIEDADES DE REASEGURO Y REAFIANZAMINETO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>
            <v>240205</v>
          </cell>
          <cell r="B3468" t="str">
            <v>Por reaseguros cedidos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>
            <v>2402051</v>
          </cell>
          <cell r="B3469" t="str">
            <v>Moneda nacional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>
            <v>2402052</v>
          </cell>
          <cell r="B3470" t="str">
            <v>Moneda extranjera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>
            <v>240206</v>
          </cell>
          <cell r="B3471" t="str">
            <v>Por reafianzamientos cedidos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>
            <v>2402061</v>
          </cell>
          <cell r="B3472" t="str">
            <v>Moneda nacional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</row>
        <row r="3473">
          <cell r="A3473">
            <v>2402062</v>
          </cell>
          <cell r="B3473" t="str">
            <v>Moneda extranjera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</row>
        <row r="3474">
          <cell r="A3474">
            <v>240209</v>
          </cell>
          <cell r="B3474" t="str">
            <v>Por filiales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</row>
        <row r="3475">
          <cell r="A3475">
            <v>2402091</v>
          </cell>
          <cell r="B3475" t="str">
            <v>Moneda nacional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>
            <v>240209101</v>
          </cell>
          <cell r="B3476" t="str">
            <v>Reaseguro cedido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</row>
        <row r="3477">
          <cell r="A3477">
            <v>240209102</v>
          </cell>
          <cell r="B3477" t="str">
            <v>Reafianzamiento cedido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>
            <v>2402092</v>
          </cell>
          <cell r="B3478" t="str">
            <v>Moneda extranjera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</row>
        <row r="3479">
          <cell r="A3479">
            <v>240209201</v>
          </cell>
          <cell r="B3479" t="str">
            <v>Reaseguro cedido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>
            <v>240209202</v>
          </cell>
          <cell r="B3480" t="str">
            <v>Reafianzamiento cedido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</row>
        <row r="3481">
          <cell r="A3481">
            <v>2403</v>
          </cell>
          <cell r="B3481" t="str">
            <v>OBLIGACIONES EN CUENTA CORRIENTE CON SOCIEDADES DE SEGUROS Y</v>
          </cell>
          <cell r="C3481">
            <v>0</v>
          </cell>
          <cell r="D3481">
            <v>46252.53</v>
          </cell>
          <cell r="E3481">
            <v>48344.83</v>
          </cell>
          <cell r="F3481">
            <v>-2092.3000000000002</v>
          </cell>
        </row>
        <row r="3482">
          <cell r="A3482">
            <v>240301</v>
          </cell>
          <cell r="B3482" t="str">
            <v>Con reaseguradas</v>
          </cell>
          <cell r="C3482">
            <v>0</v>
          </cell>
          <cell r="D3482">
            <v>46252.53</v>
          </cell>
          <cell r="E3482">
            <v>48344.83</v>
          </cell>
          <cell r="F3482">
            <v>-2092.3000000000002</v>
          </cell>
        </row>
        <row r="3483">
          <cell r="A3483">
            <v>2403011</v>
          </cell>
          <cell r="B3483" t="str">
            <v>Moneda nacional</v>
          </cell>
          <cell r="C3483">
            <v>0</v>
          </cell>
          <cell r="D3483">
            <v>46252.53</v>
          </cell>
          <cell r="E3483">
            <v>48344.83</v>
          </cell>
          <cell r="F3483">
            <v>-2092.3000000000002</v>
          </cell>
        </row>
        <row r="3484">
          <cell r="A3484">
            <v>240301101</v>
          </cell>
          <cell r="B3484" t="str">
            <v>Aseguradora Agrícola Comercial SA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>
            <v>240301102</v>
          </cell>
          <cell r="B3485" t="str">
            <v>Aseguradora Popular SA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>
            <v>240301103</v>
          </cell>
          <cell r="B3486" t="str">
            <v>Aseguradora Suiza Salvadoreña SA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>
            <v>240301105</v>
          </cell>
          <cell r="B3487" t="str">
            <v>Seguros e Inversiones SA</v>
          </cell>
          <cell r="C3487">
            <v>0</v>
          </cell>
          <cell r="D3487">
            <v>46252.53</v>
          </cell>
          <cell r="E3487">
            <v>46252.53</v>
          </cell>
          <cell r="F3487">
            <v>0</v>
          </cell>
        </row>
        <row r="3488">
          <cell r="A3488">
            <v>240301116</v>
          </cell>
          <cell r="B3488" t="str">
            <v>Seguros del Pacífico SA - Nicaragua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>
            <v>240301127</v>
          </cell>
          <cell r="B3489" t="str">
            <v>Seguros Atlántida SA - Honduras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>
            <v>240301128</v>
          </cell>
          <cell r="B3490" t="str">
            <v>Seguros G &amp; T - Guatemala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>
            <v>240301129</v>
          </cell>
          <cell r="B3491" t="str">
            <v>Seguros del País - Honduras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>
            <v>240301130</v>
          </cell>
          <cell r="B3492" t="str">
            <v>Cigna - Guatemala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>
            <v>240301132</v>
          </cell>
          <cell r="B3493" t="str">
            <v>Aseguradora Mundial SA - Nicaragua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</row>
        <row r="3494">
          <cell r="A3494">
            <v>240301134</v>
          </cell>
          <cell r="B3494" t="str">
            <v>Seguros El Roble SA - Guatemala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>
            <v>240301135</v>
          </cell>
          <cell r="B3495" t="str">
            <v>Seguros Lafise - NIcaragua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>
            <v>240301136</v>
          </cell>
          <cell r="B3496" t="str">
            <v>MAPFRE Seguros El Salvador, S.A.</v>
          </cell>
          <cell r="C3496">
            <v>0</v>
          </cell>
          <cell r="D3496">
            <v>0</v>
          </cell>
          <cell r="E3496">
            <v>2092.3000000000002</v>
          </cell>
          <cell r="F3496">
            <v>-2092.3000000000002</v>
          </cell>
        </row>
        <row r="3497">
          <cell r="A3497">
            <v>2403012</v>
          </cell>
          <cell r="B3497" t="str">
            <v>Moneda extranjera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>
            <v>240302</v>
          </cell>
          <cell r="B3498" t="str">
            <v>Con coaseguradas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>
            <v>2403021</v>
          </cell>
          <cell r="B3499" t="str">
            <v>Moneda nacional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>
            <v>240302103</v>
          </cell>
          <cell r="B3500" t="str">
            <v>Aseguradora Suiza Salvadoreña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>
            <v>240302105</v>
          </cell>
          <cell r="B3501" t="str">
            <v>Seguros e Inversiones SA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>
            <v>2403022</v>
          </cell>
          <cell r="B3502" t="str">
            <v>Moneda extranjera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>
            <v>240303</v>
          </cell>
          <cell r="B3503" t="str">
            <v>Con reafianzadas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>
            <v>2403031</v>
          </cell>
          <cell r="B3504" t="str">
            <v>Moneda nacional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>
            <v>2403032</v>
          </cell>
          <cell r="B3505" t="str">
            <v>Moneda extranjera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>
            <v>240304</v>
          </cell>
          <cell r="B3506" t="str">
            <v>Coafianzadas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>
            <v>2403041</v>
          </cell>
          <cell r="B3507" t="str">
            <v>Moneda nacional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>
            <v>2403042</v>
          </cell>
          <cell r="B3508" t="str">
            <v>Moneda extranjera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</row>
        <row r="3509">
          <cell r="A3509">
            <v>240309</v>
          </cell>
          <cell r="B3509" t="str">
            <v>Con filiales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>
            <v>2403091</v>
          </cell>
          <cell r="B3510" t="str">
            <v>Moneda nacional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>
            <v>240309101</v>
          </cell>
          <cell r="B3511" t="str">
            <v>Reaseguradas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</row>
        <row r="3512">
          <cell r="A3512">
            <v>240309102</v>
          </cell>
          <cell r="B3512" t="str">
            <v>Reafianzadas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>
            <v>240309103</v>
          </cell>
          <cell r="B3513" t="str">
            <v>Coaseguradas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>
            <v>2403092</v>
          </cell>
          <cell r="B3514" t="str">
            <v>Moneda extranjera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>
            <v>240309201</v>
          </cell>
          <cell r="B3515" t="str">
            <v>Reaseguradas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>
            <v>240309202</v>
          </cell>
          <cell r="B3516" t="str">
            <v>Reafianzadas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>
            <v>240309203</v>
          </cell>
          <cell r="B3517" t="str">
            <v>Coaseguradas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>
            <v>25</v>
          </cell>
          <cell r="B3518" t="str">
            <v>OBLIGACIONES FINANCIERAS</v>
          </cell>
          <cell r="C3518">
            <v>-148240.39000000001</v>
          </cell>
          <cell r="D3518">
            <v>22864.13</v>
          </cell>
          <cell r="E3518">
            <v>16363.33</v>
          </cell>
          <cell r="F3518">
            <v>-141739.59</v>
          </cell>
        </row>
        <row r="3519">
          <cell r="A3519">
            <v>2501</v>
          </cell>
          <cell r="B3519" t="str">
            <v>OBLIGACIONES CON INSTITUCIONES FINANCIERAS NACIONALES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>
            <v>250101</v>
          </cell>
          <cell r="B3520" t="str">
            <v>Sobregiros en cuenta corriente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>
            <v>2501011</v>
          </cell>
          <cell r="B3521" t="str">
            <v>Moneda nacional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>
            <v>2501012</v>
          </cell>
          <cell r="B3522" t="str">
            <v>Moneda extranjera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>
            <v>250102</v>
          </cell>
          <cell r="B3523" t="str">
            <v>Adeudos por prÈstamos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>
            <v>2501021</v>
          </cell>
          <cell r="B3524" t="str">
            <v>Moneda nacional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>
            <v>250102101</v>
          </cell>
          <cell r="B3525" t="str">
            <v>Banco de America Central, S.A.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>
            <v>2501022</v>
          </cell>
          <cell r="B3526" t="str">
            <v>Moneda extranjera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>
            <v>250109</v>
          </cell>
          <cell r="B3527" t="str">
            <v>Otras obligaciones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>
            <v>2501091</v>
          </cell>
          <cell r="B3528" t="str">
            <v>Moneda nacional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>
            <v>2501092</v>
          </cell>
          <cell r="B3529" t="str">
            <v>Moneda extranjera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>
            <v>2502</v>
          </cell>
          <cell r="B3530" t="str">
            <v>OBLIGACIONES CON INSTITUCIONES FINANCERAS EXTRANJERAS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>
            <v>250201</v>
          </cell>
          <cell r="B3531" t="str">
            <v>Sobregiros en cuenta corriente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>
            <v>2502012</v>
          </cell>
          <cell r="B3532" t="str">
            <v>Moneda extranjera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>
            <v>250202</v>
          </cell>
          <cell r="B3533" t="str">
            <v>Adeudos por prÈstamos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>
            <v>2502022</v>
          </cell>
          <cell r="B3534" t="str">
            <v>Moneda extranjera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>
            <v>250209</v>
          </cell>
          <cell r="B3535" t="str">
            <v>Otras obligaciones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>
            <v>2502092</v>
          </cell>
          <cell r="B3536" t="str">
            <v>Moneda extranjera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>
            <v>2503</v>
          </cell>
          <cell r="B3537" t="str">
            <v>OBLIGACIONES CON INSTITUCIONES NO FINANCIERAS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>
            <v>250301</v>
          </cell>
          <cell r="B3538" t="str">
            <v>Adeudos por prÈstamos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>
            <v>2503011</v>
          </cell>
          <cell r="B3539" t="str">
            <v>Moneda nacional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>
            <v>250301101</v>
          </cell>
          <cell r="B3540" t="str">
            <v>Salvador Netwok SA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>
            <v>250301102</v>
          </cell>
          <cell r="B3541" t="str">
            <v>Hoteles y Desarrollos, S.A. de C.V.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>
            <v>2503012</v>
          </cell>
          <cell r="B3542" t="str">
            <v>Moneda extranjera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>
            <v>250309</v>
          </cell>
          <cell r="B3543" t="str">
            <v>Otras obligaciones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>
            <v>2503091</v>
          </cell>
          <cell r="B3544" t="str">
            <v>Moneda nacional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>
            <v>2503092</v>
          </cell>
          <cell r="B3545" t="str">
            <v>Moneda extranjera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</row>
        <row r="3546">
          <cell r="A3546">
            <v>2504</v>
          </cell>
          <cell r="B3546" t="str">
            <v>OBLIGACIONES POR VALORES TRANSADOS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>
            <v>250401</v>
          </cell>
          <cell r="B3547" t="str">
            <v>Obligaciones por valores transados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>
            <v>2504011</v>
          </cell>
          <cell r="B3548" t="str">
            <v>Moneda nacional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>
            <v>2504012</v>
          </cell>
          <cell r="B3549" t="str">
            <v>Moneda extranjera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>
            <v>250402</v>
          </cell>
          <cell r="B3550" t="str">
            <v>GANANCIA EN VENTA DE BIENES CON GARANTIA HIPOTECARIA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>
            <v>2504021</v>
          </cell>
          <cell r="B3551" t="str">
            <v>Ganancia en venta de bienes con garantia hipotecaria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>
            <v>2506</v>
          </cell>
          <cell r="B3552" t="str">
            <v>OTRAS OBLIGACIONES FINANCIERAS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</row>
        <row r="3553">
          <cell r="A3553">
            <v>250601</v>
          </cell>
          <cell r="B3553" t="str">
            <v>Cuotas de arrendamiento financiero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</row>
        <row r="3554">
          <cell r="A3554">
            <v>2506011</v>
          </cell>
          <cell r="B3554" t="str">
            <v>Moneda nacional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</row>
        <row r="3555">
          <cell r="A3555">
            <v>2506012</v>
          </cell>
          <cell r="B3555" t="str">
            <v>Moneda extranjera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>
            <v>250609</v>
          </cell>
          <cell r="B3556" t="str">
            <v>Otras obligaciones financieras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</row>
        <row r="3557">
          <cell r="A3557">
            <v>2506091</v>
          </cell>
          <cell r="B3557" t="str">
            <v>Moneda nacional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</row>
        <row r="3558">
          <cell r="A3558">
            <v>2506092</v>
          </cell>
          <cell r="B3558" t="str">
            <v>Moneda extranjera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</row>
        <row r="3559">
          <cell r="A3559">
            <v>2507</v>
          </cell>
          <cell r="B3559" t="str">
            <v>OBLIGACIONES CON FILIALES LOCALES Y EXTRANJERAS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</row>
        <row r="3560">
          <cell r="A3560">
            <v>250701</v>
          </cell>
          <cell r="B3560" t="str">
            <v>Adeudos por prÈstamos de filiales locales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</row>
        <row r="3561">
          <cell r="A3561">
            <v>2507011</v>
          </cell>
          <cell r="B3561" t="str">
            <v>Moneda nacional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</row>
        <row r="3562">
          <cell r="A3562">
            <v>2507012</v>
          </cell>
          <cell r="B3562" t="str">
            <v>Moneda extranjera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>
            <v>250702</v>
          </cell>
          <cell r="B3563" t="str">
            <v>Adeudos por prÈstamos de filiales extranjeras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</row>
        <row r="3564">
          <cell r="A3564">
            <v>2507021</v>
          </cell>
          <cell r="B3564" t="str">
            <v>Moneda nacional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</row>
        <row r="3565">
          <cell r="A3565">
            <v>2507022</v>
          </cell>
          <cell r="B3565" t="str">
            <v>Moneda extranjera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</row>
        <row r="3566">
          <cell r="A3566">
            <v>2508</v>
          </cell>
          <cell r="B3566" t="str">
            <v>INTERESES POR PAGAR</v>
          </cell>
          <cell r="C3566">
            <v>-148240.39000000001</v>
          </cell>
          <cell r="D3566">
            <v>22864.13</v>
          </cell>
          <cell r="E3566">
            <v>16363.33</v>
          </cell>
          <cell r="F3566">
            <v>-141739.59</v>
          </cell>
        </row>
        <row r="3567">
          <cell r="A3567">
            <v>250801</v>
          </cell>
          <cell r="B3567" t="str">
            <v>A instituciones financieras locales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</row>
        <row r="3568">
          <cell r="A3568">
            <v>2508011</v>
          </cell>
          <cell r="B3568" t="str">
            <v>Moneda nacional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</row>
        <row r="3569">
          <cell r="A3569">
            <v>250801101</v>
          </cell>
          <cell r="B3569" t="str">
            <v>Banco de America Central, S.A.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</row>
        <row r="3570">
          <cell r="A3570">
            <v>2508012</v>
          </cell>
          <cell r="B3570" t="str">
            <v>Moneda extranjera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</row>
        <row r="3571">
          <cell r="A3571">
            <v>250802</v>
          </cell>
          <cell r="B3571" t="str">
            <v>A instituciones financeras extranjeras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</row>
        <row r="3572">
          <cell r="A3572">
            <v>2508021</v>
          </cell>
          <cell r="B3572" t="str">
            <v>Moneda nacional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</row>
        <row r="3573">
          <cell r="A3573">
            <v>2508022</v>
          </cell>
          <cell r="B3573" t="str">
            <v>Moneda extranjera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</row>
        <row r="3574">
          <cell r="A3574">
            <v>250803</v>
          </cell>
          <cell r="B3574" t="str">
            <v>A instituciones no financieras</v>
          </cell>
          <cell r="C3574">
            <v>-148240.39000000001</v>
          </cell>
          <cell r="D3574">
            <v>22864.13</v>
          </cell>
          <cell r="E3574">
            <v>16363.33</v>
          </cell>
          <cell r="F3574">
            <v>-141739.59</v>
          </cell>
        </row>
        <row r="3575">
          <cell r="A3575">
            <v>2508031</v>
          </cell>
          <cell r="B3575" t="str">
            <v>Moneda nacional</v>
          </cell>
          <cell r="C3575">
            <v>-148240.39000000001</v>
          </cell>
          <cell r="D3575">
            <v>22864.13</v>
          </cell>
          <cell r="E3575">
            <v>16363.33</v>
          </cell>
          <cell r="F3575">
            <v>-141739.59</v>
          </cell>
        </row>
        <row r="3576">
          <cell r="A3576">
            <v>2508032</v>
          </cell>
          <cell r="B3576" t="str">
            <v>Moneda extranjera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</row>
        <row r="3577">
          <cell r="A3577">
            <v>250804</v>
          </cell>
          <cell r="B3577" t="str">
            <v>A filiales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</row>
        <row r="3578">
          <cell r="A3578">
            <v>2508041</v>
          </cell>
          <cell r="B3578" t="str">
            <v>Moneda nacional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</row>
        <row r="3579">
          <cell r="A3579">
            <v>2508042</v>
          </cell>
          <cell r="B3579" t="str">
            <v>Moneda extranjera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</row>
        <row r="3580">
          <cell r="A3580">
            <v>26</v>
          </cell>
          <cell r="B3580" t="str">
            <v>OBLIGACIONES CON INTERMEDIARIOS Y AGENTES</v>
          </cell>
          <cell r="C3580">
            <v>-169018.31</v>
          </cell>
          <cell r="D3580">
            <v>1636442.04</v>
          </cell>
          <cell r="E3580">
            <v>1865863.14</v>
          </cell>
          <cell r="F3580">
            <v>-398439.41</v>
          </cell>
        </row>
        <row r="3581">
          <cell r="A3581">
            <v>2601</v>
          </cell>
          <cell r="B3581" t="str">
            <v>OBLIGACIONES CON INTERMEDIARIOS DE SEGUROS</v>
          </cell>
          <cell r="C3581">
            <v>-87971.22</v>
          </cell>
          <cell r="D3581">
            <v>422192.29</v>
          </cell>
          <cell r="E3581">
            <v>356639.42</v>
          </cell>
          <cell r="F3581">
            <v>-22418.35</v>
          </cell>
        </row>
        <row r="3582">
          <cell r="A3582">
            <v>260101</v>
          </cell>
          <cell r="B3582" t="str">
            <v>Comisiones por pagar a intermediarios</v>
          </cell>
          <cell r="C3582">
            <v>-87971.22</v>
          </cell>
          <cell r="D3582">
            <v>422192.29</v>
          </cell>
          <cell r="E3582">
            <v>356639.42</v>
          </cell>
          <cell r="F3582">
            <v>-22418.35</v>
          </cell>
        </row>
        <row r="3583">
          <cell r="A3583">
            <v>2601011</v>
          </cell>
          <cell r="B3583" t="str">
            <v>Moneda nacional</v>
          </cell>
          <cell r="C3583">
            <v>-87971.22</v>
          </cell>
          <cell r="D3583">
            <v>422192.29</v>
          </cell>
          <cell r="E3583">
            <v>356639.42</v>
          </cell>
          <cell r="F3583">
            <v>-22418.35</v>
          </cell>
        </row>
        <row r="3584">
          <cell r="A3584">
            <v>2601012</v>
          </cell>
          <cell r="B3584" t="str">
            <v>Moneda extranjera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>
            <v>260109</v>
          </cell>
          <cell r="B3585" t="str">
            <v>Otras obligaciones con intermediarios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</row>
        <row r="3586">
          <cell r="A3586">
            <v>2601091</v>
          </cell>
          <cell r="B3586" t="str">
            <v>Moneda nacional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</row>
        <row r="3587">
          <cell r="A3587">
            <v>2601092</v>
          </cell>
          <cell r="B3587" t="str">
            <v>Moneda extranjera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</row>
        <row r="3588">
          <cell r="A3588">
            <v>2602</v>
          </cell>
          <cell r="B3588" t="str">
            <v>OBLIGACIONES CON AGENTES</v>
          </cell>
          <cell r="C3588">
            <v>-81047.09</v>
          </cell>
          <cell r="D3588">
            <v>1214249.75</v>
          </cell>
          <cell r="E3588">
            <v>1509223.72</v>
          </cell>
          <cell r="F3588">
            <v>-376021.06</v>
          </cell>
        </row>
        <row r="3589">
          <cell r="A3589">
            <v>260201</v>
          </cell>
          <cell r="B3589" t="str">
            <v>Comisiones por pagar a agentes independientes</v>
          </cell>
          <cell r="C3589">
            <v>-80835.78</v>
          </cell>
          <cell r="D3589">
            <v>1198388.92</v>
          </cell>
          <cell r="E3589">
            <v>1489584.95</v>
          </cell>
          <cell r="F3589">
            <v>-372031.81</v>
          </cell>
        </row>
        <row r="3590">
          <cell r="A3590">
            <v>2602011</v>
          </cell>
          <cell r="B3590" t="str">
            <v>Moneda nacional</v>
          </cell>
          <cell r="C3590">
            <v>-80835.78</v>
          </cell>
          <cell r="D3590">
            <v>1198388.92</v>
          </cell>
          <cell r="E3590">
            <v>1489584.95</v>
          </cell>
          <cell r="F3590">
            <v>-372031.81</v>
          </cell>
        </row>
        <row r="3591">
          <cell r="A3591">
            <v>2602012</v>
          </cell>
          <cell r="B3591" t="str">
            <v>Moneda extranjera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>
            <v>260202</v>
          </cell>
          <cell r="B3592" t="str">
            <v>Comisiones por pagar a agentes dependientes</v>
          </cell>
          <cell r="C3592">
            <v>-211.31</v>
          </cell>
          <cell r="D3592">
            <v>15860.83</v>
          </cell>
          <cell r="E3592">
            <v>19638.77</v>
          </cell>
          <cell r="F3592">
            <v>-3989.25</v>
          </cell>
        </row>
        <row r="3593">
          <cell r="A3593">
            <v>2602021</v>
          </cell>
          <cell r="B3593" t="str">
            <v>Moneda nacional</v>
          </cell>
          <cell r="C3593">
            <v>-211.31</v>
          </cell>
          <cell r="D3593">
            <v>15860.83</v>
          </cell>
          <cell r="E3593">
            <v>19638.77</v>
          </cell>
          <cell r="F3593">
            <v>-3989.25</v>
          </cell>
        </row>
        <row r="3594">
          <cell r="A3594">
            <v>2602022</v>
          </cell>
          <cell r="B3594" t="str">
            <v>Moneda extranjera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>
            <v>260209</v>
          </cell>
          <cell r="B3595" t="str">
            <v>Otras obligaciones con agentes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>
            <v>2602091</v>
          </cell>
          <cell r="B3596" t="str">
            <v>Moneda nacional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</row>
        <row r="3597">
          <cell r="A3597">
            <v>260209101</v>
          </cell>
          <cell r="B3597" t="str">
            <v>Comisiones causadas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</row>
        <row r="3598">
          <cell r="A3598">
            <v>260209102</v>
          </cell>
          <cell r="B3598" t="str">
            <v>Otras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</row>
        <row r="3599">
          <cell r="A3599">
            <v>2602092</v>
          </cell>
          <cell r="B3599" t="str">
            <v>Moneda extranjera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</row>
        <row r="3600">
          <cell r="A3600">
            <v>2607</v>
          </cell>
          <cell r="B3600" t="str">
            <v>OBLIGACIONES CON FILIALES INTERMEDIARIAS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</row>
        <row r="3601">
          <cell r="A3601">
            <v>260701</v>
          </cell>
          <cell r="B3601" t="str">
            <v>Comisiones por pagar a filiales intermediarias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</row>
        <row r="3602">
          <cell r="A3602">
            <v>2607011</v>
          </cell>
          <cell r="B3602" t="str">
            <v>Moneda nacional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</row>
        <row r="3603">
          <cell r="A3603">
            <v>2607012</v>
          </cell>
          <cell r="B3603" t="str">
            <v>Moneda extranjera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</row>
        <row r="3604">
          <cell r="A3604">
            <v>260702</v>
          </cell>
          <cell r="B3604" t="str">
            <v>Otras obligaciones con filiales intermediarias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</row>
        <row r="3605">
          <cell r="A3605">
            <v>2607021</v>
          </cell>
          <cell r="B3605" t="str">
            <v>Moneda nacional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</row>
        <row r="3606">
          <cell r="A3606">
            <v>2607022</v>
          </cell>
          <cell r="B3606" t="str">
            <v>Moneda extranjera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</row>
        <row r="3607">
          <cell r="A3607">
            <v>27</v>
          </cell>
          <cell r="B3607" t="str">
            <v>CUENTAS POR PAGAR</v>
          </cell>
          <cell r="C3607">
            <v>-6419185.3399999999</v>
          </cell>
          <cell r="D3607">
            <v>6420543.4900000002</v>
          </cell>
          <cell r="E3607">
            <v>6799258.6399999997</v>
          </cell>
          <cell r="F3607">
            <v>-6797900.4900000002</v>
          </cell>
        </row>
        <row r="3608">
          <cell r="A3608">
            <v>2701</v>
          </cell>
          <cell r="B3608" t="str">
            <v>IMPUESTOS, CONTRIBUCIONES Y RETENCIONES</v>
          </cell>
          <cell r="C3608">
            <v>-666583.06999999995</v>
          </cell>
          <cell r="D3608">
            <v>2241111.79</v>
          </cell>
          <cell r="E3608">
            <v>2917349.75</v>
          </cell>
          <cell r="F3608">
            <v>-1342821.03</v>
          </cell>
        </row>
        <row r="3609">
          <cell r="A3609">
            <v>270101</v>
          </cell>
          <cell r="B3609" t="str">
            <v>Retenciones</v>
          </cell>
          <cell r="C3609">
            <v>-101086.57</v>
          </cell>
          <cell r="D3609">
            <v>781790.43</v>
          </cell>
          <cell r="E3609">
            <v>760912.12</v>
          </cell>
          <cell r="F3609">
            <v>-80208.259999999995</v>
          </cell>
        </row>
        <row r="3610">
          <cell r="A3610">
            <v>2701011</v>
          </cell>
          <cell r="B3610" t="str">
            <v>Moneda nacional</v>
          </cell>
          <cell r="C3610">
            <v>-101086.57</v>
          </cell>
          <cell r="D3610">
            <v>781790.43</v>
          </cell>
          <cell r="E3610">
            <v>760912.12</v>
          </cell>
          <cell r="F3610">
            <v>-80208.259999999995</v>
          </cell>
        </row>
        <row r="3611">
          <cell r="A3611">
            <v>270101101</v>
          </cell>
          <cell r="B3611" t="str">
            <v>Impuesto sobre la renta</v>
          </cell>
          <cell r="C3611">
            <v>-93128.6</v>
          </cell>
          <cell r="D3611">
            <v>706876.02</v>
          </cell>
          <cell r="E3611">
            <v>655195.67000000004</v>
          </cell>
          <cell r="F3611">
            <v>-41448.25</v>
          </cell>
        </row>
        <row r="3612">
          <cell r="A3612">
            <v>27010110101</v>
          </cell>
          <cell r="B3612" t="str">
            <v>A empleados</v>
          </cell>
          <cell r="C3612">
            <v>-8033.41</v>
          </cell>
          <cell r="D3612">
            <v>110112.87</v>
          </cell>
          <cell r="E3612">
            <v>113791.25</v>
          </cell>
          <cell r="F3612">
            <v>-11711.79</v>
          </cell>
        </row>
        <row r="3613">
          <cell r="A3613">
            <v>27010110102</v>
          </cell>
          <cell r="B3613" t="str">
            <v>A terceros</v>
          </cell>
          <cell r="C3613">
            <v>-4817.2</v>
          </cell>
          <cell r="D3613">
            <v>85229.48</v>
          </cell>
          <cell r="E3613">
            <v>84017.22</v>
          </cell>
          <cell r="F3613">
            <v>-3604.94</v>
          </cell>
        </row>
        <row r="3614">
          <cell r="A3614">
            <v>27010110103</v>
          </cell>
          <cell r="B3614" t="str">
            <v>A no domiciliados</v>
          </cell>
          <cell r="C3614">
            <v>-2419</v>
          </cell>
          <cell r="D3614">
            <v>51360.78</v>
          </cell>
          <cell r="E3614">
            <v>55665.279999999999</v>
          </cell>
          <cell r="F3614">
            <v>-6723.5</v>
          </cell>
        </row>
        <row r="3615">
          <cell r="A3615">
            <v>27010110104</v>
          </cell>
          <cell r="B3615" t="str">
            <v>A reaseguradoras</v>
          </cell>
          <cell r="C3615">
            <v>-77858.990000000005</v>
          </cell>
          <cell r="D3615">
            <v>460172.89</v>
          </cell>
          <cell r="E3615">
            <v>401721.92</v>
          </cell>
          <cell r="F3615">
            <v>-19408.02</v>
          </cell>
        </row>
        <row r="3616">
          <cell r="A3616">
            <v>2701011010401</v>
          </cell>
          <cell r="B3616" t="str">
            <v>Hannover Ruck SE (Vida y Salud)</v>
          </cell>
          <cell r="C3616">
            <v>0</v>
          </cell>
          <cell r="D3616">
            <v>0</v>
          </cell>
          <cell r="E3616">
            <v>331.94</v>
          </cell>
          <cell r="F3616">
            <v>-331.94</v>
          </cell>
        </row>
        <row r="3617">
          <cell r="A3617">
            <v>2701011010402</v>
          </cell>
          <cell r="B3617" t="str">
            <v>Hannover Ruck SE (Daños y Fianzas)</v>
          </cell>
          <cell r="C3617">
            <v>-55188.73</v>
          </cell>
          <cell r="D3617">
            <v>64380.03</v>
          </cell>
          <cell r="E3617">
            <v>11997.79</v>
          </cell>
          <cell r="F3617">
            <v>-2806.49</v>
          </cell>
        </row>
        <row r="3618">
          <cell r="A3618">
            <v>2701011010403</v>
          </cell>
          <cell r="B3618" t="str">
            <v>First Reinsurance Service Co.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>
            <v>2701011010404</v>
          </cell>
          <cell r="B3619" t="str">
            <v>Reaseguradora Patria S.A</v>
          </cell>
          <cell r="C3619">
            <v>-1969.31</v>
          </cell>
          <cell r="D3619">
            <v>3938.62</v>
          </cell>
          <cell r="E3619">
            <v>1969.31</v>
          </cell>
          <cell r="F3619">
            <v>0</v>
          </cell>
        </row>
        <row r="3620">
          <cell r="A3620">
            <v>2701011010405</v>
          </cell>
          <cell r="B3620" t="str">
            <v>Navigators Insurance Company</v>
          </cell>
          <cell r="C3620">
            <v>-934.86</v>
          </cell>
          <cell r="D3620">
            <v>1869.72</v>
          </cell>
          <cell r="E3620">
            <v>934.86</v>
          </cell>
          <cell r="F3620">
            <v>0</v>
          </cell>
        </row>
        <row r="3621">
          <cell r="A3621">
            <v>2701011010406</v>
          </cell>
          <cell r="B3621" t="str">
            <v>Active Capital Reinsurance Ltd.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</row>
        <row r="3622">
          <cell r="A3622">
            <v>2701011010407</v>
          </cell>
          <cell r="B3622" t="str">
            <v>Intermediarios de Reaseguro BRG, S.A.</v>
          </cell>
          <cell r="C3622">
            <v>0</v>
          </cell>
          <cell r="D3622">
            <v>1171.06</v>
          </cell>
          <cell r="E3622">
            <v>1756.59</v>
          </cell>
          <cell r="F3622">
            <v>-585.53</v>
          </cell>
        </row>
        <row r="3623">
          <cell r="A3623">
            <v>2701011010408</v>
          </cell>
          <cell r="B3623" t="str">
            <v>Sunrist, LLC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</row>
        <row r="3624">
          <cell r="A3624">
            <v>2701011010409</v>
          </cell>
          <cell r="B3624" t="str">
            <v>Reinsurance Consulting, Intermediario de Reaseguros, SA de C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</row>
        <row r="3625">
          <cell r="A3625">
            <v>2701011010410</v>
          </cell>
          <cell r="B3625" t="str">
            <v>Atis Re Corp.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</row>
        <row r="3626">
          <cell r="A3626">
            <v>2701011010411</v>
          </cell>
          <cell r="B3626" t="str">
            <v>WILLIS TOWERS WATSON CAC INC</v>
          </cell>
          <cell r="C3626">
            <v>-1775</v>
          </cell>
          <cell r="D3626">
            <v>1775</v>
          </cell>
          <cell r="E3626">
            <v>0</v>
          </cell>
          <cell r="F3626">
            <v>0</v>
          </cell>
        </row>
        <row r="3627">
          <cell r="A3627">
            <v>2701011010412</v>
          </cell>
          <cell r="B3627" t="str">
            <v>Bms Latin America LLC</v>
          </cell>
          <cell r="C3627">
            <v>-575</v>
          </cell>
          <cell r="D3627">
            <v>575</v>
          </cell>
          <cell r="E3627">
            <v>0</v>
          </cell>
          <cell r="F3627">
            <v>0</v>
          </cell>
        </row>
        <row r="3628">
          <cell r="A3628">
            <v>2701011010413</v>
          </cell>
          <cell r="B3628" t="str">
            <v>OCEAN INTERNATIONAL REINSURANCE CO LTD</v>
          </cell>
          <cell r="C3628">
            <v>-357.98</v>
          </cell>
          <cell r="D3628">
            <v>500.54</v>
          </cell>
          <cell r="E3628">
            <v>486.29</v>
          </cell>
          <cell r="F3628">
            <v>-343.73</v>
          </cell>
        </row>
        <row r="3629">
          <cell r="A3629">
            <v>2701011010414</v>
          </cell>
          <cell r="B3629" t="str">
            <v>Reasinter, Intermediario de Reaseguro, S.A de C.V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</row>
        <row r="3630">
          <cell r="A3630">
            <v>2701011010415</v>
          </cell>
          <cell r="B3630" t="str">
            <v>MREC Intermediaria de Reaseguros, S.A.</v>
          </cell>
          <cell r="C3630">
            <v>-1975</v>
          </cell>
          <cell r="D3630">
            <v>4896.05</v>
          </cell>
          <cell r="E3630">
            <v>17803.080000000002</v>
          </cell>
          <cell r="F3630">
            <v>-14882.03</v>
          </cell>
        </row>
        <row r="3631">
          <cell r="A3631">
            <v>2701011010416</v>
          </cell>
          <cell r="B3631" t="str">
            <v>Lockton Specialies LLC</v>
          </cell>
          <cell r="C3631">
            <v>-4536.6400000000003</v>
          </cell>
          <cell r="D3631">
            <v>328896.5</v>
          </cell>
          <cell r="E3631">
            <v>324359.86</v>
          </cell>
          <cell r="F3631">
            <v>0</v>
          </cell>
        </row>
        <row r="3632">
          <cell r="A3632">
            <v>2701011010417</v>
          </cell>
          <cell r="B3632" t="str">
            <v>Reaseguradora Delta, S.A.</v>
          </cell>
          <cell r="C3632">
            <v>-477.31</v>
          </cell>
          <cell r="D3632">
            <v>25635.34</v>
          </cell>
          <cell r="E3632">
            <v>25616.33</v>
          </cell>
          <cell r="F3632">
            <v>-458.3</v>
          </cell>
        </row>
        <row r="3633">
          <cell r="A3633">
            <v>2701011010418</v>
          </cell>
          <cell r="B3633" t="str">
            <v>Guy Carpenter &amp; Company Ltda.</v>
          </cell>
          <cell r="C3633">
            <v>-10069.16</v>
          </cell>
          <cell r="D3633">
            <v>24956.07</v>
          </cell>
          <cell r="E3633">
            <v>14886.91</v>
          </cell>
          <cell r="F3633">
            <v>0</v>
          </cell>
        </row>
        <row r="3634">
          <cell r="A3634">
            <v>2701011010419</v>
          </cell>
          <cell r="B3634" t="str">
            <v>Aon Re México</v>
          </cell>
          <cell r="C3634">
            <v>0</v>
          </cell>
          <cell r="D3634">
            <v>1578.96</v>
          </cell>
          <cell r="E3634">
            <v>1578.96</v>
          </cell>
          <cell r="F3634">
            <v>0</v>
          </cell>
        </row>
        <row r="3635">
          <cell r="A3635">
            <v>270101103</v>
          </cell>
          <cell r="B3635" t="str">
            <v>Seguro social</v>
          </cell>
          <cell r="C3635">
            <v>-1204.48</v>
          </cell>
          <cell r="D3635">
            <v>16787.189999999999</v>
          </cell>
          <cell r="E3635">
            <v>18562.8</v>
          </cell>
          <cell r="F3635">
            <v>-2980.09</v>
          </cell>
        </row>
        <row r="3636">
          <cell r="A3636">
            <v>270101104</v>
          </cell>
          <cell r="B3636" t="str">
            <v>Administradoras de fondos de pensiÛn</v>
          </cell>
          <cell r="C3636">
            <v>-5157.49</v>
          </cell>
          <cell r="D3636">
            <v>47487.07</v>
          </cell>
          <cell r="E3636">
            <v>48592.26</v>
          </cell>
          <cell r="F3636">
            <v>-6262.68</v>
          </cell>
        </row>
        <row r="3637">
          <cell r="A3637">
            <v>270101105</v>
          </cell>
          <cell r="B3637" t="str">
            <v>Impuesto de vialidad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</row>
        <row r="3638">
          <cell r="A3638">
            <v>270101106</v>
          </cell>
          <cell r="B3638" t="str">
            <v>Cuotas de prÈstamos</v>
          </cell>
          <cell r="C3638">
            <v>-1073.25</v>
          </cell>
          <cell r="D3638">
            <v>8294.9</v>
          </cell>
          <cell r="E3638">
            <v>36251.39</v>
          </cell>
          <cell r="F3638">
            <v>-29029.74</v>
          </cell>
        </row>
        <row r="3639">
          <cell r="A3639">
            <v>270101107</v>
          </cell>
          <cell r="B3639" t="str">
            <v>Embargos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</row>
        <row r="3640">
          <cell r="A3640">
            <v>270101108</v>
          </cell>
          <cell r="B3640" t="str">
            <v>Cuotas alimenticias</v>
          </cell>
          <cell r="C3640">
            <v>-240</v>
          </cell>
          <cell r="D3640">
            <v>540</v>
          </cell>
          <cell r="E3640">
            <v>300</v>
          </cell>
          <cell r="F3640">
            <v>0</v>
          </cell>
        </row>
        <row r="3641">
          <cell r="A3641">
            <v>270101109</v>
          </cell>
          <cell r="B3641" t="str">
            <v>Otras retenciones</v>
          </cell>
          <cell r="C3641">
            <v>-282.75</v>
          </cell>
          <cell r="D3641">
            <v>1805.25</v>
          </cell>
          <cell r="E3641">
            <v>2010</v>
          </cell>
          <cell r="F3641">
            <v>-487.5</v>
          </cell>
        </row>
        <row r="3642">
          <cell r="A3642">
            <v>270102</v>
          </cell>
          <cell r="B3642" t="str">
            <v>Impuestos y contribuciones</v>
          </cell>
          <cell r="C3642">
            <v>-565496.5</v>
          </cell>
          <cell r="D3642">
            <v>1459321.36</v>
          </cell>
          <cell r="E3642">
            <v>2156437.63</v>
          </cell>
          <cell r="F3642">
            <v>-1262612.77</v>
          </cell>
        </row>
        <row r="3643">
          <cell r="A3643">
            <v>2701021</v>
          </cell>
          <cell r="B3643" t="str">
            <v>Moneda nacional</v>
          </cell>
          <cell r="C3643">
            <v>-565496.5</v>
          </cell>
          <cell r="D3643">
            <v>1459321.36</v>
          </cell>
          <cell r="E3643">
            <v>2156437.63</v>
          </cell>
          <cell r="F3643">
            <v>-1262612.77</v>
          </cell>
        </row>
        <row r="3644">
          <cell r="A3644">
            <v>270102101</v>
          </cell>
          <cell r="B3644" t="str">
            <v>Impuesto sobre la renta</v>
          </cell>
          <cell r="C3644">
            <v>-473849.78</v>
          </cell>
          <cell r="D3644">
            <v>684133.65</v>
          </cell>
          <cell r="E3644">
            <v>1087239.23</v>
          </cell>
          <cell r="F3644">
            <v>-876955.36</v>
          </cell>
        </row>
        <row r="3645">
          <cell r="A3645">
            <v>270102102</v>
          </cell>
          <cell r="B3645" t="str">
            <v>Impuestos municipales</v>
          </cell>
          <cell r="C3645">
            <v>-17241.599999999999</v>
          </cell>
          <cell r="D3645">
            <v>163145.98000000001</v>
          </cell>
          <cell r="E3645">
            <v>157869.54</v>
          </cell>
          <cell r="F3645">
            <v>-11965.16</v>
          </cell>
        </row>
        <row r="3646">
          <cell r="A3646">
            <v>270102103</v>
          </cell>
          <cell r="B3646" t="str">
            <v>Seguro social</v>
          </cell>
          <cell r="C3646">
            <v>-402.65</v>
          </cell>
          <cell r="D3646">
            <v>29126.11</v>
          </cell>
          <cell r="E3646">
            <v>33829.769999999997</v>
          </cell>
          <cell r="F3646">
            <v>-5106.3100000000004</v>
          </cell>
        </row>
        <row r="3647">
          <cell r="A3647">
            <v>270102105</v>
          </cell>
          <cell r="B3647" t="str">
            <v>Fondos de pensiones</v>
          </cell>
          <cell r="C3647">
            <v>-7084.68</v>
          </cell>
          <cell r="D3647">
            <v>53059.62</v>
          </cell>
          <cell r="E3647">
            <v>53545.96</v>
          </cell>
          <cell r="F3647">
            <v>-7571.02</v>
          </cell>
        </row>
        <row r="3648">
          <cell r="A3648">
            <v>270102106</v>
          </cell>
          <cell r="B3648" t="str">
            <v>Contribuciones Especiales por Ley - Plan SCGC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</row>
        <row r="3649">
          <cell r="A3649">
            <v>27010210601</v>
          </cell>
          <cell r="B3649" t="str">
            <v>Impuesto de Bomberos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</row>
        <row r="3650">
          <cell r="A3650">
            <v>270102109</v>
          </cell>
          <cell r="B3650" t="str">
            <v>Otros impuestos y contribuciones</v>
          </cell>
          <cell r="C3650">
            <v>-66917.789999999994</v>
          </cell>
          <cell r="D3650">
            <v>529856</v>
          </cell>
          <cell r="E3650">
            <v>823953.13</v>
          </cell>
          <cell r="F3650">
            <v>-361014.92</v>
          </cell>
        </row>
        <row r="3651">
          <cell r="A3651">
            <v>27010210901</v>
          </cell>
          <cell r="B3651" t="str">
            <v>Provision IVA y Pago a Cuenta</v>
          </cell>
          <cell r="C3651">
            <v>-40574.559999999998</v>
          </cell>
          <cell r="D3651">
            <v>23286.799999999999</v>
          </cell>
          <cell r="E3651">
            <v>0</v>
          </cell>
          <cell r="F3651">
            <v>-17287.759999999998</v>
          </cell>
        </row>
        <row r="3652">
          <cell r="A3652">
            <v>27010210902</v>
          </cell>
          <cell r="B3652" t="str">
            <v>Impuesto de Bomberos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</row>
        <row r="3653">
          <cell r="A3653">
            <v>2701021090201</v>
          </cell>
          <cell r="B3653" t="str">
            <v>Individual de largo plazo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</row>
        <row r="3654">
          <cell r="A3654">
            <v>2701021090202</v>
          </cell>
          <cell r="B3654" t="str">
            <v>De vida individual de corto plazo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>
            <v>2701021090203</v>
          </cell>
          <cell r="B3655" t="str">
            <v>Colectivo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</row>
        <row r="3656">
          <cell r="A3656">
            <v>2701021090204</v>
          </cell>
          <cell r="B3656" t="str">
            <v>Rentas de invalidez y sobrevivencia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>
            <v>2701021090205</v>
          </cell>
          <cell r="B3657" t="str">
            <v>Sepelio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</row>
        <row r="3658">
          <cell r="A3658">
            <v>2701021090206</v>
          </cell>
          <cell r="B3658" t="str">
            <v>Otras rentas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</row>
        <row r="3659">
          <cell r="A3659">
            <v>2701021090207</v>
          </cell>
          <cell r="B3659" t="str">
            <v>Pensiones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>
            <v>2701021090208</v>
          </cell>
          <cell r="B3660" t="str">
            <v>Salud y hospitalización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</row>
        <row r="3661">
          <cell r="A3661">
            <v>2701021090209</v>
          </cell>
          <cell r="B3661" t="str">
            <v>Accidentes personales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</row>
        <row r="3662">
          <cell r="A3662">
            <v>2701021090210</v>
          </cell>
          <cell r="B3662" t="str">
            <v>Accidentes viajes aéreos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>
            <v>2701021090211</v>
          </cell>
          <cell r="B3663" t="str">
            <v>Escolares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</row>
        <row r="3664">
          <cell r="A3664">
            <v>2701021090212</v>
          </cell>
          <cell r="B3664" t="str">
            <v>Incendios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>
            <v>2701021090213</v>
          </cell>
          <cell r="B3665" t="str">
            <v>Automotores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</row>
        <row r="3666">
          <cell r="A3666">
            <v>2701021090214</v>
          </cell>
          <cell r="B3666" t="str">
            <v>Rotura de Cristales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</row>
        <row r="3667">
          <cell r="A3667">
            <v>2701021090215</v>
          </cell>
          <cell r="B3667" t="str">
            <v>Transporte marítimo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>
            <v>2701021090216</v>
          </cell>
          <cell r="B3668" t="str">
            <v>Transporte aéreo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</row>
        <row r="3669">
          <cell r="A3669">
            <v>2701021090217</v>
          </cell>
          <cell r="B3669" t="str">
            <v>Transporte terrestre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</row>
        <row r="3670">
          <cell r="A3670">
            <v>2701021090218</v>
          </cell>
          <cell r="B3670" t="str">
            <v>Marítimos casco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</row>
        <row r="3671">
          <cell r="A3671">
            <v>2701021090219</v>
          </cell>
          <cell r="B3671" t="str">
            <v>Aviación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>
            <v>2701021090220</v>
          </cell>
          <cell r="B3672" t="str">
            <v>Robo y hurto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>
            <v>2701021090221</v>
          </cell>
          <cell r="B3673" t="str">
            <v>Fidelidad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</row>
        <row r="3674">
          <cell r="A3674">
            <v>2701021090222</v>
          </cell>
          <cell r="B3674" t="str">
            <v>Seguro de bancos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>
            <v>2701021090223</v>
          </cell>
          <cell r="B3675" t="str">
            <v>Todo riesgo para contratistas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</row>
        <row r="3676">
          <cell r="A3676">
            <v>2701021090224</v>
          </cell>
          <cell r="B3676" t="str">
            <v>Todo riesgo equipo para contratistas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>
            <v>2701021090225</v>
          </cell>
          <cell r="B3677" t="str">
            <v>Rotura de maquinaria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</row>
        <row r="3678">
          <cell r="A3678">
            <v>2701021090226</v>
          </cell>
          <cell r="B3678" t="str">
            <v>Montaje contra todo riesgo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>
            <v>2701021090227</v>
          </cell>
          <cell r="B3679" t="str">
            <v>Todo riesgo equipo electrónico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</row>
        <row r="3680">
          <cell r="A3680">
            <v>2701021090228</v>
          </cell>
          <cell r="B3680" t="str">
            <v>Calderos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>
            <v>2701021090229</v>
          </cell>
          <cell r="B3681" t="str">
            <v>Lucro cesante por interrupción de negocios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</row>
        <row r="3682">
          <cell r="A3682">
            <v>2701021090230</v>
          </cell>
          <cell r="B3682" t="str">
            <v>Lucro cesante rotura de maquinaria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</row>
        <row r="3683">
          <cell r="A3683">
            <v>2701021090231</v>
          </cell>
          <cell r="B3683" t="str">
            <v>Responsabilidad civil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</row>
        <row r="3684">
          <cell r="A3684">
            <v>2701021090232</v>
          </cell>
          <cell r="B3684" t="str">
            <v>Riesgos profesionales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</row>
        <row r="3685">
          <cell r="A3685">
            <v>2701021090233</v>
          </cell>
          <cell r="B3685" t="str">
            <v>Ganadero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</row>
        <row r="3686">
          <cell r="A3686">
            <v>2701021090234</v>
          </cell>
          <cell r="B3686" t="str">
            <v>Agrícola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</row>
        <row r="3687">
          <cell r="A3687">
            <v>2701021090235</v>
          </cell>
          <cell r="B3687" t="str">
            <v>Domiciliario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</row>
        <row r="3688">
          <cell r="A3688">
            <v>2701021090236</v>
          </cell>
          <cell r="B3688" t="str">
            <v>Crédito interno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</row>
        <row r="3689">
          <cell r="A3689">
            <v>2701021090237</v>
          </cell>
          <cell r="B3689" t="str">
            <v>Crédito a la exportación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</row>
        <row r="3690">
          <cell r="A3690">
            <v>2701021090238</v>
          </cell>
          <cell r="B3690" t="str">
            <v>Miscelaneos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</row>
        <row r="3691">
          <cell r="A3691">
            <v>27010210903</v>
          </cell>
          <cell r="B3691" t="str">
            <v>Impuesto de Bomberos</v>
          </cell>
          <cell r="C3691">
            <v>-26343.23</v>
          </cell>
          <cell r="D3691">
            <v>506569.2</v>
          </cell>
          <cell r="E3691">
            <v>823953.13</v>
          </cell>
          <cell r="F3691">
            <v>-343727.16</v>
          </cell>
        </row>
        <row r="3692">
          <cell r="A3692">
            <v>2702</v>
          </cell>
          <cell r="B3692" t="str">
            <v>REMUNERACIONES POR PAGAR</v>
          </cell>
          <cell r="C3692">
            <v>-113892.88</v>
          </cell>
          <cell r="D3692">
            <v>185835.03</v>
          </cell>
          <cell r="E3692">
            <v>239021.66</v>
          </cell>
          <cell r="F3692">
            <v>-167079.51</v>
          </cell>
        </row>
        <row r="3693">
          <cell r="A3693">
            <v>270201</v>
          </cell>
          <cell r="B3693" t="str">
            <v>Vacaciones por pagar</v>
          </cell>
          <cell r="C3693">
            <v>-23990.93</v>
          </cell>
          <cell r="D3693">
            <v>41280.76</v>
          </cell>
          <cell r="E3693">
            <v>51170.57</v>
          </cell>
          <cell r="F3693">
            <v>-33880.74</v>
          </cell>
        </row>
        <row r="3694">
          <cell r="A3694">
            <v>2702011</v>
          </cell>
          <cell r="B3694" t="str">
            <v>Moneda nacional</v>
          </cell>
          <cell r="C3694">
            <v>-23990.93</v>
          </cell>
          <cell r="D3694">
            <v>41280.76</v>
          </cell>
          <cell r="E3694">
            <v>51170.57</v>
          </cell>
          <cell r="F3694">
            <v>-33880.74</v>
          </cell>
        </row>
        <row r="3695">
          <cell r="A3695">
            <v>270202</v>
          </cell>
          <cell r="B3695" t="str">
            <v>Remuneraciones por pagar</v>
          </cell>
          <cell r="C3695">
            <v>-67500</v>
          </cell>
          <cell r="D3695">
            <v>62000</v>
          </cell>
          <cell r="E3695">
            <v>35566.86</v>
          </cell>
          <cell r="F3695">
            <v>-41066.86</v>
          </cell>
        </row>
        <row r="3696">
          <cell r="A3696">
            <v>2702021</v>
          </cell>
          <cell r="B3696" t="str">
            <v>Moneda nacional</v>
          </cell>
          <cell r="C3696">
            <v>-67500</v>
          </cell>
          <cell r="D3696">
            <v>62000</v>
          </cell>
          <cell r="E3696">
            <v>35566.86</v>
          </cell>
          <cell r="F3696">
            <v>-41066.86</v>
          </cell>
        </row>
        <row r="3697">
          <cell r="A3697">
            <v>270203</v>
          </cell>
          <cell r="B3697" t="str">
            <v>Honorarios por pagar</v>
          </cell>
          <cell r="C3697">
            <v>-19279.919999999998</v>
          </cell>
          <cell r="D3697">
            <v>3400</v>
          </cell>
          <cell r="E3697">
            <v>12000</v>
          </cell>
          <cell r="F3697">
            <v>-27879.919999999998</v>
          </cell>
        </row>
        <row r="3698">
          <cell r="A3698">
            <v>2702031</v>
          </cell>
          <cell r="B3698" t="str">
            <v>Moneda nacional</v>
          </cell>
          <cell r="C3698">
            <v>-19279.919999999998</v>
          </cell>
          <cell r="D3698">
            <v>3400</v>
          </cell>
          <cell r="E3698">
            <v>12000</v>
          </cell>
          <cell r="F3698">
            <v>-27879.919999999998</v>
          </cell>
        </row>
        <row r="3699">
          <cell r="A3699">
            <v>270203101</v>
          </cell>
          <cell r="B3699" t="str">
            <v>Cabrera Martínez SA de CV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</row>
        <row r="3700">
          <cell r="A3700">
            <v>270203102</v>
          </cell>
          <cell r="B3700" t="str">
            <v>Despacho Rivera Palma y Asociados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</row>
        <row r="3701">
          <cell r="A3701">
            <v>270203103</v>
          </cell>
          <cell r="B3701" t="str">
            <v>Pricewaterhouse Coopers, S.A de CV.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</row>
        <row r="3702">
          <cell r="A3702">
            <v>270203104</v>
          </cell>
          <cell r="B3702" t="str">
            <v>Auditoria Externa</v>
          </cell>
          <cell r="C3702">
            <v>-13326.66</v>
          </cell>
          <cell r="D3702">
            <v>2400</v>
          </cell>
          <cell r="E3702">
            <v>8000</v>
          </cell>
          <cell r="F3702">
            <v>-18926.66</v>
          </cell>
        </row>
        <row r="3703">
          <cell r="A3703">
            <v>270203105</v>
          </cell>
          <cell r="B3703" t="str">
            <v>Auditorìa de Sistemas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</row>
        <row r="3704">
          <cell r="A3704">
            <v>270203106</v>
          </cell>
          <cell r="B3704" t="str">
            <v>Auditoria Fiscal</v>
          </cell>
          <cell r="C3704">
            <v>-5953.26</v>
          </cell>
          <cell r="D3704">
            <v>1000</v>
          </cell>
          <cell r="E3704">
            <v>4000</v>
          </cell>
          <cell r="F3704">
            <v>-8953.26</v>
          </cell>
        </row>
        <row r="3705">
          <cell r="A3705">
            <v>270203107</v>
          </cell>
          <cell r="B3705" t="str">
            <v>Honorarios SEPASA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</row>
        <row r="3706">
          <cell r="A3706">
            <v>2702032</v>
          </cell>
          <cell r="B3706" t="str">
            <v>Moneda extranjera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</row>
        <row r="3707">
          <cell r="A3707">
            <v>270204</v>
          </cell>
          <cell r="B3707" t="str">
            <v>Dietas por pagar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</row>
        <row r="3708">
          <cell r="A3708">
            <v>2702041</v>
          </cell>
          <cell r="B3708" t="str">
            <v>Moneda nacional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</row>
        <row r="3709">
          <cell r="A3709">
            <v>270205</v>
          </cell>
          <cell r="B3709" t="str">
            <v>Aguinaldos y bonificaciones</v>
          </cell>
          <cell r="C3709">
            <v>-3122.03</v>
          </cell>
          <cell r="D3709">
            <v>79154.27</v>
          </cell>
          <cell r="E3709">
            <v>140284.23000000001</v>
          </cell>
          <cell r="F3709">
            <v>-64251.99</v>
          </cell>
        </row>
        <row r="3710">
          <cell r="A3710">
            <v>2702051</v>
          </cell>
          <cell r="B3710" t="str">
            <v>Moneda nacional</v>
          </cell>
          <cell r="C3710">
            <v>-3122.03</v>
          </cell>
          <cell r="D3710">
            <v>79154.27</v>
          </cell>
          <cell r="E3710">
            <v>140284.23000000001</v>
          </cell>
          <cell r="F3710">
            <v>-64251.99</v>
          </cell>
        </row>
        <row r="3711">
          <cell r="A3711">
            <v>2706</v>
          </cell>
          <cell r="B3711" t="str">
            <v>OTRAS CUENTAS POR PAGAR</v>
          </cell>
          <cell r="C3711">
            <v>-5638709.3899999997</v>
          </cell>
          <cell r="D3711">
            <v>3993596.67</v>
          </cell>
          <cell r="E3711">
            <v>3642887.23</v>
          </cell>
          <cell r="F3711">
            <v>-5287999.95</v>
          </cell>
        </row>
        <row r="3712">
          <cell r="A3712">
            <v>270601</v>
          </cell>
          <cell r="B3712" t="str">
            <v>Proveedores</v>
          </cell>
          <cell r="C3712">
            <v>-783501.45</v>
          </cell>
          <cell r="D3712">
            <v>1454540.72</v>
          </cell>
          <cell r="E3712">
            <v>909748.55</v>
          </cell>
          <cell r="F3712">
            <v>-238709.28</v>
          </cell>
        </row>
        <row r="3713">
          <cell r="A3713">
            <v>2706011</v>
          </cell>
          <cell r="B3713" t="str">
            <v>Moneda nacional</v>
          </cell>
          <cell r="C3713">
            <v>-783501.45</v>
          </cell>
          <cell r="D3713">
            <v>1454540.72</v>
          </cell>
          <cell r="E3713">
            <v>909748.55</v>
          </cell>
          <cell r="F3713">
            <v>-238709.28</v>
          </cell>
        </row>
        <row r="3714">
          <cell r="A3714">
            <v>270601101</v>
          </cell>
          <cell r="B3714" t="str">
            <v>Rayones de El Salvador SA</v>
          </cell>
          <cell r="C3714">
            <v>-159.63</v>
          </cell>
          <cell r="D3714">
            <v>0</v>
          </cell>
          <cell r="E3714">
            <v>0</v>
          </cell>
          <cell r="F3714">
            <v>-159.63</v>
          </cell>
        </row>
        <row r="3715">
          <cell r="A3715">
            <v>270601102</v>
          </cell>
          <cell r="B3715" t="str">
            <v>Provisiones del mes</v>
          </cell>
          <cell r="C3715">
            <v>-39.85</v>
          </cell>
          <cell r="D3715">
            <v>2169.2199999999998</v>
          </cell>
          <cell r="E3715">
            <v>3961.22</v>
          </cell>
          <cell r="F3715">
            <v>-1831.85</v>
          </cell>
        </row>
        <row r="3716">
          <cell r="A3716">
            <v>270601103</v>
          </cell>
          <cell r="B3716" t="str">
            <v>Hoteles y Desarrollo SA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</row>
        <row r="3717">
          <cell r="A3717">
            <v>270601104</v>
          </cell>
          <cell r="B3717" t="str">
            <v>ASES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</row>
        <row r="3718">
          <cell r="A3718">
            <v>270601105</v>
          </cell>
          <cell r="B3718" t="str">
            <v>Grupo Milennium SA de CV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</row>
        <row r="3719">
          <cell r="A3719">
            <v>270601106</v>
          </cell>
          <cell r="B3719" t="str">
            <v>Provisiones de proveedores</v>
          </cell>
          <cell r="C3719">
            <v>-783301.97</v>
          </cell>
          <cell r="D3719">
            <v>1452371.5</v>
          </cell>
          <cell r="E3719">
            <v>905787.33</v>
          </cell>
          <cell r="F3719">
            <v>-236717.8</v>
          </cell>
        </row>
        <row r="3720">
          <cell r="A3720">
            <v>2706012</v>
          </cell>
          <cell r="B3720" t="str">
            <v>Moneda extranjera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</row>
        <row r="3721">
          <cell r="A3721">
            <v>270602</v>
          </cell>
          <cell r="B3721" t="str">
            <v>Alquileres por pagar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</row>
        <row r="3722">
          <cell r="A3722">
            <v>2706021</v>
          </cell>
          <cell r="B3722" t="str">
            <v>Moneda nacional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</row>
        <row r="3723">
          <cell r="A3723">
            <v>2706022</v>
          </cell>
          <cell r="B3723" t="str">
            <v>Moneda extranjera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</row>
        <row r="3724">
          <cell r="A3724">
            <v>270603</v>
          </cell>
          <cell r="B3724" t="str">
            <v>Dividendos por pagar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</row>
        <row r="3725">
          <cell r="A3725">
            <v>2706031</v>
          </cell>
          <cell r="B3725" t="str">
            <v>Moneda nacional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</row>
        <row r="3726">
          <cell r="A3726">
            <v>2706032</v>
          </cell>
          <cell r="B3726" t="str">
            <v>Moneda extranjera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</row>
        <row r="3727">
          <cell r="A3727">
            <v>270604</v>
          </cell>
          <cell r="B3727" t="str">
            <v>Sobrantes de caja y valores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</row>
        <row r="3728">
          <cell r="A3728">
            <v>2706041</v>
          </cell>
          <cell r="B3728" t="str">
            <v>Moneda nacional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</row>
        <row r="3729">
          <cell r="A3729">
            <v>2706042</v>
          </cell>
          <cell r="B3729" t="str">
            <v>Moneda extranjera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</row>
        <row r="3730">
          <cell r="A3730">
            <v>270609</v>
          </cell>
          <cell r="B3730" t="str">
            <v>Diversas</v>
          </cell>
          <cell r="C3730">
            <v>-4855207.9400000004</v>
          </cell>
          <cell r="D3730">
            <v>2539055.9500000002</v>
          </cell>
          <cell r="E3730">
            <v>2733138.68</v>
          </cell>
          <cell r="F3730">
            <v>-5049290.67</v>
          </cell>
        </row>
        <row r="3731">
          <cell r="A3731">
            <v>2706091</v>
          </cell>
          <cell r="B3731" t="str">
            <v>Moneda nacional</v>
          </cell>
          <cell r="C3731">
            <v>-4855207.9400000004</v>
          </cell>
          <cell r="D3731">
            <v>2539055.9500000002</v>
          </cell>
          <cell r="E3731">
            <v>2733138.68</v>
          </cell>
          <cell r="F3731">
            <v>-5049290.67</v>
          </cell>
        </row>
        <row r="3732">
          <cell r="A3732">
            <v>270609101</v>
          </cell>
          <cell r="B3732" t="str">
            <v>Provisiones del mes</v>
          </cell>
          <cell r="C3732">
            <v>-175424.84</v>
          </cell>
          <cell r="D3732">
            <v>28905.54</v>
          </cell>
          <cell r="E3732">
            <v>129418.86</v>
          </cell>
          <cell r="F3732">
            <v>-275938.15999999997</v>
          </cell>
        </row>
        <row r="3733">
          <cell r="A3733">
            <v>270609102</v>
          </cell>
          <cell r="B3733" t="str">
            <v>SISE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</row>
        <row r="3734">
          <cell r="A3734">
            <v>270609103</v>
          </cell>
          <cell r="B3734" t="str">
            <v>Victor Manuel Campos Carranza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</row>
        <row r="3735">
          <cell r="A3735">
            <v>270609104</v>
          </cell>
          <cell r="B3735" t="str">
            <v>Linares SA de CV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</row>
        <row r="3736">
          <cell r="A3736">
            <v>270609105</v>
          </cell>
          <cell r="B3736" t="str">
            <v>IVA- Débito Fiscal causado</v>
          </cell>
          <cell r="C3736">
            <v>-360495.48</v>
          </cell>
          <cell r="D3736">
            <v>1467353.05</v>
          </cell>
          <cell r="E3736">
            <v>1553629.82</v>
          </cell>
          <cell r="F3736">
            <v>-446772.25</v>
          </cell>
        </row>
        <row r="3737">
          <cell r="A3737">
            <v>270609106</v>
          </cell>
          <cell r="B3737" t="str">
            <v>Salvador Network SA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</row>
        <row r="3738">
          <cell r="A3738">
            <v>270609107</v>
          </cell>
          <cell r="B3738" t="str">
            <v>Proyectos</v>
          </cell>
          <cell r="C3738">
            <v>-4312823.79</v>
          </cell>
          <cell r="D3738">
            <v>796405.2</v>
          </cell>
          <cell r="E3738">
            <v>727100.92</v>
          </cell>
          <cell r="F3738">
            <v>-4243519.51</v>
          </cell>
        </row>
        <row r="3739">
          <cell r="A3739">
            <v>27060910701</v>
          </cell>
          <cell r="B3739" t="str">
            <v>Linares SA  Zacatecoluca - Usulután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</row>
        <row r="3740">
          <cell r="A3740">
            <v>27060910702</v>
          </cell>
          <cell r="B3740" t="str">
            <v>Depositos en garantia de fianzas</v>
          </cell>
          <cell r="C3740">
            <v>-4312823.79</v>
          </cell>
          <cell r="D3740">
            <v>796405.2</v>
          </cell>
          <cell r="E3740">
            <v>727100.92</v>
          </cell>
          <cell r="F3740">
            <v>-4243519.51</v>
          </cell>
        </row>
        <row r="3741">
          <cell r="A3741">
            <v>27060910703</v>
          </cell>
          <cell r="B3741" t="str">
            <v>Depósitos en garantía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</row>
        <row r="3742">
          <cell r="A3742">
            <v>27060910704</v>
          </cell>
          <cell r="B3742" t="str">
            <v>Dymel SA de CV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</row>
        <row r="3743">
          <cell r="A3743">
            <v>27060910705</v>
          </cell>
          <cell r="B3743" t="str">
            <v>Corte Suprema de Justicia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</row>
        <row r="3744">
          <cell r="A3744">
            <v>2706091070501</v>
          </cell>
          <cell r="B3744" t="str">
            <v>Anticipo Corte Suprema de Justicia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</row>
        <row r="3745">
          <cell r="A3745">
            <v>2706091070502</v>
          </cell>
          <cell r="B3745" t="str">
            <v>Estimaciones Corte Suprema de Justicia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</row>
        <row r="3746">
          <cell r="A3746">
            <v>2706091070503</v>
          </cell>
          <cell r="B3746" t="str">
            <v>Anticipo no amortizado Corte Suprema de Justicia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</row>
        <row r="3747">
          <cell r="A3747">
            <v>2706091070504</v>
          </cell>
          <cell r="B3747" t="str">
            <v>Aporte Renné Frank Valdivieso  (CSJ)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</row>
        <row r="3748">
          <cell r="A3748">
            <v>2706091070505</v>
          </cell>
          <cell r="B3748" t="str">
            <v>Depósito para liquidar facturas Corte Suprema de Justicia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</row>
        <row r="3749">
          <cell r="A3749">
            <v>2706091070506</v>
          </cell>
          <cell r="B3749" t="str">
            <v>Estimaciones pendientes de liquidar CSJ-Facturas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>
            <v>27060910706</v>
          </cell>
          <cell r="B3750" t="str">
            <v>FISDL( Apastepeque)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>
            <v>2706091070601</v>
          </cell>
          <cell r="B3751" t="str">
            <v>FISDL-ADL (anticipo)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</row>
        <row r="3752">
          <cell r="A3752">
            <v>2706091070602</v>
          </cell>
          <cell r="B3752" t="str">
            <v>FISDL-ADL (Estimaciones)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</row>
        <row r="3753">
          <cell r="A3753">
            <v>27060910707</v>
          </cell>
          <cell r="B3753" t="str">
            <v>MOP-ALCONSA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</row>
        <row r="3754">
          <cell r="A3754">
            <v>2706091070701</v>
          </cell>
          <cell r="B3754" t="str">
            <v>Estimaciones MOP-ALCONSA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</row>
        <row r="3755">
          <cell r="A3755">
            <v>27060910710</v>
          </cell>
          <cell r="B3755" t="str">
            <v>Otros proyectos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</row>
        <row r="3756">
          <cell r="A3756">
            <v>270609108</v>
          </cell>
          <cell r="B3756" t="str">
            <v>Abonos pendientes de liquidar</v>
          </cell>
          <cell r="C3756">
            <v>-50.03</v>
          </cell>
          <cell r="D3756">
            <v>242308.92</v>
          </cell>
          <cell r="E3756">
            <v>318466.31</v>
          </cell>
          <cell r="F3756">
            <v>-76207.42</v>
          </cell>
        </row>
        <row r="3757">
          <cell r="A3757">
            <v>270609109</v>
          </cell>
          <cell r="B3757" t="str">
            <v>SERCONSE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</row>
        <row r="3758">
          <cell r="A3758">
            <v>270609110</v>
          </cell>
          <cell r="B3758" t="str">
            <v>Servicios de seguridad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</row>
        <row r="3759">
          <cell r="A3759">
            <v>270609111</v>
          </cell>
          <cell r="B3759" t="str">
            <v>Banco de Sabadell, S.A.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</row>
        <row r="3760">
          <cell r="A3760">
            <v>270609112</v>
          </cell>
          <cell r="B3760" t="str">
            <v>Caixabank, S.A.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</row>
        <row r="3761">
          <cell r="A3761">
            <v>270609113</v>
          </cell>
          <cell r="B3761" t="str">
            <v>Retenciones Diversas a empleados</v>
          </cell>
          <cell r="C3761">
            <v>-919.18</v>
          </cell>
          <cell r="D3761">
            <v>2385.2199999999998</v>
          </cell>
          <cell r="E3761">
            <v>2671.53</v>
          </cell>
          <cell r="F3761">
            <v>-1205.49</v>
          </cell>
        </row>
        <row r="3762">
          <cell r="A3762">
            <v>27060911301</v>
          </cell>
          <cell r="B3762" t="str">
            <v>Retenciones por Lentes y Seguros</v>
          </cell>
          <cell r="C3762">
            <v>-919.18</v>
          </cell>
          <cell r="D3762">
            <v>2385.2199999999998</v>
          </cell>
          <cell r="E3762">
            <v>2671.53</v>
          </cell>
          <cell r="F3762">
            <v>-1205.49</v>
          </cell>
        </row>
        <row r="3763">
          <cell r="A3763">
            <v>2706091130101</v>
          </cell>
          <cell r="B3763" t="str">
            <v>Descuentos a empleados</v>
          </cell>
          <cell r="C3763">
            <v>-511.12</v>
          </cell>
          <cell r="D3763">
            <v>2385.2199999999998</v>
          </cell>
          <cell r="E3763">
            <v>2671.53</v>
          </cell>
          <cell r="F3763">
            <v>-797.43</v>
          </cell>
        </row>
        <row r="3764">
          <cell r="A3764">
            <v>2706091130102</v>
          </cell>
          <cell r="B3764" t="str">
            <v>Jose Erasmo Hernandez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</row>
        <row r="3765">
          <cell r="A3765">
            <v>2706091130103</v>
          </cell>
          <cell r="B3765" t="str">
            <v>Carlos Jose Villacorta Cibrian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</row>
        <row r="3766">
          <cell r="A3766">
            <v>2706091130104</v>
          </cell>
          <cell r="B3766" t="str">
            <v>Ana Vilma Elizabeth Manzanarez Paz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</row>
        <row r="3767">
          <cell r="A3767">
            <v>2706091130105</v>
          </cell>
          <cell r="B3767" t="str">
            <v>Carmen Cecilia Lopez Ortiz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</row>
        <row r="3768">
          <cell r="A3768">
            <v>2706091130106</v>
          </cell>
          <cell r="B3768" t="str">
            <v>Cristina Rebeca Gomez de Guerra</v>
          </cell>
          <cell r="C3768">
            <v>-39</v>
          </cell>
          <cell r="D3768">
            <v>0</v>
          </cell>
          <cell r="E3768">
            <v>0</v>
          </cell>
          <cell r="F3768">
            <v>-39</v>
          </cell>
        </row>
        <row r="3769">
          <cell r="A3769">
            <v>2706091130107</v>
          </cell>
          <cell r="B3769" t="str">
            <v>Diana Andrea Moran Monterrosa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</row>
        <row r="3770">
          <cell r="A3770">
            <v>2706091130108</v>
          </cell>
          <cell r="B3770" t="str">
            <v>Katherine Vanessa Gochez Calleja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</row>
        <row r="3771">
          <cell r="A3771">
            <v>2706091130109</v>
          </cell>
          <cell r="B3771" t="str">
            <v>Jessica Margarita Menjivar Rodriguez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</row>
        <row r="3772">
          <cell r="A3772">
            <v>2706091130110</v>
          </cell>
          <cell r="B3772" t="str">
            <v>Jorge Luis Rosales Carranza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</row>
        <row r="3773">
          <cell r="A3773">
            <v>2706091130111</v>
          </cell>
          <cell r="B3773" t="str">
            <v>Saul Wilfredo Zacarias Cornejo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</row>
        <row r="3774">
          <cell r="A3774">
            <v>2706091130112</v>
          </cell>
          <cell r="B3774" t="str">
            <v>Emma Guadalupe Ruano de Martinez</v>
          </cell>
          <cell r="C3774">
            <v>-81.99</v>
          </cell>
          <cell r="D3774">
            <v>0</v>
          </cell>
          <cell r="E3774">
            <v>0</v>
          </cell>
          <cell r="F3774">
            <v>-81.99</v>
          </cell>
        </row>
        <row r="3775">
          <cell r="A3775">
            <v>2706091130113</v>
          </cell>
          <cell r="B3775" t="str">
            <v>Taina Esmeralda Mejia Santamaria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</row>
        <row r="3776">
          <cell r="A3776">
            <v>2706091130114</v>
          </cell>
          <cell r="B3776" t="str">
            <v>Ana Edith Calvo de Serrano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</row>
        <row r="3777">
          <cell r="A3777">
            <v>2706091130115</v>
          </cell>
          <cell r="B3777" t="str">
            <v>Jose Alexander Aguiluz Chicas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</row>
        <row r="3778">
          <cell r="A3778">
            <v>2706091130116</v>
          </cell>
          <cell r="B3778" t="str">
            <v>Kenia Marisol Carballo de Alfaro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</row>
        <row r="3779">
          <cell r="A3779">
            <v>2706091130117</v>
          </cell>
          <cell r="B3779" t="str">
            <v>Marlen Cecilia Lopez Diaz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</row>
        <row r="3780">
          <cell r="A3780">
            <v>2706091130118</v>
          </cell>
          <cell r="B3780" t="str">
            <v>Vicente Antonio Perez Aguilar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</row>
        <row r="3781">
          <cell r="A3781">
            <v>2706091130119</v>
          </cell>
          <cell r="B3781" t="str">
            <v>Ana Elida Martir Castellanos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</row>
        <row r="3782">
          <cell r="A3782">
            <v>2706091130120</v>
          </cell>
          <cell r="B3782" t="str">
            <v>Ana Gabriela Gallardo de Carcamo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</row>
        <row r="3783">
          <cell r="A3783">
            <v>2706091130121</v>
          </cell>
          <cell r="B3783" t="str">
            <v>Carlos Ernesto Oliva Martinez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</row>
        <row r="3784">
          <cell r="A3784">
            <v>2706091130122</v>
          </cell>
          <cell r="B3784" t="str">
            <v>Carmen Elena Perez Sanchez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</row>
        <row r="3785">
          <cell r="A3785">
            <v>2706091130123</v>
          </cell>
          <cell r="B3785" t="str">
            <v>Guillermo Ernesto Alvarez Martinez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</row>
        <row r="3786">
          <cell r="A3786">
            <v>2706091130124</v>
          </cell>
          <cell r="B3786" t="str">
            <v>Hilda Marisol Martinez Escobar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</row>
        <row r="3787">
          <cell r="A3787">
            <v>2706091130125</v>
          </cell>
          <cell r="B3787" t="str">
            <v>Izela Anabell Olivares de Hernandez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</row>
        <row r="3788">
          <cell r="A3788">
            <v>2706091130126</v>
          </cell>
          <cell r="B3788" t="str">
            <v>Jose Luis Hernandez Rivera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</row>
        <row r="3789">
          <cell r="A3789">
            <v>2706091130127</v>
          </cell>
          <cell r="B3789" t="str">
            <v>Karla Mariela Herrera Pastul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</row>
        <row r="3790">
          <cell r="A3790">
            <v>2706091130128</v>
          </cell>
          <cell r="B3790" t="str">
            <v>Maria Jose Hernandez Gonzalez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</row>
        <row r="3791">
          <cell r="A3791">
            <v>2706091130129</v>
          </cell>
          <cell r="B3791" t="str">
            <v>Omar Alejandro Perez Maravilla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</row>
        <row r="3792">
          <cell r="A3792">
            <v>2706091130130</v>
          </cell>
          <cell r="B3792" t="str">
            <v>Ricardo Arturo Rodriguez Telles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</row>
        <row r="3793">
          <cell r="A3793">
            <v>2706091130131</v>
          </cell>
          <cell r="B3793" t="str">
            <v>Teresa Marilu Alfaro Cisneros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</row>
        <row r="3794">
          <cell r="A3794">
            <v>2706091130132</v>
          </cell>
          <cell r="B3794" t="str">
            <v>Walberto Martinez Melendez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</row>
        <row r="3795">
          <cell r="A3795">
            <v>2706091130133</v>
          </cell>
          <cell r="B3795" t="str">
            <v>Katherine Gisselle Orellana Alfaro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</row>
        <row r="3796">
          <cell r="A3796">
            <v>2706091130134</v>
          </cell>
          <cell r="B3796" t="str">
            <v>Wilfrido Hernandez Alvarado</v>
          </cell>
          <cell r="C3796">
            <v>-96.75</v>
          </cell>
          <cell r="D3796">
            <v>0</v>
          </cell>
          <cell r="E3796">
            <v>0</v>
          </cell>
          <cell r="F3796">
            <v>-96.75</v>
          </cell>
        </row>
        <row r="3797">
          <cell r="A3797">
            <v>2706091130135</v>
          </cell>
          <cell r="B3797" t="str">
            <v>Claudia Elizabeth Rodriguez Ayala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</row>
        <row r="3798">
          <cell r="A3798">
            <v>2706091130136</v>
          </cell>
          <cell r="B3798" t="str">
            <v>Flor Yesenia Flores Portillo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</row>
        <row r="3799">
          <cell r="A3799">
            <v>2706091130137</v>
          </cell>
          <cell r="B3799" t="str">
            <v>Yancy Esmeralda Mendoza Jovel</v>
          </cell>
          <cell r="C3799">
            <v>-23.68</v>
          </cell>
          <cell r="D3799">
            <v>0</v>
          </cell>
          <cell r="E3799">
            <v>0</v>
          </cell>
          <cell r="F3799">
            <v>-23.68</v>
          </cell>
        </row>
        <row r="3800">
          <cell r="A3800">
            <v>2706091130138</v>
          </cell>
          <cell r="B3800" t="str">
            <v>Astrid Estefani Iraheta Cobar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</row>
        <row r="3801">
          <cell r="A3801">
            <v>2706091130139</v>
          </cell>
          <cell r="B3801" t="str">
            <v>Zayda Maria Mata de Melendez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</row>
        <row r="3802">
          <cell r="A3802">
            <v>2706091130140</v>
          </cell>
          <cell r="B3802" t="str">
            <v>Guillermo Noel Lobos Quintanilla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>
            <v>2706091130141</v>
          </cell>
          <cell r="B3803" t="str">
            <v>Claudia Elizabeth Vaquerano Mejia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>
            <v>2706091130142</v>
          </cell>
          <cell r="B3804" t="str">
            <v>Hazzel Pamela Santamaria Rodriguez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</row>
        <row r="3805">
          <cell r="A3805">
            <v>2706091130143</v>
          </cell>
          <cell r="B3805" t="str">
            <v>Cesiah Abigail Martinez de Aragon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>
            <v>2706091130144</v>
          </cell>
          <cell r="B3806" t="str">
            <v>Daniel Jeremias Beltran Gomez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>
            <v>2706091130145</v>
          </cell>
          <cell r="B3807" t="str">
            <v>Miguel Angel Molina</v>
          </cell>
          <cell r="C3807">
            <v>-144.28</v>
          </cell>
          <cell r="D3807">
            <v>0</v>
          </cell>
          <cell r="E3807">
            <v>0</v>
          </cell>
          <cell r="F3807">
            <v>-144.28</v>
          </cell>
        </row>
        <row r="3808">
          <cell r="A3808">
            <v>2706091130146</v>
          </cell>
          <cell r="B3808" t="str">
            <v>Ronald Humberto Barrera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>
            <v>2706091130147</v>
          </cell>
          <cell r="B3809" t="str">
            <v>Lisbeth Estefania Medrano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>
            <v>2706091130148</v>
          </cell>
          <cell r="B3810" t="str">
            <v>Milton Omar Alvarado</v>
          </cell>
          <cell r="C3810">
            <v>-22.36</v>
          </cell>
          <cell r="D3810">
            <v>0</v>
          </cell>
          <cell r="E3810">
            <v>0</v>
          </cell>
          <cell r="F3810">
            <v>-22.36</v>
          </cell>
        </row>
        <row r="3811">
          <cell r="A3811">
            <v>270609114</v>
          </cell>
          <cell r="B3811" t="str">
            <v>BANCO POPULAR ESPAÑA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>
            <v>270609115</v>
          </cell>
          <cell r="B3812" t="str">
            <v>Coaseguros y Deducibles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>
            <v>27060911511</v>
          </cell>
          <cell r="B3813" t="str">
            <v>Hilanderias de Exportacion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</row>
        <row r="3814">
          <cell r="A3814">
            <v>27060911523</v>
          </cell>
          <cell r="B3814" t="str">
            <v>Corporacion Ministerios Paravida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</row>
        <row r="3815">
          <cell r="A3815">
            <v>27060911539</v>
          </cell>
          <cell r="B3815" t="str">
            <v>Superintendencia Gral de Electricidad y Telecomunic- SIGET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>
            <v>27060911542</v>
          </cell>
          <cell r="B3816" t="str">
            <v>Oficina de Planificacion Metropolitana de S.S- OPAMS de S.S.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>
            <v>27060911543</v>
          </cell>
          <cell r="B3817" t="str">
            <v>Fiscalia General de la Republica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</row>
        <row r="3818">
          <cell r="A3818">
            <v>27060911547</v>
          </cell>
          <cell r="B3818" t="str">
            <v>Direccion Nacional de Medicamentos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>
            <v>27060911548</v>
          </cell>
          <cell r="B3819" t="str">
            <v>Autoridad Maritima Portuaria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>
            <v>270609116</v>
          </cell>
          <cell r="B3820" t="str">
            <v>Cheques Prescritos</v>
          </cell>
          <cell r="C3820">
            <v>0</v>
          </cell>
          <cell r="D3820">
            <v>111.01</v>
          </cell>
          <cell r="E3820">
            <v>111.01</v>
          </cell>
          <cell r="F3820">
            <v>0</v>
          </cell>
        </row>
        <row r="3821">
          <cell r="A3821">
            <v>27060911601</v>
          </cell>
          <cell r="B3821" t="str">
            <v>Bco.de America Central Cta No.200029254 (Cheques prescritos)</v>
          </cell>
          <cell r="C3821">
            <v>0</v>
          </cell>
          <cell r="D3821">
            <v>22.5</v>
          </cell>
          <cell r="E3821">
            <v>22.5</v>
          </cell>
          <cell r="F3821">
            <v>0</v>
          </cell>
        </row>
        <row r="3822">
          <cell r="A3822">
            <v>27060911602</v>
          </cell>
          <cell r="B3822" t="str">
            <v>Bco. Agricola Cta 500219734 (Cheques prescritos)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>
            <v>27060911603</v>
          </cell>
          <cell r="B3823" t="str">
            <v>Bco. Agricola Cta 1350011841 (Cheques prescritos)</v>
          </cell>
          <cell r="C3823">
            <v>0</v>
          </cell>
          <cell r="D3823">
            <v>88.51</v>
          </cell>
          <cell r="E3823">
            <v>88.51</v>
          </cell>
          <cell r="F3823">
            <v>0</v>
          </cell>
        </row>
        <row r="3824">
          <cell r="A3824">
            <v>27060911604</v>
          </cell>
          <cell r="B3824" t="str">
            <v>Banco de Fomento Cta.100-150-666775-5 (cheques prescritos)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>
            <v>27060911605</v>
          </cell>
          <cell r="B3825" t="str">
            <v>Banco Cuscatlán Cta.000-000-08-190135-7 (cheques prescritos)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>
            <v>27060911606</v>
          </cell>
          <cell r="B3826" t="str">
            <v>Banco G&amp;T Continental 083-100-00000331 ( cheques prescritos)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>
            <v>27060911607</v>
          </cell>
          <cell r="B3827" t="str">
            <v>Banco Hipotecario 00210217505 (cheques prescritos)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>
            <v>270609117</v>
          </cell>
          <cell r="B3828" t="str">
            <v>Depósito por Alquiler-Capistrano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>
            <v>270609118</v>
          </cell>
          <cell r="B3829" t="str">
            <v>Indesi, S.A. de C.V. -Anticipo compra venta-Res. Capistrano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>
            <v>270609119</v>
          </cell>
          <cell r="B3830" t="str">
            <v>DICRU, S.A .DE .C.V -Anticipo CV Cond. Bogotá, Col.San Mateo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>
            <v>270609120</v>
          </cell>
          <cell r="B3831" t="str">
            <v>Carlos Alberto Sanchez Ramirez-anticipo cond. V. de Alicante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>
            <v>270609121</v>
          </cell>
          <cell r="B3832" t="str">
            <v>Micaela Isabel Fernandez de Amaya- Anticipo Casa Madreselva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>
            <v>270609122</v>
          </cell>
          <cell r="B3833" t="str">
            <v>Depositos para prestamos</v>
          </cell>
          <cell r="C3833">
            <v>-494.62</v>
          </cell>
          <cell r="D3833">
            <v>0</v>
          </cell>
          <cell r="E3833">
            <v>0</v>
          </cell>
          <cell r="F3833">
            <v>-494.62</v>
          </cell>
        </row>
        <row r="3834">
          <cell r="A3834">
            <v>270609123</v>
          </cell>
          <cell r="B3834" t="str">
            <v>Jorge Alberto Palomo Anticipo Bosques de Sta Elena Pol.G No.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>
            <v>270609124</v>
          </cell>
          <cell r="B3835" t="str">
            <v>Lopez Hurtado, S.A. de C.V. Arras inmueble Col. San Benito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>
            <v>270609125</v>
          </cell>
          <cell r="B3836" t="str">
            <v>Carlos Francisco Vidri Valdes-Arras Condominio Costa Real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>
            <v>270609126</v>
          </cell>
          <cell r="B3837" t="str">
            <v>Retenciones a empleados Cooperativa TS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>
            <v>270609127</v>
          </cell>
          <cell r="B3838" t="str">
            <v>YOLANDA MARIA ALTAMIRANO DE RUIZ- ARRAS KM 4/M TRONCAL DEL N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>
            <v>270609128</v>
          </cell>
          <cell r="B3839" t="str">
            <v>Aportes en efectivo de accionistas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>
            <v>270609129</v>
          </cell>
          <cell r="B3840" t="str">
            <v>Ana Marcia Marina Mejia de Gonzalez-Arras Altamira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>
            <v>270609130</v>
          </cell>
          <cell r="B3841" t="str">
            <v>Impuestos Amnistia Fiscal 2021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>
            <v>270609131</v>
          </cell>
          <cell r="B3842" t="str">
            <v>Pedro Gerardo Blanco Gonzalez (Res.Lomas de Altamira 2-A)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</row>
        <row r="3843">
          <cell r="A3843">
            <v>270609132</v>
          </cell>
          <cell r="B3843" t="str">
            <v>Luis Rodolfo Hasbun Hasbun (El Zenzontle)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>
            <v>270609133</v>
          </cell>
          <cell r="B3844" t="str">
            <v>Inmueble Blvd.Luis Angel Firpo (Protersa)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>
            <v>270609134</v>
          </cell>
          <cell r="B3845" t="str">
            <v>Cheques con mas de 6 meses sin cobro</v>
          </cell>
          <cell r="C3845">
            <v>0</v>
          </cell>
          <cell r="D3845">
            <v>1587.01</v>
          </cell>
          <cell r="E3845">
            <v>1740.23</v>
          </cell>
          <cell r="F3845">
            <v>-153.22</v>
          </cell>
        </row>
        <row r="3846">
          <cell r="A3846">
            <v>27060913401</v>
          </cell>
          <cell r="B3846" t="str">
            <v>Banco Agricola Cta 01350011841 (Cheques sin cobro 6 meses)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>
            <v>27060913402</v>
          </cell>
          <cell r="B3847" t="str">
            <v>Bco Amercica Central Cta 200029254 (cheques sin cobro 6m)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</row>
        <row r="3848">
          <cell r="A3848">
            <v>27060913403</v>
          </cell>
          <cell r="B3848" t="str">
            <v>Bco America Ctral Cta 20086518 (cheques sin cobro 6 meses)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</row>
        <row r="3849">
          <cell r="A3849">
            <v>27060913404</v>
          </cell>
          <cell r="B3849" t="str">
            <v>Bco America Ctral Cta 21177128 (cheques sin cobro 6 meses)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>
            <v>27060913405</v>
          </cell>
          <cell r="B3850" t="str">
            <v>Bco America Ctral Cta 201447349 (cheques sin cobro 6 meses)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>
            <v>27060913406</v>
          </cell>
          <cell r="B3851" t="str">
            <v>Bco Hipotecario Cta 00210217505 (cheques sin cobro 6 meses)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>
            <v>27060913407</v>
          </cell>
          <cell r="B3852" t="str">
            <v>Bco Fomento Agropecuario Cta 6667755 (cheques sin cobro 6m)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>
            <v>27060913408</v>
          </cell>
          <cell r="B3853" t="str">
            <v>Bco Cuscatlan Cta 081901357 (cheques sin cobro 6 meses)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>
            <v>27060913409</v>
          </cell>
          <cell r="B3854" t="str">
            <v>Bco Atlantida El Salvador,S.A 3131108 (cheques sin cobro 6m)</v>
          </cell>
          <cell r="C3854">
            <v>0</v>
          </cell>
          <cell r="D3854">
            <v>634.42999999999995</v>
          </cell>
          <cell r="E3854">
            <v>787.65</v>
          </cell>
          <cell r="F3854">
            <v>-153.22</v>
          </cell>
        </row>
        <row r="3855">
          <cell r="A3855">
            <v>27060913410</v>
          </cell>
          <cell r="B3855" t="str">
            <v>Bco Atlantida ES,S.A. Cta 130978 (cheques sin cobro 6 meses)</v>
          </cell>
          <cell r="C3855">
            <v>0</v>
          </cell>
          <cell r="D3855">
            <v>952.58</v>
          </cell>
          <cell r="E3855">
            <v>952.58</v>
          </cell>
          <cell r="F3855">
            <v>0</v>
          </cell>
        </row>
        <row r="3856">
          <cell r="A3856">
            <v>27060913411</v>
          </cell>
          <cell r="B3856" t="str">
            <v>Bancovi de RL Cta1502070003433-2 (cheques sin cobro 6 meses)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</row>
        <row r="3857">
          <cell r="A3857">
            <v>270609135</v>
          </cell>
          <cell r="B3857" t="str">
            <v>Carlos Alberto Amaya Rosa</v>
          </cell>
          <cell r="C3857">
            <v>-5000</v>
          </cell>
          <cell r="D3857">
            <v>0</v>
          </cell>
          <cell r="E3857">
            <v>0</v>
          </cell>
          <cell r="F3857">
            <v>-5000</v>
          </cell>
        </row>
        <row r="3858">
          <cell r="A3858">
            <v>2706092</v>
          </cell>
          <cell r="B3858" t="str">
            <v>Moneda extranjera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</row>
        <row r="3859">
          <cell r="A3859">
            <v>2707</v>
          </cell>
          <cell r="B3859" t="str">
            <v>CUENTAS POR PAGAR A FILIALES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</row>
        <row r="3860">
          <cell r="A3860">
            <v>270701</v>
          </cell>
          <cell r="B3860" t="str">
            <v>Cuentas por pagar a filiales locales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</row>
        <row r="3861">
          <cell r="A3861">
            <v>2707011</v>
          </cell>
          <cell r="B3861" t="str">
            <v>Moneda nacional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</row>
        <row r="3862">
          <cell r="A3862">
            <v>2707012</v>
          </cell>
          <cell r="B3862" t="str">
            <v>Moneda extranjera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</row>
        <row r="3863">
          <cell r="A3863">
            <v>270702</v>
          </cell>
          <cell r="B3863" t="str">
            <v>Cuentas por pagar a filiales extranjeras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</row>
        <row r="3864">
          <cell r="A3864">
            <v>2707021</v>
          </cell>
          <cell r="B3864" t="str">
            <v>Moneda nacional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</row>
        <row r="3865">
          <cell r="A3865">
            <v>2707022</v>
          </cell>
          <cell r="B3865" t="str">
            <v>Moneda extranjera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</row>
        <row r="3866">
          <cell r="A3866">
            <v>28</v>
          </cell>
          <cell r="B3866" t="str">
            <v>PROVISIONES</v>
          </cell>
          <cell r="C3866">
            <v>-469131.41</v>
          </cell>
          <cell r="D3866">
            <v>683726.88</v>
          </cell>
          <cell r="E3866">
            <v>463579.49</v>
          </cell>
          <cell r="F3866">
            <v>-248984.02</v>
          </cell>
        </row>
        <row r="3867">
          <cell r="A3867">
            <v>2801</v>
          </cell>
          <cell r="B3867" t="str">
            <v>PROVISION POR OBLIGACIONES LABORALES</v>
          </cell>
          <cell r="C3867">
            <v>-49251.51</v>
          </cell>
          <cell r="D3867">
            <v>225788.86</v>
          </cell>
          <cell r="E3867">
            <v>262154.40999999997</v>
          </cell>
          <cell r="F3867">
            <v>-85617.06</v>
          </cell>
        </row>
        <row r="3868">
          <cell r="A3868">
            <v>280101</v>
          </cell>
          <cell r="B3868" t="str">
            <v>ProvisiÛn por Obligaciones Laborales</v>
          </cell>
          <cell r="C3868">
            <v>-49251.51</v>
          </cell>
          <cell r="D3868">
            <v>225788.86</v>
          </cell>
          <cell r="E3868">
            <v>262154.40999999997</v>
          </cell>
          <cell r="F3868">
            <v>-85617.06</v>
          </cell>
        </row>
        <row r="3869">
          <cell r="A3869">
            <v>2801010</v>
          </cell>
          <cell r="B3869" t="str">
            <v>ProvisiÛn por Obligaciones Laborales</v>
          </cell>
          <cell r="C3869">
            <v>-49251.51</v>
          </cell>
          <cell r="D3869">
            <v>225788.86</v>
          </cell>
          <cell r="E3869">
            <v>262154.40999999997</v>
          </cell>
          <cell r="F3869">
            <v>-85617.06</v>
          </cell>
        </row>
        <row r="3870">
          <cell r="A3870">
            <v>2802</v>
          </cell>
          <cell r="B3870" t="str">
            <v>PROVISION POR CONTINGENCIAS</v>
          </cell>
          <cell r="C3870">
            <v>-419879.9</v>
          </cell>
          <cell r="D3870">
            <v>457938.02</v>
          </cell>
          <cell r="E3870">
            <v>201425.08</v>
          </cell>
          <cell r="F3870">
            <v>-163366.96</v>
          </cell>
        </row>
        <row r="3871">
          <cell r="A3871">
            <v>280201</v>
          </cell>
          <cell r="B3871" t="str">
            <v>ProvisiÛn para contingencias</v>
          </cell>
          <cell r="C3871">
            <v>-419879.9</v>
          </cell>
          <cell r="D3871">
            <v>457938.02</v>
          </cell>
          <cell r="E3871">
            <v>201425.08</v>
          </cell>
          <cell r="F3871">
            <v>-163366.96</v>
          </cell>
        </row>
        <row r="3872">
          <cell r="A3872">
            <v>2802010</v>
          </cell>
          <cell r="B3872" t="str">
            <v>ProvisiÛn para contingencias</v>
          </cell>
          <cell r="C3872">
            <v>-419879.9</v>
          </cell>
          <cell r="D3872">
            <v>457938.02</v>
          </cell>
          <cell r="E3872">
            <v>201425.08</v>
          </cell>
          <cell r="F3872">
            <v>-163366.96</v>
          </cell>
        </row>
        <row r="3873">
          <cell r="A3873">
            <v>29</v>
          </cell>
          <cell r="B3873" t="str">
            <v>OTROS PASIVOS</v>
          </cell>
          <cell r="C3873">
            <v>-1529891.86</v>
          </cell>
          <cell r="D3873">
            <v>2857362.51</v>
          </cell>
          <cell r="E3873">
            <v>2850594.16</v>
          </cell>
          <cell r="F3873">
            <v>-1523123.51</v>
          </cell>
        </row>
        <row r="3874">
          <cell r="A3874">
            <v>2901</v>
          </cell>
          <cell r="B3874" t="str">
            <v>INGRESOS DIFERIDOS</v>
          </cell>
          <cell r="C3874">
            <v>-1529891.86</v>
          </cell>
          <cell r="D3874">
            <v>1507475.59</v>
          </cell>
          <cell r="E3874">
            <v>1374485.03</v>
          </cell>
          <cell r="F3874">
            <v>-1396901.3</v>
          </cell>
        </row>
        <row r="3875">
          <cell r="A3875">
            <v>290101</v>
          </cell>
          <cell r="B3875" t="str">
            <v>Primas percibidas no devengadas por seguros</v>
          </cell>
          <cell r="C3875">
            <v>-5718.14</v>
          </cell>
          <cell r="D3875">
            <v>5718.14</v>
          </cell>
          <cell r="E3875">
            <v>0</v>
          </cell>
          <cell r="F3875">
            <v>0</v>
          </cell>
        </row>
        <row r="3876">
          <cell r="A3876">
            <v>2901011</v>
          </cell>
          <cell r="B3876" t="str">
            <v>Moneda nacional</v>
          </cell>
          <cell r="C3876">
            <v>-5718.14</v>
          </cell>
          <cell r="D3876">
            <v>5718.14</v>
          </cell>
          <cell r="E3876">
            <v>0</v>
          </cell>
          <cell r="F3876">
            <v>0</v>
          </cell>
        </row>
        <row r="3877">
          <cell r="A3877">
            <v>2901012</v>
          </cell>
          <cell r="B3877" t="str">
            <v>Moneda extranjera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>
            <v>290102</v>
          </cell>
          <cell r="B3878" t="str">
            <v>Primas percibidas no devengadas por afianzamientos</v>
          </cell>
          <cell r="C3878">
            <v>-1362923.75</v>
          </cell>
          <cell r="D3878">
            <v>996016.98</v>
          </cell>
          <cell r="E3878">
            <v>847789.61</v>
          </cell>
          <cell r="F3878">
            <v>-1214696.3799999999</v>
          </cell>
        </row>
        <row r="3879">
          <cell r="A3879">
            <v>2901021</v>
          </cell>
          <cell r="B3879" t="str">
            <v>Moneda nacional</v>
          </cell>
          <cell r="C3879">
            <v>-1362923.75</v>
          </cell>
          <cell r="D3879">
            <v>996016.98</v>
          </cell>
          <cell r="E3879">
            <v>847789.61</v>
          </cell>
          <cell r="F3879">
            <v>-1214696.3799999999</v>
          </cell>
        </row>
        <row r="3880">
          <cell r="A3880">
            <v>2901022</v>
          </cell>
          <cell r="B3880" t="str">
            <v>Moneda extranjera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</row>
        <row r="3881">
          <cell r="A3881">
            <v>290103</v>
          </cell>
          <cell r="B3881" t="str">
            <v>Comisiones diferidas</v>
          </cell>
          <cell r="C3881">
            <v>-161249.97</v>
          </cell>
          <cell r="D3881">
            <v>505740.47</v>
          </cell>
          <cell r="E3881">
            <v>526695.42000000004</v>
          </cell>
          <cell r="F3881">
            <v>-182204.92</v>
          </cell>
        </row>
        <row r="3882">
          <cell r="A3882">
            <v>2901031</v>
          </cell>
          <cell r="B3882" t="str">
            <v>Moneda nacional</v>
          </cell>
          <cell r="C3882">
            <v>-161249.97</v>
          </cell>
          <cell r="D3882">
            <v>505740.47</v>
          </cell>
          <cell r="E3882">
            <v>526695.42000000004</v>
          </cell>
          <cell r="F3882">
            <v>-182204.92</v>
          </cell>
        </row>
        <row r="3883">
          <cell r="A3883">
            <v>290103101</v>
          </cell>
          <cell r="B3883" t="str">
            <v>Hugo Orlando Linares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>
            <v>290103102</v>
          </cell>
          <cell r="B3884" t="str">
            <v>Provisiones del mes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>
            <v>290103103</v>
          </cell>
          <cell r="B3885" t="str">
            <v>Serconse SA de CV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>
            <v>290103104</v>
          </cell>
          <cell r="B3886" t="str">
            <v>Asociación Salvadoreña de Desarrollo Integral - ASDI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>
            <v>290103105</v>
          </cell>
          <cell r="B3887" t="str">
            <v>Linares SA de CV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</row>
        <row r="3888">
          <cell r="A3888">
            <v>290103106</v>
          </cell>
          <cell r="B3888" t="str">
            <v>Fianza - Primas diferidas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>
            <v>290103107</v>
          </cell>
          <cell r="B3889" t="str">
            <v>Comisiones pendientes de aplicar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>
            <v>290103108</v>
          </cell>
          <cell r="B3890" t="str">
            <v>Comis Diferidas de Cesiones de Primas de Pols Polianuales</v>
          </cell>
          <cell r="C3890">
            <v>-161249.97</v>
          </cell>
          <cell r="D3890">
            <v>505740.47</v>
          </cell>
          <cell r="E3890">
            <v>526695.42000000004</v>
          </cell>
          <cell r="F3890">
            <v>-182204.92</v>
          </cell>
        </row>
        <row r="3891">
          <cell r="A3891">
            <v>2901032</v>
          </cell>
          <cell r="B3891" t="str">
            <v>Moneda extranjera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>
            <v>290104</v>
          </cell>
          <cell r="B3892" t="str">
            <v>Alquileres cobrados por  anticipado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>
            <v>2901041</v>
          </cell>
          <cell r="B3893" t="str">
            <v>Moneda nacional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>
            <v>2901042</v>
          </cell>
          <cell r="B3894" t="str">
            <v>Moneda extranjera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>
            <v>290105</v>
          </cell>
          <cell r="B3895" t="str">
            <v>Ingresos percibidos no devengados por reportos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>
            <v>2901051</v>
          </cell>
          <cell r="B3896" t="str">
            <v>Moneda nacional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>
            <v>2901052</v>
          </cell>
          <cell r="B3897" t="str">
            <v>Moneda extranjera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>
            <v>290109</v>
          </cell>
          <cell r="B3898" t="str">
            <v>Diversos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>
            <v>2901091</v>
          </cell>
          <cell r="B3899" t="str">
            <v>Moneda nacional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>
            <v>290109101</v>
          </cell>
          <cell r="B3900" t="str">
            <v>Hugo Orlando Linares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>
            <v>290109102</v>
          </cell>
          <cell r="B3901" t="str">
            <v>Provisiones del mes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>
            <v>290109103</v>
          </cell>
          <cell r="B3902" t="str">
            <v>Linares SA de CV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</row>
        <row r="3903">
          <cell r="A3903">
            <v>290109104</v>
          </cell>
          <cell r="B3903" t="str">
            <v>Terratracto SA de CV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</row>
        <row r="3904">
          <cell r="A3904">
            <v>290109105</v>
          </cell>
          <cell r="B3904" t="str">
            <v>Salvamentos por realizar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</row>
        <row r="3905">
          <cell r="A3905">
            <v>29010910501</v>
          </cell>
          <cell r="B3905" t="str">
            <v>Ingresos Diferidos por Pago de FIanzas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</row>
        <row r="3906">
          <cell r="A3906">
            <v>2901091050101</v>
          </cell>
          <cell r="B3906" t="str">
            <v>Lara Lara y Asociados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</row>
        <row r="3907">
          <cell r="A3907">
            <v>2901091050102</v>
          </cell>
          <cell r="B3907" t="str">
            <v>TOPONORT S.A. DE C.V.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</row>
        <row r="3908">
          <cell r="A3908">
            <v>290109106</v>
          </cell>
          <cell r="B3908" t="str">
            <v>Otros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</row>
        <row r="3909">
          <cell r="A3909">
            <v>290109107</v>
          </cell>
          <cell r="B3909" t="str">
            <v>Primas diferidas por Reaseguro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</row>
        <row r="3910">
          <cell r="A3910">
            <v>290109108</v>
          </cell>
          <cell r="B3910" t="str">
            <v>Supervision 2 Diferida de Fianzas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>
            <v>2901092</v>
          </cell>
          <cell r="B3911" t="str">
            <v>Moneda extranjera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</row>
        <row r="3912">
          <cell r="A3912">
            <v>2904</v>
          </cell>
          <cell r="B3912" t="str">
            <v>DEBITO FISCAL - IVA</v>
          </cell>
          <cell r="C3912">
            <v>0</v>
          </cell>
          <cell r="D3912">
            <v>1349886.92</v>
          </cell>
          <cell r="E3912">
            <v>1476109.13</v>
          </cell>
          <cell r="F3912">
            <v>-126222.21</v>
          </cell>
        </row>
        <row r="3913">
          <cell r="A3913">
            <v>290401</v>
          </cell>
          <cell r="B3913" t="str">
            <v>Débito fiscal - IVA</v>
          </cell>
          <cell r="C3913">
            <v>0</v>
          </cell>
          <cell r="D3913">
            <v>1349886.92</v>
          </cell>
          <cell r="E3913">
            <v>1476109.13</v>
          </cell>
          <cell r="F3913">
            <v>-126222.21</v>
          </cell>
        </row>
        <row r="3914">
          <cell r="A3914">
            <v>2904011</v>
          </cell>
          <cell r="B3914" t="str">
            <v>Moneda nacional</v>
          </cell>
          <cell r="C3914">
            <v>0</v>
          </cell>
          <cell r="D3914">
            <v>1349886.92</v>
          </cell>
          <cell r="E3914">
            <v>1476109.13</v>
          </cell>
          <cell r="F3914">
            <v>-126222.21</v>
          </cell>
        </row>
        <row r="3915">
          <cell r="A3915">
            <v>290401101</v>
          </cell>
          <cell r="B3915" t="str">
            <v>Débito fiscal - IVA</v>
          </cell>
          <cell r="C3915">
            <v>0</v>
          </cell>
          <cell r="D3915">
            <v>1334855.3600000001</v>
          </cell>
          <cell r="E3915">
            <v>1456472.9</v>
          </cell>
          <cell r="F3915">
            <v>-121617.54</v>
          </cell>
        </row>
        <row r="3916">
          <cell r="A3916">
            <v>290401102</v>
          </cell>
          <cell r="B3916" t="str">
            <v>Retenciones - Débito fiscal - IVA</v>
          </cell>
          <cell r="C3916">
            <v>0</v>
          </cell>
          <cell r="D3916">
            <v>15031.56</v>
          </cell>
          <cell r="E3916">
            <v>19636.23</v>
          </cell>
          <cell r="F3916">
            <v>-4604.67</v>
          </cell>
        </row>
        <row r="3917">
          <cell r="A3917">
            <v>290401103</v>
          </cell>
          <cell r="B3917" t="str">
            <v>Retención IVA Crédito fiscal Sujeto Excluido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</row>
        <row r="3918">
          <cell r="A3918">
            <v>2907</v>
          </cell>
          <cell r="B3918" t="str">
            <v>OTROS PASIVOS CON FILIALES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</row>
        <row r="3919">
          <cell r="A3919">
            <v>290701</v>
          </cell>
          <cell r="B3919" t="str">
            <v>Ingresos diferidos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</row>
        <row r="3920">
          <cell r="A3920">
            <v>2907011</v>
          </cell>
          <cell r="B3920" t="str">
            <v>Moneda nacional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</row>
        <row r="3921">
          <cell r="A3921">
            <v>2907012</v>
          </cell>
          <cell r="B3921" t="str">
            <v>Monena extranjera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</row>
        <row r="3922">
          <cell r="A3922">
            <v>3</v>
          </cell>
          <cell r="B3922" t="str">
            <v>PATRIMONIO</v>
          </cell>
          <cell r="C3922">
            <v>-16245789.77</v>
          </cell>
          <cell r="D3922">
            <v>1448366.92</v>
          </cell>
          <cell r="E3922">
            <v>1448366.92</v>
          </cell>
          <cell r="F3922">
            <v>-16245789.77</v>
          </cell>
        </row>
        <row r="3923">
          <cell r="A3923">
            <v>31</v>
          </cell>
          <cell r="B3923" t="str">
            <v>CAPITAL SOCIAL</v>
          </cell>
          <cell r="C3923">
            <v>-12513000</v>
          </cell>
          <cell r="D3923">
            <v>0</v>
          </cell>
          <cell r="E3923">
            <v>0</v>
          </cell>
          <cell r="F3923">
            <v>-12513000</v>
          </cell>
        </row>
        <row r="3924">
          <cell r="A3924">
            <v>3101</v>
          </cell>
          <cell r="B3924" t="str">
            <v>CAPITAL PAGADO</v>
          </cell>
          <cell r="C3924">
            <v>-12513000</v>
          </cell>
          <cell r="D3924">
            <v>0</v>
          </cell>
          <cell r="E3924">
            <v>0</v>
          </cell>
          <cell r="F3924">
            <v>-12513000</v>
          </cell>
        </row>
        <row r="3925">
          <cell r="A3925">
            <v>310101</v>
          </cell>
          <cell r="B3925" t="str">
            <v>Capital suscrito</v>
          </cell>
          <cell r="C3925">
            <v>-12513000</v>
          </cell>
          <cell r="D3925">
            <v>0</v>
          </cell>
          <cell r="E3925">
            <v>0</v>
          </cell>
          <cell r="F3925">
            <v>-12513000</v>
          </cell>
        </row>
        <row r="3926">
          <cell r="A3926">
            <v>3101010</v>
          </cell>
          <cell r="B3926" t="str">
            <v>Capital suscrito</v>
          </cell>
          <cell r="C3926">
            <v>-12513000</v>
          </cell>
          <cell r="D3926">
            <v>0</v>
          </cell>
          <cell r="E3926">
            <v>0</v>
          </cell>
          <cell r="F3926">
            <v>-12513000</v>
          </cell>
        </row>
        <row r="3927">
          <cell r="A3927">
            <v>310102</v>
          </cell>
          <cell r="B3927" t="str">
            <v>Capital suscrito no pagado (Cr.)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>
            <v>3101020</v>
          </cell>
          <cell r="B3928" t="str">
            <v>Capital suscrito no pagado (Cr.)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>
            <v>310103</v>
          </cell>
          <cell r="B3929" t="str">
            <v>Capital asignado a sucursales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>
            <v>3101030</v>
          </cell>
          <cell r="B3930" t="str">
            <v>Capital asignado a sucursales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>
            <v>32</v>
          </cell>
          <cell r="B3931" t="str">
            <v>CAPITAL PENDIENTE DE FORMALIZAR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>
            <v>3201</v>
          </cell>
          <cell r="B3932" t="str">
            <v>POR CAPITALIZAR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>
            <v>320101</v>
          </cell>
          <cell r="B3933" t="str">
            <v>Acciones comunes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>
            <v>3201010</v>
          </cell>
          <cell r="B3934" t="str">
            <v>Acciones comunes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>
            <v>320102</v>
          </cell>
          <cell r="B3935" t="str">
            <v>Acciones preferidas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>
            <v>3201020</v>
          </cell>
          <cell r="B3936" t="str">
            <v>Acciones preferidas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>
            <v>33</v>
          </cell>
          <cell r="B3937" t="str">
            <v>APORTE SOCIAL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</row>
        <row r="3938">
          <cell r="A3938">
            <v>3301</v>
          </cell>
          <cell r="B3938" t="str">
            <v>APORTE PAGADO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</row>
        <row r="3939">
          <cell r="A3939">
            <v>330101</v>
          </cell>
          <cell r="B3939" t="str">
            <v>Aporte suscrito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</row>
        <row r="3940">
          <cell r="A3940">
            <v>3301010</v>
          </cell>
          <cell r="B3940" t="str">
            <v>Aporte suscrito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</row>
        <row r="3941">
          <cell r="A3941">
            <v>330102</v>
          </cell>
          <cell r="B3941" t="str">
            <v>Aporte suscrito no pagado (Cr.)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>
            <v>3301020</v>
          </cell>
          <cell r="B3942" t="str">
            <v>Aporte suscrito no pagado (Cr.)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>
            <v>34</v>
          </cell>
          <cell r="B3943" t="str">
            <v>APORTES PENDIENTES DE FORMALIZAR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</row>
        <row r="3944">
          <cell r="A3944">
            <v>3401</v>
          </cell>
          <cell r="B3944" t="str">
            <v>POR CAPITALIZAR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>
            <v>340101</v>
          </cell>
          <cell r="B3945" t="str">
            <v>Aportaciones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>
            <v>3401010</v>
          </cell>
          <cell r="B3946" t="str">
            <v>Aportaciones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</row>
        <row r="3947">
          <cell r="A3947">
            <v>35</v>
          </cell>
          <cell r="B3947" t="str">
            <v>RESERVAS DE CAPITAL</v>
          </cell>
          <cell r="C3947">
            <v>-1321704.1599999999</v>
          </cell>
          <cell r="D3947">
            <v>0</v>
          </cell>
          <cell r="E3947">
            <v>0</v>
          </cell>
          <cell r="F3947">
            <v>-1321704.1599999999</v>
          </cell>
        </row>
        <row r="3948">
          <cell r="A3948">
            <v>3501</v>
          </cell>
          <cell r="B3948" t="str">
            <v>RESERVAS OBLIGATORIAS</v>
          </cell>
          <cell r="C3948">
            <v>-1321704.1599999999</v>
          </cell>
          <cell r="D3948">
            <v>0</v>
          </cell>
          <cell r="E3948">
            <v>0</v>
          </cell>
          <cell r="F3948">
            <v>-1321704.1599999999</v>
          </cell>
        </row>
        <row r="3949">
          <cell r="A3949">
            <v>350101</v>
          </cell>
          <cell r="B3949" t="str">
            <v>Reserva legal</v>
          </cell>
          <cell r="C3949">
            <v>-1321704.1599999999</v>
          </cell>
          <cell r="D3949">
            <v>0</v>
          </cell>
          <cell r="E3949">
            <v>0</v>
          </cell>
          <cell r="F3949">
            <v>-1321704.1599999999</v>
          </cell>
        </row>
        <row r="3950">
          <cell r="A3950">
            <v>3501010</v>
          </cell>
          <cell r="B3950" t="str">
            <v>Reserva legal</v>
          </cell>
          <cell r="C3950">
            <v>-1321704.1599999999</v>
          </cell>
          <cell r="D3950">
            <v>0</v>
          </cell>
          <cell r="E3950">
            <v>0</v>
          </cell>
          <cell r="F3950">
            <v>-1321704.1599999999</v>
          </cell>
        </row>
        <row r="3951">
          <cell r="A3951">
            <v>350102</v>
          </cell>
          <cell r="B3951" t="str">
            <v>Reservas estatutarias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>
            <v>3501020</v>
          </cell>
          <cell r="B3952" t="str">
            <v>Reservas estatutarias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>
            <v>3502</v>
          </cell>
          <cell r="B3953" t="str">
            <v>RESERVAS VOLUNTARIAS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</row>
        <row r="3954">
          <cell r="A3954">
            <v>350201</v>
          </cell>
          <cell r="B3954" t="str">
            <v>Reservas voluntarias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</row>
        <row r="3955">
          <cell r="A3955">
            <v>3502010</v>
          </cell>
          <cell r="B3955" t="str">
            <v>Reservas voluntarias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</row>
        <row r="3956">
          <cell r="A3956">
            <v>36</v>
          </cell>
          <cell r="B3956" t="str">
            <v>PATRIMONIO RESTRINGIDO</v>
          </cell>
          <cell r="C3956">
            <v>-428650.67</v>
          </cell>
          <cell r="D3956">
            <v>57661.2</v>
          </cell>
          <cell r="E3956">
            <v>57661.2</v>
          </cell>
          <cell r="F3956">
            <v>-428650.67</v>
          </cell>
        </row>
        <row r="3957">
          <cell r="A3957">
            <v>3601</v>
          </cell>
          <cell r="B3957" t="str">
            <v>REVALUACIONES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>
            <v>360101</v>
          </cell>
          <cell r="B3958" t="str">
            <v>RevaluaciÛn de inmuebles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>
            <v>3601010</v>
          </cell>
          <cell r="B3959" t="str">
            <v>RevaluaciÛn de inmuebles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>
            <v>360102</v>
          </cell>
          <cell r="B3960" t="str">
            <v>RevaluaciÛn de participaciones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>
            <v>3601020</v>
          </cell>
          <cell r="B3961" t="str">
            <v>RevaluaciÛn de participaciones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>
            <v>360103</v>
          </cell>
          <cell r="B3962" t="str">
            <v>Utilidades no distribuibles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>
            <v>3601030</v>
          </cell>
          <cell r="B3963" t="str">
            <v>Utilidades no distribuibles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>
            <v>3602</v>
          </cell>
          <cell r="B3964" t="str">
            <v>UTILIDADES NO DISTRIBUIBLES</v>
          </cell>
          <cell r="C3964">
            <v>-428650.67</v>
          </cell>
          <cell r="D3964">
            <v>57661.2</v>
          </cell>
          <cell r="E3964">
            <v>57661.2</v>
          </cell>
          <cell r="F3964">
            <v>-428650.67</v>
          </cell>
        </row>
        <row r="3965">
          <cell r="A3965">
            <v>360201</v>
          </cell>
          <cell r="B3965" t="str">
            <v>Utilidades no distribuibles</v>
          </cell>
          <cell r="C3965">
            <v>-428650.67</v>
          </cell>
          <cell r="D3965">
            <v>57661.2</v>
          </cell>
          <cell r="E3965">
            <v>57661.2</v>
          </cell>
          <cell r="F3965">
            <v>-428650.67</v>
          </cell>
        </row>
        <row r="3966">
          <cell r="A3966">
            <v>3602010</v>
          </cell>
          <cell r="B3966" t="str">
            <v>Utilidades no distribuibles</v>
          </cell>
          <cell r="C3966">
            <v>-428650.67</v>
          </cell>
          <cell r="D3966">
            <v>57661.2</v>
          </cell>
          <cell r="E3966">
            <v>57661.2</v>
          </cell>
          <cell r="F3966">
            <v>-428650.67</v>
          </cell>
        </row>
        <row r="3967">
          <cell r="A3967">
            <v>360202</v>
          </cell>
          <cell r="B3967" t="str">
            <v>Premios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</row>
        <row r="3968">
          <cell r="A3968">
            <v>3602020</v>
          </cell>
          <cell r="B3968" t="str">
            <v>Premios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>
            <v>360203</v>
          </cell>
          <cell r="B3969" t="str">
            <v>Recuperaciones de activos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>
            <v>3602030</v>
          </cell>
          <cell r="B3970" t="str">
            <v>Recuperaciones de activos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>
            <v>3603</v>
          </cell>
          <cell r="B3971" t="str">
            <v>DIVERSOS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>
            <v>36030</v>
          </cell>
          <cell r="B3972" t="str">
            <v>Diversos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>
            <v>360301</v>
          </cell>
          <cell r="B3973" t="str">
            <v>Diversos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</row>
        <row r="3974">
          <cell r="A3974">
            <v>3603010</v>
          </cell>
          <cell r="B3974" t="str">
            <v>Donaciones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</row>
        <row r="3975">
          <cell r="A3975">
            <v>360303</v>
          </cell>
          <cell r="B3975" t="str">
            <v>Recuperacion de Activos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</row>
        <row r="3976">
          <cell r="A3976">
            <v>3603030</v>
          </cell>
          <cell r="B3976" t="str">
            <v>Recuperación de Activos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</row>
        <row r="3977">
          <cell r="A3977">
            <v>38</v>
          </cell>
          <cell r="B3977" t="str">
            <v>RESULTADOS ACUMULADOS</v>
          </cell>
          <cell r="C3977">
            <v>-1982434.94</v>
          </cell>
          <cell r="D3977">
            <v>1390705.72</v>
          </cell>
          <cell r="E3977">
            <v>1390705.72</v>
          </cell>
          <cell r="F3977">
            <v>-1982434.94</v>
          </cell>
        </row>
        <row r="3978">
          <cell r="A3978">
            <v>3801</v>
          </cell>
          <cell r="B3978" t="str">
            <v>RESULTADOS DEL EJERCICIO</v>
          </cell>
          <cell r="C3978">
            <v>-1390705.72</v>
          </cell>
          <cell r="D3978">
            <v>1390705.72</v>
          </cell>
          <cell r="E3978">
            <v>0</v>
          </cell>
          <cell r="F3978">
            <v>0</v>
          </cell>
        </row>
        <row r="3979">
          <cell r="A3979">
            <v>380101</v>
          </cell>
          <cell r="B3979" t="str">
            <v>Utilidades</v>
          </cell>
          <cell r="C3979">
            <v>-1390705.72</v>
          </cell>
          <cell r="D3979">
            <v>1390705.72</v>
          </cell>
          <cell r="E3979">
            <v>0</v>
          </cell>
          <cell r="F3979">
            <v>0</v>
          </cell>
        </row>
        <row r="3980">
          <cell r="A3980">
            <v>3801010</v>
          </cell>
          <cell r="B3980" t="str">
            <v>Utilidades</v>
          </cell>
          <cell r="C3980">
            <v>-1390705.72</v>
          </cell>
          <cell r="D3980">
            <v>1390705.72</v>
          </cell>
          <cell r="E3980">
            <v>0</v>
          </cell>
          <cell r="F3980">
            <v>0</v>
          </cell>
        </row>
        <row r="3981">
          <cell r="A3981">
            <v>380102</v>
          </cell>
          <cell r="B3981" t="str">
            <v>PÈrdidas (Cr.)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>
            <v>3801020</v>
          </cell>
          <cell r="B3982" t="str">
            <v>PÈrdidas (Cr.)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>
            <v>3802</v>
          </cell>
          <cell r="B3983" t="str">
            <v>RESULTADOS DE EJERCICIOS ANTERIORES</v>
          </cell>
          <cell r="C3983">
            <v>-591729.22</v>
          </cell>
          <cell r="D3983">
            <v>0</v>
          </cell>
          <cell r="E3983">
            <v>1390705.72</v>
          </cell>
          <cell r="F3983">
            <v>-1982434.94</v>
          </cell>
        </row>
        <row r="3984">
          <cell r="A3984">
            <v>380201</v>
          </cell>
          <cell r="B3984" t="str">
            <v>Utilidades</v>
          </cell>
          <cell r="C3984">
            <v>-591729.22</v>
          </cell>
          <cell r="D3984">
            <v>0</v>
          </cell>
          <cell r="E3984">
            <v>1390705.72</v>
          </cell>
          <cell r="F3984">
            <v>-1982434.94</v>
          </cell>
        </row>
        <row r="3985">
          <cell r="A3985">
            <v>3802010</v>
          </cell>
          <cell r="B3985" t="str">
            <v>Utilidades</v>
          </cell>
          <cell r="C3985">
            <v>-591729.22</v>
          </cell>
          <cell r="D3985">
            <v>0</v>
          </cell>
          <cell r="E3985">
            <v>1390705.72</v>
          </cell>
          <cell r="F3985">
            <v>-1982434.94</v>
          </cell>
        </row>
        <row r="3986">
          <cell r="A3986">
            <v>380201001</v>
          </cell>
          <cell r="B3986" t="str">
            <v>Ejercicios anteriores</v>
          </cell>
          <cell r="C3986">
            <v>-591729.22</v>
          </cell>
          <cell r="D3986">
            <v>0</v>
          </cell>
          <cell r="E3986">
            <v>1390705.72</v>
          </cell>
          <cell r="F3986">
            <v>-1982434.94</v>
          </cell>
        </row>
        <row r="3987">
          <cell r="A3987">
            <v>380201002</v>
          </cell>
          <cell r="B3987" t="str">
            <v>Ejercicio año 2006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</row>
        <row r="3988">
          <cell r="A3988">
            <v>380201003</v>
          </cell>
          <cell r="B3988" t="str">
            <v>Ejercicio año 2007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>
            <v>380201004</v>
          </cell>
          <cell r="B3989" t="str">
            <v>Ejercicio año 2008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>
            <v>380202</v>
          </cell>
          <cell r="B3990" t="str">
            <v>PÈrdidas (Cr.)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>
            <v>3802020</v>
          </cell>
          <cell r="B3991" t="str">
            <v>PÈrdidas (Cr.)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>
            <v>39</v>
          </cell>
          <cell r="B3992" t="str">
            <v>Cuenta liquidadora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>
            <v>3901</v>
          </cell>
          <cell r="B3993" t="str">
            <v>CUENTAS LIQUIDADORAS DE RESULTADOS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>
            <v>390101</v>
          </cell>
          <cell r="B3994" t="str">
            <v>Cuenta liquidadora de resultados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>
            <v>3901010</v>
          </cell>
          <cell r="B3995" t="str">
            <v>Cuenta liquidadora de resultados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>
            <v>4</v>
          </cell>
          <cell r="B3996" t="str">
            <v>GASTOS</v>
          </cell>
          <cell r="C3996">
            <v>0</v>
          </cell>
          <cell r="D3996">
            <v>24641664.809999999</v>
          </cell>
          <cell r="E3996">
            <v>3479617.04</v>
          </cell>
          <cell r="F3996">
            <v>21162047.77</v>
          </cell>
        </row>
        <row r="3997">
          <cell r="A3997">
            <v>41</v>
          </cell>
          <cell r="B3997" t="str">
            <v>SINIESTROS</v>
          </cell>
          <cell r="C3997">
            <v>0</v>
          </cell>
          <cell r="D3997">
            <v>1038715.42</v>
          </cell>
          <cell r="E3997">
            <v>285538.39</v>
          </cell>
          <cell r="F3997">
            <v>753177.03</v>
          </cell>
        </row>
        <row r="3998">
          <cell r="A3998">
            <v>4101</v>
          </cell>
          <cell r="B3998" t="str">
            <v>DE SEGUROS DE VIDA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>
            <v>410101</v>
          </cell>
          <cell r="B3999" t="str">
            <v>VIDA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>
            <v>4101010</v>
          </cell>
          <cell r="B4000" t="str">
            <v>Individual de largo plazo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>
            <v>410101001</v>
          </cell>
          <cell r="B4001" t="str">
            <v>Seguros directos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>
            <v>410101002</v>
          </cell>
          <cell r="B4002" t="str">
            <v>Reaseguros tomados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>
            <v>410101003</v>
          </cell>
          <cell r="B4003" t="str">
            <v>Coaseguros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>
            <v>410101009</v>
          </cell>
          <cell r="B4004" t="str">
            <v>Seguros con filiales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>
            <v>41010100901</v>
          </cell>
          <cell r="B4005" t="str">
            <v>Seguros directos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>
            <v>41010100902</v>
          </cell>
          <cell r="B4006" t="str">
            <v>Reaseguros tomados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>
            <v>41010100903</v>
          </cell>
          <cell r="B4007" t="str">
            <v>Coaseguros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>
            <v>410102</v>
          </cell>
          <cell r="B4008" t="str">
            <v>Vida Individual Corto Plazo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>
            <v>4101020</v>
          </cell>
          <cell r="B4009" t="str">
            <v>Vida individual de corto plazo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>
            <v>410102001</v>
          </cell>
          <cell r="B4010" t="str">
            <v>Seguros directos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>
            <v>410102002</v>
          </cell>
          <cell r="B4011" t="str">
            <v>Reaseguros tomados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>
            <v>410102003</v>
          </cell>
          <cell r="B4012" t="str">
            <v>Coaseguros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>
            <v>410102009</v>
          </cell>
          <cell r="B4013" t="str">
            <v>Seguros con filiales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>
            <v>41010200901</v>
          </cell>
          <cell r="B4014" t="str">
            <v>Seguros directos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>
            <v>41010200902</v>
          </cell>
          <cell r="B4015" t="str">
            <v>Reaseguros tomados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>
            <v>41010200903</v>
          </cell>
          <cell r="B4016" t="str">
            <v>Coaseguros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>
            <v>410103</v>
          </cell>
          <cell r="B4017" t="str">
            <v>Colectivo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>
            <v>4101030</v>
          </cell>
          <cell r="B4018" t="str">
            <v>Colectivo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>
            <v>410103001</v>
          </cell>
          <cell r="B4019" t="str">
            <v>Seguros directos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>
            <v>410103002</v>
          </cell>
          <cell r="B4020" t="str">
            <v>Reaseguros tomados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>
            <v>410103003</v>
          </cell>
          <cell r="B4021" t="str">
            <v>Coaseguros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>
            <v>410103009</v>
          </cell>
          <cell r="B4022" t="str">
            <v>Seguros con filiales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>
            <v>41010300901</v>
          </cell>
          <cell r="B4023" t="str">
            <v>Seguros directos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>
            <v>41010300902</v>
          </cell>
          <cell r="B4024" t="str">
            <v>Reaseguros tomados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>
            <v>41010300903</v>
          </cell>
          <cell r="B4025" t="str">
            <v>Coaseguros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>
            <v>4101040</v>
          </cell>
          <cell r="B4026" t="str">
            <v>Otros planes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>
            <v>410104001</v>
          </cell>
          <cell r="B4027" t="str">
            <v>Seguros directos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>
            <v>410104002</v>
          </cell>
          <cell r="B4028" t="str">
            <v>Reaseguros tomados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>
            <v>410104003</v>
          </cell>
          <cell r="B4029" t="str">
            <v>Coaseguros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>
            <v>410104009</v>
          </cell>
          <cell r="B4030" t="str">
            <v>Seguros con filiales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>
            <v>41010400901</v>
          </cell>
          <cell r="B4031" t="str">
            <v>Seguros directos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>
            <v>41010400902</v>
          </cell>
          <cell r="B4032" t="str">
            <v>Reaseguros tomados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>
            <v>41010400903</v>
          </cell>
          <cell r="B4033" t="str">
            <v>Coaseguros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>
            <v>4102</v>
          </cell>
          <cell r="B4034" t="str">
            <v>DE SEGUROS PREVISIONALES RENTAS Y PENSIONES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>
            <v>410201</v>
          </cell>
          <cell r="B4035" t="str">
            <v>Rentas de invalidez y sobrevivencia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>
            <v>4102010</v>
          </cell>
          <cell r="B4036" t="str">
            <v>Rentas de invalidez y sobrevivencia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>
            <v>410201001</v>
          </cell>
          <cell r="B4037" t="str">
            <v>Seguros directos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>
            <v>410201002</v>
          </cell>
          <cell r="B4038" t="str">
            <v>Reaseguros tomados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>
            <v>410201003</v>
          </cell>
          <cell r="B4039" t="str">
            <v>Coaseguros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>
            <v>410201009</v>
          </cell>
          <cell r="B4040" t="str">
            <v>Seguros con filiales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>
            <v>41020100901</v>
          </cell>
          <cell r="B4041" t="str">
            <v>Seguros directos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>
            <v>41020100902</v>
          </cell>
          <cell r="B4042" t="str">
            <v>Reaseguros tomados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>
            <v>41020100903</v>
          </cell>
          <cell r="B4043" t="str">
            <v>Coaseguros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>
            <v>4102020</v>
          </cell>
          <cell r="B4044" t="str">
            <v>Sepelio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>
            <v>410202001</v>
          </cell>
          <cell r="B4045" t="str">
            <v>Seguros directos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>
            <v>410202002</v>
          </cell>
          <cell r="B4046" t="str">
            <v>Reaseguros tomados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>
            <v>410202003</v>
          </cell>
          <cell r="B4047" t="str">
            <v>Coaseguros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>
            <v>410202009</v>
          </cell>
          <cell r="B4048" t="str">
            <v>Seguros con filiales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>
            <v>41020200901</v>
          </cell>
          <cell r="B4049" t="str">
            <v>Seguros directos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>
            <v>41020200902</v>
          </cell>
          <cell r="B4050" t="str">
            <v>Reaseguros tomados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>
            <v>41020200903</v>
          </cell>
          <cell r="B4051" t="str">
            <v>Coaseguros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>
            <v>4102030</v>
          </cell>
          <cell r="B4052" t="str">
            <v>Otras rentas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>
            <v>410203001</v>
          </cell>
          <cell r="B4053" t="str">
            <v>Seguros directos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>
            <v>41020300101</v>
          </cell>
          <cell r="B4054" t="str">
            <v>Rentas ciertas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>
            <v>41020300102</v>
          </cell>
          <cell r="B4055" t="str">
            <v>Rentas temporales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>
            <v>41020300103</v>
          </cell>
          <cell r="B4056" t="str">
            <v>Rentas vitalicias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>
            <v>41020300104</v>
          </cell>
          <cell r="B4057" t="str">
            <v>Otros planes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>
            <v>410203002</v>
          </cell>
          <cell r="B4058" t="str">
            <v>Reaseguros tomados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>
            <v>410203003</v>
          </cell>
          <cell r="B4059" t="str">
            <v>Coaseguros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>
            <v>410203009</v>
          </cell>
          <cell r="B4060" t="str">
            <v>Seguros con filiales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>
            <v>41020300901</v>
          </cell>
          <cell r="B4061" t="str">
            <v>Seguros directos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>
            <v>41020300902</v>
          </cell>
          <cell r="B4062" t="str">
            <v>Reaseguros tomados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>
            <v>41020300903</v>
          </cell>
          <cell r="B4063" t="str">
            <v>Coaseguros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>
            <v>4102040</v>
          </cell>
          <cell r="B4064" t="str">
            <v>Pensiones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>
            <v>410204001</v>
          </cell>
          <cell r="B4065" t="str">
            <v>Seguros directos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>
            <v>410204002</v>
          </cell>
          <cell r="B4066" t="str">
            <v>Reaseguros tomados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>
            <v>410204003</v>
          </cell>
          <cell r="B4067" t="str">
            <v>Coaseguros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>
            <v>410204009</v>
          </cell>
          <cell r="B4068" t="str">
            <v>Seguros con filiales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>
            <v>41020400901</v>
          </cell>
          <cell r="B4069" t="str">
            <v>Seguros directos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>
            <v>41020400902</v>
          </cell>
          <cell r="B4070" t="str">
            <v>Reaseguros tomados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>
            <v>41020400903</v>
          </cell>
          <cell r="B4071" t="str">
            <v>Coaseguros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>
            <v>4103</v>
          </cell>
          <cell r="B4072" t="str">
            <v>DE SEGUROS DE ACCIDENTES Y ENFERMEDAD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>
            <v>410301</v>
          </cell>
          <cell r="B4073" t="str">
            <v>Salud y hospitalización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>
            <v>4103010</v>
          </cell>
          <cell r="B4074" t="str">
            <v>Salud y hospitalización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>
            <v>410301001</v>
          </cell>
          <cell r="B4075" t="str">
            <v>Seguros directos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>
            <v>410301002</v>
          </cell>
          <cell r="B4076" t="str">
            <v>Reaseguros tomados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>
            <v>410301003</v>
          </cell>
          <cell r="B4077" t="str">
            <v>Coaseguros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>
            <v>410301009</v>
          </cell>
          <cell r="B4078" t="str">
            <v>Seguros con filiales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>
            <v>41030100901</v>
          </cell>
          <cell r="B4079" t="str">
            <v>Seguros directos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>
            <v>41030100902</v>
          </cell>
          <cell r="B4080" t="str">
            <v>Reaseguros tomados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>
            <v>41030100903</v>
          </cell>
          <cell r="B4081" t="str">
            <v>Coaseguros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>
            <v>410302</v>
          </cell>
          <cell r="B4082" t="str">
            <v>Accidentes personales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>
            <v>4103020</v>
          </cell>
          <cell r="B4083" t="str">
            <v>Accidentes personales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>
            <v>410302001</v>
          </cell>
          <cell r="B4084" t="str">
            <v>Seguros directos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>
            <v>410302002</v>
          </cell>
          <cell r="B4085" t="str">
            <v>Reaseguros tomados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>
            <v>410302003</v>
          </cell>
          <cell r="B4086" t="str">
            <v>Coaseguros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>
            <v>410302009</v>
          </cell>
          <cell r="B4087" t="str">
            <v>Seguros con filiales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>
            <v>41030200901</v>
          </cell>
          <cell r="B4088" t="str">
            <v>Seguros directos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>
            <v>41030200902</v>
          </cell>
          <cell r="B4089" t="str">
            <v>Reaseguros tomados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>
            <v>41030200903</v>
          </cell>
          <cell r="B4090" t="str">
            <v>Coaseguros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>
            <v>410303</v>
          </cell>
          <cell r="B4091" t="str">
            <v>Accidentes Viajes Aereos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>
            <v>4103030</v>
          </cell>
          <cell r="B4092" t="str">
            <v>Accidentes viajes aÈreos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>
            <v>410303001</v>
          </cell>
          <cell r="B4093" t="str">
            <v>Seguros directos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>
            <v>410303002</v>
          </cell>
          <cell r="B4094" t="str">
            <v>Reaseguros tomados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>
            <v>410303003</v>
          </cell>
          <cell r="B4095" t="str">
            <v>Coaseguros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>
            <v>410303009</v>
          </cell>
          <cell r="B4096" t="str">
            <v>Seguros con filiales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>
            <v>41030300901</v>
          </cell>
          <cell r="B4097" t="str">
            <v>Seguros directos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>
            <v>41030300902</v>
          </cell>
          <cell r="B4098" t="str">
            <v>Reaseguros tomados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</row>
        <row r="4099">
          <cell r="A4099">
            <v>41030300903</v>
          </cell>
          <cell r="B4099" t="str">
            <v>Coaseguros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</row>
        <row r="4100">
          <cell r="A4100">
            <v>4103040</v>
          </cell>
          <cell r="B4100" t="str">
            <v>Escolares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</row>
        <row r="4101">
          <cell r="A4101">
            <v>410304001</v>
          </cell>
          <cell r="B4101" t="str">
            <v>Seguros directos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</row>
        <row r="4102">
          <cell r="A4102">
            <v>410304002</v>
          </cell>
          <cell r="B4102" t="str">
            <v>Reaseguros tomados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</row>
        <row r="4103">
          <cell r="A4103">
            <v>410304003</v>
          </cell>
          <cell r="B4103" t="str">
            <v>Coaseguros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</row>
        <row r="4104">
          <cell r="A4104">
            <v>410304009</v>
          </cell>
          <cell r="B4104" t="str">
            <v>Seguros con filiales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>
            <v>41030400901</v>
          </cell>
          <cell r="B4105" t="str">
            <v>Seguros directos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</row>
        <row r="4106">
          <cell r="A4106">
            <v>41030400902</v>
          </cell>
          <cell r="B4106" t="str">
            <v>Reaseguros tomados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</row>
        <row r="4107">
          <cell r="A4107">
            <v>41030400903</v>
          </cell>
          <cell r="B4107" t="str">
            <v>Coaseguros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</row>
        <row r="4108">
          <cell r="A4108">
            <v>4104</v>
          </cell>
          <cell r="B4108" t="str">
            <v>DE SEGUROS DE INCENDIOS Y LINEAS ALIADAS</v>
          </cell>
          <cell r="C4108">
            <v>0</v>
          </cell>
          <cell r="D4108">
            <v>76105.710000000006</v>
          </cell>
          <cell r="E4108">
            <v>0</v>
          </cell>
          <cell r="F4108">
            <v>76105.710000000006</v>
          </cell>
        </row>
        <row r="4109">
          <cell r="A4109">
            <v>410401</v>
          </cell>
          <cell r="B4109" t="str">
            <v>Incendios</v>
          </cell>
          <cell r="C4109">
            <v>0</v>
          </cell>
          <cell r="D4109">
            <v>46252.53</v>
          </cell>
          <cell r="E4109">
            <v>0</v>
          </cell>
          <cell r="F4109">
            <v>46252.53</v>
          </cell>
        </row>
        <row r="4110">
          <cell r="A4110">
            <v>4104010</v>
          </cell>
          <cell r="B4110" t="str">
            <v>Incendios</v>
          </cell>
          <cell r="C4110">
            <v>0</v>
          </cell>
          <cell r="D4110">
            <v>46252.53</v>
          </cell>
          <cell r="E4110">
            <v>0</v>
          </cell>
          <cell r="F4110">
            <v>46252.53</v>
          </cell>
        </row>
        <row r="4111">
          <cell r="A4111">
            <v>410401001</v>
          </cell>
          <cell r="B4111" t="str">
            <v>Seguros directos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</row>
        <row r="4112">
          <cell r="A4112">
            <v>410401002</v>
          </cell>
          <cell r="B4112" t="str">
            <v>Reaseguros tomados</v>
          </cell>
          <cell r="C4112">
            <v>0</v>
          </cell>
          <cell r="D4112">
            <v>46252.53</v>
          </cell>
          <cell r="E4112">
            <v>0</v>
          </cell>
          <cell r="F4112">
            <v>46252.53</v>
          </cell>
        </row>
        <row r="4113">
          <cell r="A4113">
            <v>410401003</v>
          </cell>
          <cell r="B4113" t="str">
            <v>Coaseguros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</row>
        <row r="4114">
          <cell r="A4114">
            <v>410401009</v>
          </cell>
          <cell r="B4114" t="str">
            <v>Seguros con filiales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</row>
        <row r="4115">
          <cell r="A4115">
            <v>41040100901</v>
          </cell>
          <cell r="B4115" t="str">
            <v>Seguros directos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</row>
        <row r="4116">
          <cell r="A4116">
            <v>41040100902</v>
          </cell>
          <cell r="B4116" t="str">
            <v>Reaseguros tomados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</row>
        <row r="4117">
          <cell r="A4117">
            <v>41040100903</v>
          </cell>
          <cell r="B4117" t="str">
            <v>Coaseguros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</row>
        <row r="4118">
          <cell r="A4118">
            <v>410402</v>
          </cell>
          <cell r="B4118" t="str">
            <v>INCENDIOS Y LINEAS ALIADAS</v>
          </cell>
          <cell r="C4118">
            <v>0</v>
          </cell>
          <cell r="D4118">
            <v>29853.18</v>
          </cell>
          <cell r="E4118">
            <v>0</v>
          </cell>
          <cell r="F4118">
            <v>29853.18</v>
          </cell>
        </row>
        <row r="4119">
          <cell r="A4119">
            <v>4104020</v>
          </cell>
          <cell r="B4119" t="str">
            <v>LÌneas aliadas</v>
          </cell>
          <cell r="C4119">
            <v>0</v>
          </cell>
          <cell r="D4119">
            <v>29853.18</v>
          </cell>
          <cell r="E4119">
            <v>0</v>
          </cell>
          <cell r="F4119">
            <v>29853.18</v>
          </cell>
        </row>
        <row r="4120">
          <cell r="A4120">
            <v>410402001</v>
          </cell>
          <cell r="B4120" t="str">
            <v>Seguros directos</v>
          </cell>
          <cell r="C4120">
            <v>0</v>
          </cell>
          <cell r="D4120">
            <v>29799.11</v>
          </cell>
          <cell r="E4120">
            <v>0</v>
          </cell>
          <cell r="F4120">
            <v>29799.11</v>
          </cell>
        </row>
        <row r="4121">
          <cell r="A4121">
            <v>410402002</v>
          </cell>
          <cell r="B4121" t="str">
            <v>Reaseguros tomados</v>
          </cell>
          <cell r="C4121">
            <v>0</v>
          </cell>
          <cell r="D4121">
            <v>54.07</v>
          </cell>
          <cell r="E4121">
            <v>0</v>
          </cell>
          <cell r="F4121">
            <v>54.07</v>
          </cell>
        </row>
        <row r="4122">
          <cell r="A4122">
            <v>410402003</v>
          </cell>
          <cell r="B4122" t="str">
            <v>Coaseguros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</row>
        <row r="4123">
          <cell r="A4123">
            <v>410402009</v>
          </cell>
          <cell r="B4123" t="str">
            <v>Seguros con filiales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</row>
        <row r="4124">
          <cell r="A4124">
            <v>41040200901</v>
          </cell>
          <cell r="B4124" t="str">
            <v>Seguros directos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</row>
        <row r="4125">
          <cell r="A4125">
            <v>41040200902</v>
          </cell>
          <cell r="B4125" t="str">
            <v>Reaseguros tomados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</row>
        <row r="4126">
          <cell r="A4126">
            <v>41040200903</v>
          </cell>
          <cell r="B4126" t="str">
            <v>Coaseguros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</row>
        <row r="4127">
          <cell r="A4127">
            <v>4105</v>
          </cell>
          <cell r="B4127" t="str">
            <v>DE SEGUROS DE AUTOMOTORES</v>
          </cell>
          <cell r="C4127">
            <v>0</v>
          </cell>
          <cell r="D4127">
            <v>190858.11</v>
          </cell>
          <cell r="E4127">
            <v>1832.84</v>
          </cell>
          <cell r="F4127">
            <v>189025.27</v>
          </cell>
        </row>
        <row r="4128">
          <cell r="A4128">
            <v>410501</v>
          </cell>
          <cell r="B4128" t="str">
            <v>Automotores</v>
          </cell>
          <cell r="C4128">
            <v>0</v>
          </cell>
          <cell r="D4128">
            <v>190858.11</v>
          </cell>
          <cell r="E4128">
            <v>1832.84</v>
          </cell>
          <cell r="F4128">
            <v>189025.27</v>
          </cell>
        </row>
        <row r="4129">
          <cell r="A4129">
            <v>4105010</v>
          </cell>
          <cell r="B4129" t="str">
            <v>Automotores</v>
          </cell>
          <cell r="C4129">
            <v>0</v>
          </cell>
          <cell r="D4129">
            <v>190858.11</v>
          </cell>
          <cell r="E4129">
            <v>1832.84</v>
          </cell>
          <cell r="F4129">
            <v>189025.27</v>
          </cell>
        </row>
        <row r="4130">
          <cell r="A4130">
            <v>410501001</v>
          </cell>
          <cell r="B4130" t="str">
            <v>Seguro directo</v>
          </cell>
          <cell r="C4130">
            <v>0</v>
          </cell>
          <cell r="D4130">
            <v>188819.88</v>
          </cell>
          <cell r="E4130">
            <v>1832.84</v>
          </cell>
          <cell r="F4130">
            <v>186987.04</v>
          </cell>
        </row>
        <row r="4131">
          <cell r="A4131">
            <v>410501002</v>
          </cell>
          <cell r="B4131" t="str">
            <v>Reaseguros tomados</v>
          </cell>
          <cell r="C4131">
            <v>0</v>
          </cell>
          <cell r="D4131">
            <v>2038.23</v>
          </cell>
          <cell r="E4131">
            <v>0</v>
          </cell>
          <cell r="F4131">
            <v>2038.23</v>
          </cell>
        </row>
        <row r="4132">
          <cell r="A4132">
            <v>410501003</v>
          </cell>
          <cell r="B4132" t="str">
            <v>Coaseguros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</row>
        <row r="4133">
          <cell r="A4133">
            <v>410501009</v>
          </cell>
          <cell r="B4133" t="str">
            <v>Seguros con filiales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</row>
        <row r="4134">
          <cell r="A4134">
            <v>41050100901</v>
          </cell>
          <cell r="B4134" t="str">
            <v>Seguros directos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</row>
        <row r="4135">
          <cell r="A4135">
            <v>41050100902</v>
          </cell>
          <cell r="B4135" t="str">
            <v>Reaseguros tomados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</row>
        <row r="4136">
          <cell r="A4136">
            <v>41050100903</v>
          </cell>
          <cell r="B4136" t="str">
            <v>Coaseguros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</row>
        <row r="4137">
          <cell r="A4137">
            <v>4106</v>
          </cell>
          <cell r="B4137" t="str">
            <v>DE OTROS SEGUROS GENERALES</v>
          </cell>
          <cell r="C4137">
            <v>0</v>
          </cell>
          <cell r="D4137">
            <v>6788.89</v>
          </cell>
          <cell r="E4137">
            <v>0</v>
          </cell>
          <cell r="F4137">
            <v>6788.89</v>
          </cell>
        </row>
        <row r="4138">
          <cell r="A4138">
            <v>410601</v>
          </cell>
          <cell r="B4138" t="str">
            <v>Seguros generales</v>
          </cell>
          <cell r="C4138">
            <v>0</v>
          </cell>
          <cell r="D4138">
            <v>250.58</v>
          </cell>
          <cell r="E4138">
            <v>0</v>
          </cell>
          <cell r="F4138">
            <v>250.58</v>
          </cell>
        </row>
        <row r="4139">
          <cell r="A4139">
            <v>4106010</v>
          </cell>
          <cell r="B4139" t="str">
            <v>Rotura de Cristales</v>
          </cell>
          <cell r="C4139">
            <v>0</v>
          </cell>
          <cell r="D4139">
            <v>250.58</v>
          </cell>
          <cell r="E4139">
            <v>0</v>
          </cell>
          <cell r="F4139">
            <v>250.58</v>
          </cell>
        </row>
        <row r="4140">
          <cell r="A4140">
            <v>410601001</v>
          </cell>
          <cell r="B4140" t="str">
            <v>Seguros directos</v>
          </cell>
          <cell r="C4140">
            <v>0</v>
          </cell>
          <cell r="D4140">
            <v>250.58</v>
          </cell>
          <cell r="E4140">
            <v>0</v>
          </cell>
          <cell r="F4140">
            <v>250.58</v>
          </cell>
        </row>
        <row r="4141">
          <cell r="A4141">
            <v>410601002</v>
          </cell>
          <cell r="B4141" t="str">
            <v>Reaseguros tomados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>
            <v>410601003</v>
          </cell>
          <cell r="B4142" t="str">
            <v>Coaseguros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>
            <v>410601009</v>
          </cell>
          <cell r="B4143" t="str">
            <v>Seguros con filiales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>
            <v>41060100901</v>
          </cell>
          <cell r="B4144" t="str">
            <v>Seguros directos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>
            <v>41060100902</v>
          </cell>
          <cell r="B4145" t="str">
            <v>Reaseguros tomados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>
            <v>41060100903</v>
          </cell>
          <cell r="B4146" t="str">
            <v>Coaseguros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>
            <v>410602</v>
          </cell>
          <cell r="B4147" t="str">
            <v>Transporte marÌtimo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>
            <v>4106020</v>
          </cell>
          <cell r="B4148" t="str">
            <v>Transporte marÌtimo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>
            <v>410602001</v>
          </cell>
          <cell r="B4149" t="str">
            <v>Seguros directos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>
            <v>410602002</v>
          </cell>
          <cell r="B4150" t="str">
            <v>Reaseguros tomados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>
            <v>410602003</v>
          </cell>
          <cell r="B4151" t="str">
            <v>Coaseguros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>
            <v>410602009</v>
          </cell>
          <cell r="B4152" t="str">
            <v>Seguros con filiales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>
            <v>41060200901</v>
          </cell>
          <cell r="B4153" t="str">
            <v>Seguros directos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>
            <v>41060200902</v>
          </cell>
          <cell r="B4154" t="str">
            <v>Reaseguros tomados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>
            <v>41060200903</v>
          </cell>
          <cell r="B4155" t="str">
            <v>Coaseguros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>
            <v>4106030</v>
          </cell>
          <cell r="B4156" t="str">
            <v>Transporte aÈreo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>
            <v>410603001</v>
          </cell>
          <cell r="B4157" t="str">
            <v>Seguros directos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>
            <v>410603002</v>
          </cell>
          <cell r="B4158" t="str">
            <v>Reaseguros tomados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>
            <v>410603003</v>
          </cell>
          <cell r="B4159" t="str">
            <v>Coaseguros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>
            <v>410603009</v>
          </cell>
          <cell r="B4160" t="str">
            <v>Seguros con filiales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>
            <v>41060300901</v>
          </cell>
          <cell r="B4161" t="str">
            <v>Seguros directos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>
            <v>41060300902</v>
          </cell>
          <cell r="B4162" t="str">
            <v>Reaseguros tomados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>
            <v>41060300903</v>
          </cell>
          <cell r="B4163" t="str">
            <v>Coaseguros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>
            <v>410604</v>
          </cell>
          <cell r="B4164" t="str">
            <v>Transporte terrestre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>
            <v>4106040</v>
          </cell>
          <cell r="B4165" t="str">
            <v>Transporte terrestre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>
            <v>410604001</v>
          </cell>
          <cell r="B4166" t="str">
            <v>Seguros directos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>
            <v>410604002</v>
          </cell>
          <cell r="B4167" t="str">
            <v>Reaseguros tomados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>
            <v>410604003</v>
          </cell>
          <cell r="B4168" t="str">
            <v>Coaseguros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>
            <v>410604009</v>
          </cell>
          <cell r="B4169" t="str">
            <v>Seguros con filiales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>
            <v>41060400901</v>
          </cell>
          <cell r="B4170" t="str">
            <v>Seguros directos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>
            <v>41060400902</v>
          </cell>
          <cell r="B4171" t="str">
            <v>Reaseguros tomados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>
            <v>41060400903</v>
          </cell>
          <cell r="B4172" t="str">
            <v>Coaseguros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>
            <v>410605</v>
          </cell>
          <cell r="B4173" t="str">
            <v>MARITIMO CASCO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>
            <v>4106050</v>
          </cell>
          <cell r="B4174" t="str">
            <v>MarÌtimos casco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>
            <v>410605001</v>
          </cell>
          <cell r="B4175" t="str">
            <v>Seguros directos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>
            <v>410605002</v>
          </cell>
          <cell r="B4176" t="str">
            <v>Reaseguros tomados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>
            <v>410605003</v>
          </cell>
          <cell r="B4177" t="str">
            <v>Coaseguros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>
            <v>410605009</v>
          </cell>
          <cell r="B4178" t="str">
            <v>Seguros con filiales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>
            <v>41060500901</v>
          </cell>
          <cell r="B4179" t="str">
            <v>Seguros directos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>
            <v>41060500902</v>
          </cell>
          <cell r="B4180" t="str">
            <v>Reaseguros tomados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>
            <v>41060500903</v>
          </cell>
          <cell r="B4181" t="str">
            <v>Coaseguros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</row>
        <row r="4182">
          <cell r="A4182">
            <v>410606</v>
          </cell>
          <cell r="B4182" t="str">
            <v>Aviacion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</row>
        <row r="4183">
          <cell r="A4183">
            <v>4106060</v>
          </cell>
          <cell r="B4183" t="str">
            <v>AviaciÛn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</row>
        <row r="4184">
          <cell r="A4184">
            <v>410606001</v>
          </cell>
          <cell r="B4184" t="str">
            <v>Seguros directos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>
            <v>410606002</v>
          </cell>
          <cell r="B4185" t="str">
            <v>Reaseguros tomados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</row>
        <row r="4186">
          <cell r="A4186">
            <v>410606003</v>
          </cell>
          <cell r="B4186" t="str">
            <v>Coaseguros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>
            <v>410606009</v>
          </cell>
          <cell r="B4187" t="str">
            <v>Seguros con filiales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>
            <v>41060600901</v>
          </cell>
          <cell r="B4188" t="str">
            <v>Seguros directos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</row>
        <row r="4189">
          <cell r="A4189">
            <v>41060600902</v>
          </cell>
          <cell r="B4189" t="str">
            <v>Reaseguros tomados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</row>
        <row r="4190">
          <cell r="A4190">
            <v>41060600903</v>
          </cell>
          <cell r="B4190" t="str">
            <v>Coaseguros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</row>
        <row r="4191">
          <cell r="A4191">
            <v>410607</v>
          </cell>
          <cell r="B4191" t="str">
            <v>Robo y hurto</v>
          </cell>
          <cell r="C4191">
            <v>0</v>
          </cell>
          <cell r="D4191">
            <v>1575.49</v>
          </cell>
          <cell r="E4191">
            <v>0</v>
          </cell>
          <cell r="F4191">
            <v>1575.49</v>
          </cell>
        </row>
        <row r="4192">
          <cell r="A4192">
            <v>4106070</v>
          </cell>
          <cell r="B4192" t="str">
            <v>Robo y hurto</v>
          </cell>
          <cell r="C4192">
            <v>0</v>
          </cell>
          <cell r="D4192">
            <v>1575.49</v>
          </cell>
          <cell r="E4192">
            <v>0</v>
          </cell>
          <cell r="F4192">
            <v>1575.49</v>
          </cell>
        </row>
        <row r="4193">
          <cell r="A4193">
            <v>410607001</v>
          </cell>
          <cell r="B4193" t="str">
            <v>Seguros directos</v>
          </cell>
          <cell r="C4193">
            <v>0</v>
          </cell>
          <cell r="D4193">
            <v>1575.49</v>
          </cell>
          <cell r="E4193">
            <v>0</v>
          </cell>
          <cell r="F4193">
            <v>1575.49</v>
          </cell>
        </row>
        <row r="4194">
          <cell r="A4194">
            <v>410607002</v>
          </cell>
          <cell r="B4194" t="str">
            <v>Reaseguros tomados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>
            <v>410607003</v>
          </cell>
          <cell r="B4195" t="str">
            <v>Coaseguros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</row>
        <row r="4196">
          <cell r="A4196">
            <v>410607009</v>
          </cell>
          <cell r="B4196" t="str">
            <v>Seguros con filiales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>
            <v>41060700901</v>
          </cell>
          <cell r="B4197" t="str">
            <v>Seguros directos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</row>
        <row r="4198">
          <cell r="A4198">
            <v>41060700902</v>
          </cell>
          <cell r="B4198" t="str">
            <v>Reaseguros tomados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</row>
        <row r="4199">
          <cell r="A4199">
            <v>41060700903</v>
          </cell>
          <cell r="B4199" t="str">
            <v>Coaseguros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</row>
        <row r="4200">
          <cell r="A4200">
            <v>410608</v>
          </cell>
          <cell r="B4200" t="str">
            <v>FIDELIDAD</v>
          </cell>
          <cell r="C4200">
            <v>0</v>
          </cell>
          <cell r="D4200">
            <v>1865.75</v>
          </cell>
          <cell r="E4200">
            <v>0</v>
          </cell>
          <cell r="F4200">
            <v>1865.75</v>
          </cell>
        </row>
        <row r="4201">
          <cell r="A4201">
            <v>4106080</v>
          </cell>
          <cell r="B4201" t="str">
            <v>Fidelidad</v>
          </cell>
          <cell r="C4201">
            <v>0</v>
          </cell>
          <cell r="D4201">
            <v>1865.75</v>
          </cell>
          <cell r="E4201">
            <v>0</v>
          </cell>
          <cell r="F4201">
            <v>1865.75</v>
          </cell>
        </row>
        <row r="4202">
          <cell r="A4202">
            <v>410608001</v>
          </cell>
          <cell r="B4202" t="str">
            <v>Seguros directos</v>
          </cell>
          <cell r="C4202">
            <v>0</v>
          </cell>
          <cell r="D4202">
            <v>1865.75</v>
          </cell>
          <cell r="E4202">
            <v>0</v>
          </cell>
          <cell r="F4202">
            <v>1865.75</v>
          </cell>
        </row>
        <row r="4203">
          <cell r="A4203">
            <v>410608002</v>
          </cell>
          <cell r="B4203" t="str">
            <v>Reaseguros tomados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>
            <v>410608003</v>
          </cell>
          <cell r="B4204" t="str">
            <v>Coaseguros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>
            <v>410608009</v>
          </cell>
          <cell r="B4205" t="str">
            <v>Seguros con filiales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>
            <v>41060800901</v>
          </cell>
          <cell r="B4206" t="str">
            <v>Seguros directos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>
            <v>41060800902</v>
          </cell>
          <cell r="B4207" t="str">
            <v>Reaseguros tomados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>
            <v>41060800903</v>
          </cell>
          <cell r="B4208" t="str">
            <v>Coaseguros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>
            <v>4106090</v>
          </cell>
          <cell r="B4209" t="str">
            <v>Seguro de bancos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>
            <v>410609001</v>
          </cell>
          <cell r="B4210" t="str">
            <v>Seguros directos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>
            <v>410609002</v>
          </cell>
          <cell r="B4211" t="str">
            <v>Reaseguros tomados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>
            <v>410609003</v>
          </cell>
          <cell r="B4212" t="str">
            <v>Coaseguros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>
            <v>410609009</v>
          </cell>
          <cell r="B4213" t="str">
            <v>Seguros con filiales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>
            <v>41060900901</v>
          </cell>
          <cell r="B4214" t="str">
            <v>Seguros directos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>
            <v>41060900902</v>
          </cell>
          <cell r="B4215" t="str">
            <v>Reaseguros tomados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>
            <v>41060900903</v>
          </cell>
          <cell r="B4216" t="str">
            <v>Coaseguros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>
            <v>410610</v>
          </cell>
          <cell r="B4217" t="str">
            <v>Todo riesgo para contratista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>
            <v>4106100</v>
          </cell>
          <cell r="B4218" t="str">
            <v>Todo riesgo para contratistas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>
            <v>410610001</v>
          </cell>
          <cell r="B4219" t="str">
            <v>Seguros directos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>
            <v>410610002</v>
          </cell>
          <cell r="B4220" t="str">
            <v>Reaseguros tomados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>
            <v>410610003</v>
          </cell>
          <cell r="B4221" t="str">
            <v>Coaseguros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>
            <v>410610009</v>
          </cell>
          <cell r="B4222" t="str">
            <v>Seguros con filiales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>
            <v>41061000901</v>
          </cell>
          <cell r="B4223" t="str">
            <v>Seguros directos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>
            <v>41061000902</v>
          </cell>
          <cell r="B4224" t="str">
            <v>Reaseguros tomados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>
            <v>41061000903</v>
          </cell>
          <cell r="B4225" t="str">
            <v>Coaseguros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>
            <v>410611</v>
          </cell>
          <cell r="B4226" t="str">
            <v>Todo Riesgo Equipo Para Contratistas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>
            <v>4106110</v>
          </cell>
          <cell r="B4227" t="str">
            <v>Todo riesgo equipo para contratistas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>
            <v>410611001</v>
          </cell>
          <cell r="B4228" t="str">
            <v>Seguros directos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>
            <v>410611002</v>
          </cell>
          <cell r="B4229" t="str">
            <v>Reaseguros tomados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>
            <v>410611003</v>
          </cell>
          <cell r="B4230" t="str">
            <v>Coaseguros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>
            <v>410611009</v>
          </cell>
          <cell r="B4231" t="str">
            <v>Seguros con filiales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>
            <v>41061100901</v>
          </cell>
          <cell r="B4232" t="str">
            <v>Seguros directos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>
            <v>41061100902</v>
          </cell>
          <cell r="B4233" t="str">
            <v>Reaseguros tomados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>
            <v>41061100903</v>
          </cell>
          <cell r="B4234" t="str">
            <v>Coaseguros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>
            <v>410612</v>
          </cell>
          <cell r="B4235" t="str">
            <v>Rotura de Maquinaria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>
            <v>4106120</v>
          </cell>
          <cell r="B4236" t="str">
            <v>Rotura de maquinaria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>
            <v>410612001</v>
          </cell>
          <cell r="B4237" t="str">
            <v>Seguros directos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>
            <v>410612002</v>
          </cell>
          <cell r="B4238" t="str">
            <v>Reaseguros tomados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>
            <v>410612003</v>
          </cell>
          <cell r="B4239" t="str">
            <v>Coaseguros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>
            <v>410612009</v>
          </cell>
          <cell r="B4240" t="str">
            <v>Seguros con filiales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>
            <v>41061200901</v>
          </cell>
          <cell r="B4241" t="str">
            <v>Seguros directos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>
            <v>41061200902</v>
          </cell>
          <cell r="B4242" t="str">
            <v>Reaseguros tomados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>
            <v>41061200903</v>
          </cell>
          <cell r="B4243" t="str">
            <v>Coaseguros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>
            <v>410613</v>
          </cell>
          <cell r="B4244" t="str">
            <v>Montaje contra todo riesgo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>
            <v>4106130</v>
          </cell>
          <cell r="B4245" t="str">
            <v>Montaje contra todo riesgo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>
            <v>410613001</v>
          </cell>
          <cell r="B4246" t="str">
            <v>Seguros directos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>
            <v>410613002</v>
          </cell>
          <cell r="B4247" t="str">
            <v>Reaseguros tomados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>
            <v>410613003</v>
          </cell>
          <cell r="B4248" t="str">
            <v>Coaseguros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</row>
        <row r="4249">
          <cell r="A4249">
            <v>410613009</v>
          </cell>
          <cell r="B4249" t="str">
            <v>Seguros con filiales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>
            <v>41061300901</v>
          </cell>
          <cell r="B4250" t="str">
            <v>Seguros directos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>
            <v>41061300902</v>
          </cell>
          <cell r="B4251" t="str">
            <v>Reaseguros tomados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</row>
        <row r="4252">
          <cell r="A4252">
            <v>41061300903</v>
          </cell>
          <cell r="B4252" t="str">
            <v>Coaseguros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</row>
        <row r="4253">
          <cell r="A4253">
            <v>410614</v>
          </cell>
          <cell r="B4253" t="str">
            <v>Todo Riesgo Equipo electrónico</v>
          </cell>
          <cell r="C4253">
            <v>0</v>
          </cell>
          <cell r="D4253">
            <v>90.27</v>
          </cell>
          <cell r="E4253">
            <v>0</v>
          </cell>
          <cell r="F4253">
            <v>90.27</v>
          </cell>
        </row>
        <row r="4254">
          <cell r="A4254">
            <v>4106140</v>
          </cell>
          <cell r="B4254" t="str">
            <v>Todo riesgo equipo electrÛnico</v>
          </cell>
          <cell r="C4254">
            <v>0</v>
          </cell>
          <cell r="D4254">
            <v>90.27</v>
          </cell>
          <cell r="E4254">
            <v>0</v>
          </cell>
          <cell r="F4254">
            <v>90.27</v>
          </cell>
        </row>
        <row r="4255">
          <cell r="A4255">
            <v>410614001</v>
          </cell>
          <cell r="B4255" t="str">
            <v>Seguros directos</v>
          </cell>
          <cell r="C4255">
            <v>0</v>
          </cell>
          <cell r="D4255">
            <v>90.27</v>
          </cell>
          <cell r="E4255">
            <v>0</v>
          </cell>
          <cell r="F4255">
            <v>90.27</v>
          </cell>
        </row>
        <row r="4256">
          <cell r="A4256">
            <v>410614002</v>
          </cell>
          <cell r="B4256" t="str">
            <v>Reaseguros tomados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>
            <v>410614003</v>
          </cell>
          <cell r="B4257" t="str">
            <v>Coaseguros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>
            <v>410614009</v>
          </cell>
          <cell r="B4258" t="str">
            <v>Seguros con filiales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>
            <v>41061400901</v>
          </cell>
          <cell r="B4259" t="str">
            <v>Seguros directos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>
            <v>41061400902</v>
          </cell>
          <cell r="B4260" t="str">
            <v>Reaseguros tomados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>
            <v>41061400903</v>
          </cell>
          <cell r="B4261" t="str">
            <v>Coaseguros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>
            <v>4106150</v>
          </cell>
          <cell r="B4262" t="str">
            <v>Calderos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>
            <v>410615001</v>
          </cell>
          <cell r="B4263" t="str">
            <v>Seguros directos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>
            <v>410615002</v>
          </cell>
          <cell r="B4264" t="str">
            <v>Reaseguros tomados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>
            <v>410615003</v>
          </cell>
          <cell r="B4265" t="str">
            <v>Coaseguros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>
            <v>410615009</v>
          </cell>
          <cell r="B4266" t="str">
            <v>Seguros con filiales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>
            <v>41061500901</v>
          </cell>
          <cell r="B4267" t="str">
            <v>Seguros directos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>
            <v>41061500902</v>
          </cell>
          <cell r="B4268" t="str">
            <v>Reaseguros tomados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>
            <v>41061500903</v>
          </cell>
          <cell r="B4269" t="str">
            <v>Coaseguros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>
            <v>4106160</v>
          </cell>
          <cell r="B4270" t="str">
            <v>Lucro cesante por interrupciÛn de negocios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>
            <v>410616001</v>
          </cell>
          <cell r="B4271" t="str">
            <v>Seguros directos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>
            <v>410616002</v>
          </cell>
          <cell r="B4272" t="str">
            <v>Reaseguros tomados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>
            <v>410616003</v>
          </cell>
          <cell r="B4273" t="str">
            <v>Coaseguros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>
            <v>410616009</v>
          </cell>
          <cell r="B4274" t="str">
            <v>Seguros con filiales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>
            <v>41061600901</v>
          </cell>
          <cell r="B4275" t="str">
            <v>Seguros directos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>
            <v>41061600902</v>
          </cell>
          <cell r="B4276" t="str">
            <v>Reaseguros tomados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>
            <v>41061600903</v>
          </cell>
          <cell r="B4277" t="str">
            <v>Coaseguros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</row>
        <row r="4278">
          <cell r="A4278">
            <v>4106170</v>
          </cell>
          <cell r="B4278" t="str">
            <v>Lucro cesante rotura de maquinaria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>
            <v>410617001</v>
          </cell>
          <cell r="B4279" t="str">
            <v>Seguros directos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>
            <v>410617002</v>
          </cell>
          <cell r="B4280" t="str">
            <v>Reaseguros tomados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>
            <v>410617003</v>
          </cell>
          <cell r="B4281" t="str">
            <v>Coaseguros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>
            <v>410617009</v>
          </cell>
          <cell r="B4282" t="str">
            <v>Seguros con filiales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>
            <v>41061700901</v>
          </cell>
          <cell r="B4283" t="str">
            <v>Seguros directos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>
            <v>41061700902</v>
          </cell>
          <cell r="B4284" t="str">
            <v>Reaseguros tomados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>
            <v>41061700903</v>
          </cell>
          <cell r="B4285" t="str">
            <v>Coaseguros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</row>
        <row r="4286">
          <cell r="A4286">
            <v>410618</v>
          </cell>
          <cell r="B4286" t="str">
            <v>RESPONSABILIDAD CIVIL</v>
          </cell>
          <cell r="C4286">
            <v>0</v>
          </cell>
          <cell r="D4286">
            <v>1533.56</v>
          </cell>
          <cell r="E4286">
            <v>0</v>
          </cell>
          <cell r="F4286">
            <v>1533.56</v>
          </cell>
        </row>
        <row r="4287">
          <cell r="A4287">
            <v>4106180</v>
          </cell>
          <cell r="B4287" t="str">
            <v>Responsabilidad civil</v>
          </cell>
          <cell r="C4287">
            <v>0</v>
          </cell>
          <cell r="D4287">
            <v>1533.56</v>
          </cell>
          <cell r="E4287">
            <v>0</v>
          </cell>
          <cell r="F4287">
            <v>1533.56</v>
          </cell>
        </row>
        <row r="4288">
          <cell r="A4288">
            <v>410618001</v>
          </cell>
          <cell r="B4288" t="str">
            <v>Seguros directos</v>
          </cell>
          <cell r="C4288">
            <v>0</v>
          </cell>
          <cell r="D4288">
            <v>1533.56</v>
          </cell>
          <cell r="E4288">
            <v>0</v>
          </cell>
          <cell r="F4288">
            <v>1533.56</v>
          </cell>
        </row>
        <row r="4289">
          <cell r="A4289">
            <v>410618002</v>
          </cell>
          <cell r="B4289" t="str">
            <v>Reaseguros tomados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>
            <v>410618003</v>
          </cell>
          <cell r="B4290" t="str">
            <v>Coaseguros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>
            <v>410618009</v>
          </cell>
          <cell r="B4291" t="str">
            <v>Seguros con filiales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>
            <v>41061800901</v>
          </cell>
          <cell r="B4292" t="str">
            <v>Seguros directos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>
            <v>41061800902</v>
          </cell>
          <cell r="B4293" t="str">
            <v>Reaseguros tomados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>
            <v>41061800903</v>
          </cell>
          <cell r="B4294" t="str">
            <v>Coaseguros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>
            <v>4106190</v>
          </cell>
          <cell r="B4295" t="str">
            <v>Riesgos profesionales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>
            <v>410619001</v>
          </cell>
          <cell r="B4296" t="str">
            <v>Seguros directos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>
            <v>410619002</v>
          </cell>
          <cell r="B4297" t="str">
            <v>Reaseguros tomados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>
            <v>410619003</v>
          </cell>
          <cell r="B4298" t="str">
            <v>Coaseguros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>
            <v>410619009</v>
          </cell>
          <cell r="B4299" t="str">
            <v>Seguros con filiales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>
            <v>41061900901</v>
          </cell>
          <cell r="B4300" t="str">
            <v>Seguros directos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>
            <v>41061900902</v>
          </cell>
          <cell r="B4301" t="str">
            <v>Reaseguros tomados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>
            <v>41061900903</v>
          </cell>
          <cell r="B4302" t="str">
            <v>Coaseguros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>
            <v>4106200</v>
          </cell>
          <cell r="B4303" t="str">
            <v>Ganadero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>
            <v>410620001</v>
          </cell>
          <cell r="B4304" t="str">
            <v>Seguros directos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>
            <v>410620002</v>
          </cell>
          <cell r="B4305" t="str">
            <v>Reaseguros tomados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>
            <v>410620003</v>
          </cell>
          <cell r="B4306" t="str">
            <v>Coaseguros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>
            <v>410620009</v>
          </cell>
          <cell r="B4307" t="str">
            <v>Seguros con filiales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>
            <v>41062000901</v>
          </cell>
          <cell r="B4308" t="str">
            <v>Seguros directos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>
            <v>41062000902</v>
          </cell>
          <cell r="B4309" t="str">
            <v>Reaseguros tomados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>
            <v>41062000903</v>
          </cell>
          <cell r="B4310" t="str">
            <v>Coaseguros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</row>
        <row r="4311">
          <cell r="A4311">
            <v>410621</v>
          </cell>
          <cell r="B4311" t="str">
            <v>Agrícola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</row>
        <row r="4312">
          <cell r="A4312">
            <v>4106210</v>
          </cell>
          <cell r="B4312" t="str">
            <v>AgrÌcola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</row>
        <row r="4313">
          <cell r="A4313">
            <v>410621001</v>
          </cell>
          <cell r="B4313" t="str">
            <v>Seguros directos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>
            <v>410621002</v>
          </cell>
          <cell r="B4314" t="str">
            <v>Reaseguros tomados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>
            <v>410621003</v>
          </cell>
          <cell r="B4315" t="str">
            <v>Coaseguros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>
            <v>410621009</v>
          </cell>
          <cell r="B4316" t="str">
            <v>Seguros con filiales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>
            <v>41062100901</v>
          </cell>
          <cell r="B4317" t="str">
            <v>Seguros directos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>
            <v>41062100902</v>
          </cell>
          <cell r="B4318" t="str">
            <v>Reaseguros tomados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>
            <v>41062100903</v>
          </cell>
          <cell r="B4319" t="str">
            <v>Coaseguros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>
            <v>410622</v>
          </cell>
          <cell r="B4320" t="str">
            <v>Domiciliario</v>
          </cell>
          <cell r="C4320">
            <v>0</v>
          </cell>
          <cell r="D4320">
            <v>1473.24</v>
          </cell>
          <cell r="E4320">
            <v>0</v>
          </cell>
          <cell r="F4320">
            <v>1473.24</v>
          </cell>
        </row>
        <row r="4321">
          <cell r="A4321">
            <v>4106220</v>
          </cell>
          <cell r="B4321" t="str">
            <v>Domiciliario</v>
          </cell>
          <cell r="C4321">
            <v>0</v>
          </cell>
          <cell r="D4321">
            <v>1473.24</v>
          </cell>
          <cell r="E4321">
            <v>0</v>
          </cell>
          <cell r="F4321">
            <v>1473.24</v>
          </cell>
        </row>
        <row r="4322">
          <cell r="A4322">
            <v>410622001</v>
          </cell>
          <cell r="B4322" t="str">
            <v>Seguros directos</v>
          </cell>
          <cell r="C4322">
            <v>0</v>
          </cell>
          <cell r="D4322">
            <v>1473.24</v>
          </cell>
          <cell r="E4322">
            <v>0</v>
          </cell>
          <cell r="F4322">
            <v>1473.24</v>
          </cell>
        </row>
        <row r="4323">
          <cell r="A4323">
            <v>410622002</v>
          </cell>
          <cell r="B4323" t="str">
            <v>Reaseguros tomados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>
            <v>410622003</v>
          </cell>
          <cell r="B4324" t="str">
            <v>Coaseguros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>
            <v>410622009</v>
          </cell>
          <cell r="B4325" t="str">
            <v>Seguros con filiales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>
            <v>41062200901</v>
          </cell>
          <cell r="B4326" t="str">
            <v>Seguros directos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>
            <v>41062200902</v>
          </cell>
          <cell r="B4327" t="str">
            <v>Reaseguros tomados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>
            <v>41062200903</v>
          </cell>
          <cell r="B4328" t="str">
            <v>Coaseguros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>
            <v>410623</v>
          </cell>
          <cell r="B4329" t="str">
            <v>Crédito interno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>
            <v>4106230</v>
          </cell>
          <cell r="B4330" t="str">
            <v>Crédito interno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>
            <v>410623001</v>
          </cell>
          <cell r="B4331" t="str">
            <v>Seguros directos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>
            <v>410623002</v>
          </cell>
          <cell r="B4332" t="str">
            <v>Reaseguros tomados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>
            <v>410623003</v>
          </cell>
          <cell r="B4333" t="str">
            <v>Coaseguros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>
            <v>410623009</v>
          </cell>
          <cell r="B4334" t="str">
            <v>Seguros con filiales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>
            <v>41062300901</v>
          </cell>
          <cell r="B4335" t="str">
            <v>Seguros directos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>
            <v>41062300902</v>
          </cell>
          <cell r="B4336" t="str">
            <v>Reaseguros tomados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>
            <v>41062300903</v>
          </cell>
          <cell r="B4337" t="str">
            <v>Coaseguros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>
            <v>4106240</v>
          </cell>
          <cell r="B4338" t="str">
            <v>CrÈdito a la exportaciÛn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>
            <v>410624001</v>
          </cell>
          <cell r="B4339" t="str">
            <v>Seguros directos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>
            <v>410624002</v>
          </cell>
          <cell r="B4340" t="str">
            <v>Reaseguros tomados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>
            <v>410624003</v>
          </cell>
          <cell r="B4341" t="str">
            <v>Coaseguros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>
            <v>410624009</v>
          </cell>
          <cell r="B4342" t="str">
            <v>Seguros con filiales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>
            <v>41062400901</v>
          </cell>
          <cell r="B4343" t="str">
            <v>Seguros directos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>
            <v>41062400902</v>
          </cell>
          <cell r="B4344" t="str">
            <v>Reaseguros tomados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>
            <v>41062400903</v>
          </cell>
          <cell r="B4345" t="str">
            <v>Coaseguros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>
            <v>4106250</v>
          </cell>
          <cell r="B4346" t="str">
            <v>Miscel·neos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>
            <v>410625001</v>
          </cell>
          <cell r="B4347" t="str">
            <v>Seguros directos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>
            <v>410625002</v>
          </cell>
          <cell r="B4348" t="str">
            <v>Reaseguros tomados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>
            <v>410625003</v>
          </cell>
          <cell r="B4349" t="str">
            <v>Coaseguros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>
            <v>410625009</v>
          </cell>
          <cell r="B4350" t="str">
            <v>Seguros con filiales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>
            <v>41062500901</v>
          </cell>
          <cell r="B4351" t="str">
            <v>Seguros directos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>
            <v>41062500902</v>
          </cell>
          <cell r="B4352" t="str">
            <v>Reaseguros tomados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>
            <v>41062500903</v>
          </cell>
          <cell r="B4353" t="str">
            <v>Coaseguros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>
            <v>4107</v>
          </cell>
          <cell r="B4354" t="str">
            <v>DE FIANZAS</v>
          </cell>
          <cell r="C4354">
            <v>0</v>
          </cell>
          <cell r="D4354">
            <v>260639.89</v>
          </cell>
          <cell r="E4354">
            <v>0</v>
          </cell>
          <cell r="F4354">
            <v>260639.89</v>
          </cell>
        </row>
        <row r="4355">
          <cell r="A4355">
            <v>410701</v>
          </cell>
          <cell r="B4355" t="str">
            <v>Fianzas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>
            <v>4107010</v>
          </cell>
          <cell r="B4356" t="str">
            <v>Fidelidad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>
            <v>410701001</v>
          </cell>
          <cell r="B4357" t="str">
            <v>Fianzas directas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>
            <v>410701002</v>
          </cell>
          <cell r="B4358" t="str">
            <v>Reafianzamiento tomado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>
            <v>410701003</v>
          </cell>
          <cell r="B4359" t="str">
            <v>Coafianzamiento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>
            <v>410701009</v>
          </cell>
          <cell r="B4360" t="str">
            <v>Fianzas con filiales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>
            <v>41070100901</v>
          </cell>
          <cell r="B4361" t="str">
            <v>Fianzas directas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</row>
        <row r="4362">
          <cell r="A4362">
            <v>41070100902</v>
          </cell>
          <cell r="B4362" t="str">
            <v>Reafianzamiento tomado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>
            <v>41070100903</v>
          </cell>
          <cell r="B4363" t="str">
            <v>Coafianzamiento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>
            <v>410702</v>
          </cell>
          <cell r="B4364" t="str">
            <v>GARANTIA</v>
          </cell>
          <cell r="C4364">
            <v>0</v>
          </cell>
          <cell r="D4364">
            <v>260639.89</v>
          </cell>
          <cell r="E4364">
            <v>0</v>
          </cell>
          <cell r="F4364">
            <v>260639.89</v>
          </cell>
        </row>
        <row r="4365">
          <cell r="A4365">
            <v>4107020</v>
          </cell>
          <cell r="B4365" t="str">
            <v>Garantía</v>
          </cell>
          <cell r="C4365">
            <v>0</v>
          </cell>
          <cell r="D4365">
            <v>260639.89</v>
          </cell>
          <cell r="E4365">
            <v>0</v>
          </cell>
          <cell r="F4365">
            <v>260639.89</v>
          </cell>
        </row>
        <row r="4366">
          <cell r="A4366">
            <v>410702001</v>
          </cell>
          <cell r="B4366" t="str">
            <v>Fianzas directas</v>
          </cell>
          <cell r="C4366">
            <v>0</v>
          </cell>
          <cell r="D4366">
            <v>260639.89</v>
          </cell>
          <cell r="E4366">
            <v>0</v>
          </cell>
          <cell r="F4366">
            <v>260639.89</v>
          </cell>
        </row>
        <row r="4367">
          <cell r="A4367">
            <v>410702002</v>
          </cell>
          <cell r="B4367" t="str">
            <v>Reafianzamiento tomado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>
            <v>410702003</v>
          </cell>
          <cell r="B4368" t="str">
            <v>Coafianzamiento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>
            <v>410702009</v>
          </cell>
          <cell r="B4369" t="str">
            <v>Fianzas con filiales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>
            <v>41070200901</v>
          </cell>
          <cell r="B4370" t="str">
            <v>Fianzas directas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>
            <v>41070200902</v>
          </cell>
          <cell r="B4371" t="str">
            <v>Reafianzamiento tomado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>
            <v>41070200903</v>
          </cell>
          <cell r="B4372" t="str">
            <v>Coafianzamiento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>
            <v>4107030</v>
          </cell>
          <cell r="B4373" t="str">
            <v>Motoristas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</row>
        <row r="4374">
          <cell r="A4374">
            <v>410703001</v>
          </cell>
          <cell r="B4374" t="str">
            <v>Fianzas directas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</row>
        <row r="4375">
          <cell r="A4375">
            <v>410703002</v>
          </cell>
          <cell r="B4375" t="str">
            <v>Reafianzamiento tomado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>
            <v>410703003</v>
          </cell>
          <cell r="B4376" t="str">
            <v>Coafianzamiento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</row>
        <row r="4377">
          <cell r="A4377">
            <v>410703009</v>
          </cell>
          <cell r="B4377" t="str">
            <v>Fianzas con filiales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</row>
        <row r="4378">
          <cell r="A4378">
            <v>41070300901</v>
          </cell>
          <cell r="B4378" t="str">
            <v>Fianzas directas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</row>
        <row r="4379">
          <cell r="A4379">
            <v>41070300902</v>
          </cell>
          <cell r="B4379" t="str">
            <v>Reafianzamiento tomado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>
            <v>41070300903</v>
          </cell>
          <cell r="B4380" t="str">
            <v>Coafianzamiento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</row>
        <row r="4381">
          <cell r="A4381">
            <v>4108</v>
          </cell>
          <cell r="B4381" t="str">
            <v>DOTALES VENCIDAS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>
            <v>4109</v>
          </cell>
          <cell r="B4382" t="str">
            <v>RESCATES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>
            <v>4110</v>
          </cell>
          <cell r="B4383" t="str">
            <v>GASTOS POR LIQUIDACION DE SINIESTROS SEGUROS Y FIANZAS</v>
          </cell>
          <cell r="C4383">
            <v>0</v>
          </cell>
          <cell r="D4383">
            <v>329737.88</v>
          </cell>
          <cell r="E4383">
            <v>283705.55</v>
          </cell>
          <cell r="F4383">
            <v>46032.33</v>
          </cell>
        </row>
        <row r="4384">
          <cell r="A4384">
            <v>411001</v>
          </cell>
          <cell r="B4384" t="str">
            <v>Vida</v>
          </cell>
          <cell r="C4384">
            <v>0</v>
          </cell>
          <cell r="D4384">
            <v>545.41999999999996</v>
          </cell>
          <cell r="E4384">
            <v>545.41999999999996</v>
          </cell>
          <cell r="F4384">
            <v>0</v>
          </cell>
        </row>
        <row r="4385">
          <cell r="A4385">
            <v>4110010</v>
          </cell>
          <cell r="B4385" t="str">
            <v>DE SEGUROS DE VIDA</v>
          </cell>
          <cell r="C4385">
            <v>0</v>
          </cell>
          <cell r="D4385">
            <v>545.41999999999996</v>
          </cell>
          <cell r="E4385">
            <v>545.41999999999996</v>
          </cell>
          <cell r="F4385">
            <v>0</v>
          </cell>
        </row>
        <row r="4386">
          <cell r="A4386">
            <v>411001001</v>
          </cell>
          <cell r="B4386" t="str">
            <v>Gtos por liquidac de sin de vida individual largo plazo</v>
          </cell>
          <cell r="C4386">
            <v>0</v>
          </cell>
          <cell r="D4386">
            <v>545.41999999999996</v>
          </cell>
          <cell r="E4386">
            <v>545.41999999999996</v>
          </cell>
          <cell r="F4386">
            <v>0</v>
          </cell>
        </row>
        <row r="4387">
          <cell r="A4387">
            <v>41100100101</v>
          </cell>
          <cell r="B4387" t="str">
            <v>Seguros directos</v>
          </cell>
          <cell r="C4387">
            <v>0</v>
          </cell>
          <cell r="D4387">
            <v>545.41999999999996</v>
          </cell>
          <cell r="E4387">
            <v>545.41999999999996</v>
          </cell>
          <cell r="F4387">
            <v>0</v>
          </cell>
        </row>
        <row r="4388">
          <cell r="A4388">
            <v>41100100102</v>
          </cell>
          <cell r="B4388" t="str">
            <v>Reaseguros tomados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>
            <v>41100100103</v>
          </cell>
          <cell r="B4389" t="str">
            <v>Coaseguros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>
            <v>41100100109</v>
          </cell>
          <cell r="B4390" t="str">
            <v>Seguros con filiales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>
            <v>4110010010901</v>
          </cell>
          <cell r="B4391" t="str">
            <v>Seguros directos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>
            <v>4110010010902</v>
          </cell>
          <cell r="B4392" t="str">
            <v>Reaseguros tomados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>
            <v>4110010010903</v>
          </cell>
          <cell r="B4393" t="str">
            <v>Coaseguros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>
            <v>411001002</v>
          </cell>
          <cell r="B4394" t="str">
            <v>De vida individual de corto plazo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>
            <v>41100100201</v>
          </cell>
          <cell r="B4395" t="str">
            <v>Seguros directos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>
            <v>41100100202</v>
          </cell>
          <cell r="B4396" t="str">
            <v>Reaseguros tomados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>
            <v>41100100203</v>
          </cell>
          <cell r="B4397" t="str">
            <v>Coaseguros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>
            <v>41100100209</v>
          </cell>
          <cell r="B4398" t="str">
            <v>Seguros con filiales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>
            <v>4110010020901</v>
          </cell>
          <cell r="B4399" t="str">
            <v>Seguros directos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>
            <v>4110010020902</v>
          </cell>
          <cell r="B4400" t="str">
            <v>Reaseguros tomados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>
            <v>4110010020903</v>
          </cell>
          <cell r="B4401" t="str">
            <v>Coaseguros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>
            <v>411001003</v>
          </cell>
          <cell r="B4402" t="str">
            <v>Seguro colectivo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>
            <v>41100100301</v>
          </cell>
          <cell r="B4403" t="str">
            <v>Seguros directos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>
            <v>41100100302</v>
          </cell>
          <cell r="B4404" t="str">
            <v>Reaseguros tomados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>
            <v>41100100303</v>
          </cell>
          <cell r="B4405" t="str">
            <v>Coaseguros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>
            <v>41100100309</v>
          </cell>
          <cell r="B4406" t="str">
            <v>Seguros con filiales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>
            <v>4110010030901</v>
          </cell>
          <cell r="B4407" t="str">
            <v>Seguros directos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>
            <v>4110010030902</v>
          </cell>
          <cell r="B4408" t="str">
            <v>Reaseguros tomados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>
            <v>4110010030903</v>
          </cell>
          <cell r="B4409" t="str">
            <v>Coaseguros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>
            <v>411001004</v>
          </cell>
          <cell r="B4410" t="str">
            <v>Seguro de vida- otros planes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>
            <v>41100100401</v>
          </cell>
          <cell r="B4411" t="str">
            <v>Seguros directos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>
            <v>41100100402</v>
          </cell>
          <cell r="B4412" t="str">
            <v>Reaseguros tomados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>
            <v>41100100403</v>
          </cell>
          <cell r="B4413" t="str">
            <v>Coaseguros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>
            <v>41100100409</v>
          </cell>
          <cell r="B4414" t="str">
            <v>Seguros con filiales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>
            <v>4110010040901</v>
          </cell>
          <cell r="B4415" t="str">
            <v>Seguros directos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>
            <v>4110010040902</v>
          </cell>
          <cell r="B4416" t="str">
            <v>Reaseguros tomados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>
            <v>4110010040903</v>
          </cell>
          <cell r="B4417" t="str">
            <v>Coaseguros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>
            <v>411002</v>
          </cell>
          <cell r="B4418" t="str">
            <v>DE SEGUROS PREVISIONALES DE RENTAS Y PENSIONES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>
            <v>4110020</v>
          </cell>
          <cell r="B4419" t="str">
            <v>DE SEGUROS PREVISIONALES RENTAS Y PENSIONES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>
            <v>411002001</v>
          </cell>
          <cell r="B4420" t="str">
            <v>Rentas de invalidez y sobrevivencia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>
            <v>41100200101</v>
          </cell>
          <cell r="B4421" t="str">
            <v>Seguros directos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>
            <v>41100200102</v>
          </cell>
          <cell r="B4422" t="str">
            <v>Reaseguros tomados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>
            <v>41100200103</v>
          </cell>
          <cell r="B4423" t="str">
            <v>Coaseguros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>
            <v>41100200109</v>
          </cell>
          <cell r="B4424" t="str">
            <v>Seguros con filiales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>
            <v>4110020010901</v>
          </cell>
          <cell r="B4425" t="str">
            <v>Seguros directos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>
            <v>4110020010902</v>
          </cell>
          <cell r="B4426" t="str">
            <v>Reaseguros tomados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>
            <v>4110020010903</v>
          </cell>
          <cell r="B4427" t="str">
            <v>Coaseguros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>
            <v>411002002</v>
          </cell>
          <cell r="B4428" t="str">
            <v>Sepelio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>
            <v>41100200201</v>
          </cell>
          <cell r="B4429" t="str">
            <v>Seguros directos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>
            <v>41100200202</v>
          </cell>
          <cell r="B4430" t="str">
            <v>Reaseguros tomados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>
            <v>41100200203</v>
          </cell>
          <cell r="B4431" t="str">
            <v>Coaseguros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>
            <v>41100200209</v>
          </cell>
          <cell r="B4432" t="str">
            <v>Seguros con filiales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>
            <v>4110020020901</v>
          </cell>
          <cell r="B4433" t="str">
            <v>Seguros directos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>
            <v>4110020020902</v>
          </cell>
          <cell r="B4434" t="str">
            <v>Reaseguros tomados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>
            <v>4110020020903</v>
          </cell>
          <cell r="B4435" t="str">
            <v>Coaseguros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>
            <v>411002003</v>
          </cell>
          <cell r="B4436" t="str">
            <v>Otras rentas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>
            <v>41100200301</v>
          </cell>
          <cell r="B4437" t="str">
            <v>Seguros directos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>
            <v>41100200302</v>
          </cell>
          <cell r="B4438" t="str">
            <v>Reaseguros tomados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>
            <v>41100200303</v>
          </cell>
          <cell r="B4439" t="str">
            <v>Coaseguros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>
            <v>41100200309</v>
          </cell>
          <cell r="B4440" t="str">
            <v>Seguros con filiales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>
            <v>4110020030901</v>
          </cell>
          <cell r="B4441" t="str">
            <v>Seguros directos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>
            <v>4110020030902</v>
          </cell>
          <cell r="B4442" t="str">
            <v>Reaseguros tomados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>
            <v>4110020030903</v>
          </cell>
          <cell r="B4443" t="str">
            <v>Coaseguros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>
            <v>411002004</v>
          </cell>
          <cell r="B4444" t="str">
            <v>Pensiones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>
            <v>41100200401</v>
          </cell>
          <cell r="B4445" t="str">
            <v>Seguros directos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>
            <v>41100200402</v>
          </cell>
          <cell r="B4446" t="str">
            <v>Reaseguros tomados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>
            <v>41100200403</v>
          </cell>
          <cell r="B4447" t="str">
            <v>Coaseguros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>
            <v>41100200409</v>
          </cell>
          <cell r="B4448" t="str">
            <v>Seguros con filiales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>
            <v>4110020040901</v>
          </cell>
          <cell r="B4449" t="str">
            <v>Seguros directos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>
            <v>4110020040902</v>
          </cell>
          <cell r="B4450" t="str">
            <v>Reaseguros tomados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>
            <v>4110020040903</v>
          </cell>
          <cell r="B4451" t="str">
            <v>Coaseguros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>
            <v>411003</v>
          </cell>
          <cell r="B4452" t="str">
            <v>DE SEGUROS DE ACCIDENTES Y ENFERMEDADES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>
            <v>4110030</v>
          </cell>
          <cell r="B4453" t="str">
            <v>DE SEGUROS DE ACCIDENTES Y ENFERMEDADES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>
            <v>411003001</v>
          </cell>
          <cell r="B4454" t="str">
            <v>Salud y hospitalizaciÛn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>
            <v>41100300101</v>
          </cell>
          <cell r="B4455" t="str">
            <v>Seguros directos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>
            <v>41100300102</v>
          </cell>
          <cell r="B4456" t="str">
            <v>Reaseguros tomados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>
            <v>41100300103</v>
          </cell>
          <cell r="B4457" t="str">
            <v>Coaseguros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>
            <v>41100300109</v>
          </cell>
          <cell r="B4458" t="str">
            <v>Seguros con filiales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>
            <v>4110030010901</v>
          </cell>
          <cell r="B4459" t="str">
            <v>Seguros directos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>
            <v>4110030010902</v>
          </cell>
          <cell r="B4460" t="str">
            <v>Reaseguros tomados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>
            <v>4110030010903</v>
          </cell>
          <cell r="B4461" t="str">
            <v>Coaseguros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>
            <v>411003002</v>
          </cell>
          <cell r="B4462" t="str">
            <v>Accidentes personales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>
            <v>41100300201</v>
          </cell>
          <cell r="B4463" t="str">
            <v>Seguros directos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>
            <v>41100300202</v>
          </cell>
          <cell r="B4464" t="str">
            <v>Reaseguros tomados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>
            <v>41100300203</v>
          </cell>
          <cell r="B4465" t="str">
            <v>Coaseguros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>
            <v>41100300209</v>
          </cell>
          <cell r="B4466" t="str">
            <v>Seguros con filiales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>
            <v>4110030020901</v>
          </cell>
          <cell r="B4467" t="str">
            <v>Seguros directos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>
            <v>4110030020902</v>
          </cell>
          <cell r="B4468" t="str">
            <v>Reaseguros tomados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>
            <v>4110030020903</v>
          </cell>
          <cell r="B4469" t="str">
            <v>Coaseguros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>
            <v>411003003</v>
          </cell>
          <cell r="B4470" t="str">
            <v>Accidentes viajes aÈreos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>
            <v>41100300301</v>
          </cell>
          <cell r="B4471" t="str">
            <v>Seguros directos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>
            <v>41100300302</v>
          </cell>
          <cell r="B4472" t="str">
            <v>Reaseguros tomados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>
            <v>41100300303</v>
          </cell>
          <cell r="B4473" t="str">
            <v>Coaseguros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>
            <v>41100300309</v>
          </cell>
          <cell r="B4474" t="str">
            <v>Seguros con filiales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>
            <v>4110030030901</v>
          </cell>
          <cell r="B4475" t="str">
            <v>Seguros directos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>
            <v>4110030030902</v>
          </cell>
          <cell r="B4476" t="str">
            <v>Reaseguros tomados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</row>
        <row r="4477">
          <cell r="A4477">
            <v>4110030030903</v>
          </cell>
          <cell r="B4477" t="str">
            <v>Coaseguros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</row>
        <row r="4478">
          <cell r="A4478">
            <v>411003004</v>
          </cell>
          <cell r="B4478" t="str">
            <v>Escolares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</row>
        <row r="4479">
          <cell r="A4479">
            <v>41100300401</v>
          </cell>
          <cell r="B4479" t="str">
            <v>Seguros directos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</row>
        <row r="4480">
          <cell r="A4480">
            <v>41100300402</v>
          </cell>
          <cell r="B4480" t="str">
            <v>Reaseguros tomados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>
            <v>41100300403</v>
          </cell>
          <cell r="B4481" t="str">
            <v>Coaseguros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>
            <v>41100300409</v>
          </cell>
          <cell r="B4482" t="str">
            <v>Seguros con filiales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>
            <v>4110030040901</v>
          </cell>
          <cell r="B4483" t="str">
            <v>Seguros directos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</row>
        <row r="4484">
          <cell r="A4484">
            <v>4110030040902</v>
          </cell>
          <cell r="B4484" t="str">
            <v>Reaseguros tomados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>
            <v>4110030040903</v>
          </cell>
          <cell r="B4485" t="str">
            <v>Coaseguros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</row>
        <row r="4486">
          <cell r="A4486">
            <v>411004</v>
          </cell>
          <cell r="B4486" t="str">
            <v>DE SEGUROS DE INCENDIOS Y LINEAS ALIADAS</v>
          </cell>
          <cell r="C4486">
            <v>0</v>
          </cell>
          <cell r="D4486">
            <v>3708.52</v>
          </cell>
          <cell r="E4486">
            <v>1090.8399999999999</v>
          </cell>
          <cell r="F4486">
            <v>2617.6799999999998</v>
          </cell>
        </row>
        <row r="4487">
          <cell r="A4487">
            <v>4110040</v>
          </cell>
          <cell r="B4487" t="str">
            <v>Incendios</v>
          </cell>
          <cell r="C4487">
            <v>0</v>
          </cell>
          <cell r="D4487">
            <v>3708.52</v>
          </cell>
          <cell r="E4487">
            <v>1090.8399999999999</v>
          </cell>
          <cell r="F4487">
            <v>2617.6799999999998</v>
          </cell>
        </row>
        <row r="4488">
          <cell r="A4488">
            <v>411004001</v>
          </cell>
          <cell r="B4488" t="str">
            <v>Incendios</v>
          </cell>
          <cell r="C4488">
            <v>0</v>
          </cell>
          <cell r="D4488">
            <v>3708.52</v>
          </cell>
          <cell r="E4488">
            <v>1090.8399999999999</v>
          </cell>
          <cell r="F4488">
            <v>2617.6799999999998</v>
          </cell>
        </row>
        <row r="4489">
          <cell r="A4489">
            <v>41100400101</v>
          </cell>
          <cell r="B4489" t="str">
            <v>Seguros directos</v>
          </cell>
          <cell r="C4489">
            <v>0</v>
          </cell>
          <cell r="D4489">
            <v>3708.52</v>
          </cell>
          <cell r="E4489">
            <v>1090.8399999999999</v>
          </cell>
          <cell r="F4489">
            <v>2617.6799999999998</v>
          </cell>
        </row>
        <row r="4490">
          <cell r="A4490">
            <v>41100400102</v>
          </cell>
          <cell r="B4490" t="str">
            <v>Reaseguros tomados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>
            <v>41100400103</v>
          </cell>
          <cell r="B4491" t="str">
            <v>Coaseguros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>
            <v>41100400109</v>
          </cell>
          <cell r="B4492" t="str">
            <v>Seguros con filiales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>
            <v>4110040010901</v>
          </cell>
          <cell r="B4493" t="str">
            <v>Seguros directos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>
            <v>4110040010902</v>
          </cell>
          <cell r="B4494" t="str">
            <v>Reaseguros tomados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</row>
        <row r="4495">
          <cell r="A4495">
            <v>4110040010903</v>
          </cell>
          <cell r="B4495" t="str">
            <v>Coaseguros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</row>
        <row r="4496">
          <cell r="A4496">
            <v>411004002</v>
          </cell>
          <cell r="B4496" t="str">
            <v>LÌneas aliadas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</row>
        <row r="4497">
          <cell r="A4497">
            <v>41100400201</v>
          </cell>
          <cell r="B4497" t="str">
            <v>Seguros directos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</row>
        <row r="4498">
          <cell r="A4498">
            <v>41100400202</v>
          </cell>
          <cell r="B4498" t="str">
            <v>Reaseguros tomados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>
            <v>41100400203</v>
          </cell>
          <cell r="B4499" t="str">
            <v>Coaseguros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>
            <v>41100400209</v>
          </cell>
          <cell r="B4500" t="str">
            <v>Seguros con filiales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>
            <v>4110040020901</v>
          </cell>
          <cell r="B4501" t="str">
            <v>Seguros directos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</row>
        <row r="4502">
          <cell r="A4502">
            <v>4110040020902</v>
          </cell>
          <cell r="B4502" t="str">
            <v>Reaseguros tomados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>
            <v>4110040020903</v>
          </cell>
          <cell r="B4503" t="str">
            <v>Coaseguros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>
            <v>411005</v>
          </cell>
          <cell r="B4504" t="str">
            <v>DE SEGUROS AUTOMOTORES</v>
          </cell>
          <cell r="C4504">
            <v>0</v>
          </cell>
          <cell r="D4504">
            <v>60678.58</v>
          </cell>
          <cell r="E4504">
            <v>17518.02</v>
          </cell>
          <cell r="F4504">
            <v>43160.56</v>
          </cell>
        </row>
        <row r="4505">
          <cell r="A4505">
            <v>4110050</v>
          </cell>
          <cell r="B4505" t="str">
            <v>Automotores</v>
          </cell>
          <cell r="C4505">
            <v>0</v>
          </cell>
          <cell r="D4505">
            <v>60678.58</v>
          </cell>
          <cell r="E4505">
            <v>17518.02</v>
          </cell>
          <cell r="F4505">
            <v>43160.56</v>
          </cell>
        </row>
        <row r="4506">
          <cell r="A4506">
            <v>411005001</v>
          </cell>
          <cell r="B4506" t="str">
            <v>Automotores</v>
          </cell>
          <cell r="C4506">
            <v>0</v>
          </cell>
          <cell r="D4506">
            <v>60678.58</v>
          </cell>
          <cell r="E4506">
            <v>17518.02</v>
          </cell>
          <cell r="F4506">
            <v>43160.56</v>
          </cell>
        </row>
        <row r="4507">
          <cell r="A4507">
            <v>41100500101</v>
          </cell>
          <cell r="B4507" t="str">
            <v>Seguros directos</v>
          </cell>
          <cell r="C4507">
            <v>0</v>
          </cell>
          <cell r="D4507">
            <v>60678.58</v>
          </cell>
          <cell r="E4507">
            <v>17518.02</v>
          </cell>
          <cell r="F4507">
            <v>43160.56</v>
          </cell>
        </row>
        <row r="4508">
          <cell r="A4508">
            <v>41100500102</v>
          </cell>
          <cell r="B4508" t="str">
            <v>Reaseguros tomados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>
            <v>41100500103</v>
          </cell>
          <cell r="B4509" t="str">
            <v>Coaseguros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>
            <v>41100500109</v>
          </cell>
          <cell r="B4510" t="str">
            <v>Seguros con filiales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>
            <v>4110050010901</v>
          </cell>
          <cell r="B4511" t="str">
            <v>Seguros directos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>
            <v>4110050010902</v>
          </cell>
          <cell r="B4512" t="str">
            <v>Reaseguros tomados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>
            <v>4110050010903</v>
          </cell>
          <cell r="B4513" t="str">
            <v>Coaseguros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>
            <v>411006</v>
          </cell>
          <cell r="B4514" t="str">
            <v>DE OTROS  SEGUROS GENERALES</v>
          </cell>
          <cell r="C4514">
            <v>0</v>
          </cell>
          <cell r="D4514">
            <v>254.09</v>
          </cell>
          <cell r="E4514">
            <v>0</v>
          </cell>
          <cell r="F4514">
            <v>254.09</v>
          </cell>
        </row>
        <row r="4515">
          <cell r="A4515">
            <v>4110060</v>
          </cell>
          <cell r="B4515" t="str">
            <v>Otros seguros generales</v>
          </cell>
          <cell r="C4515">
            <v>0</v>
          </cell>
          <cell r="D4515">
            <v>254.09</v>
          </cell>
          <cell r="E4515">
            <v>0</v>
          </cell>
          <cell r="F4515">
            <v>254.09</v>
          </cell>
        </row>
        <row r="4516">
          <cell r="A4516">
            <v>411006001</v>
          </cell>
          <cell r="B4516" t="str">
            <v>Rotura de Cristales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>
            <v>41100600101</v>
          </cell>
          <cell r="B4517" t="str">
            <v>Seguros directos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>
            <v>41100600102</v>
          </cell>
          <cell r="B4518" t="str">
            <v>Reaseguros tomados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>
            <v>41100600103</v>
          </cell>
          <cell r="B4519" t="str">
            <v>Coaseguros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>
            <v>41100600109</v>
          </cell>
          <cell r="B4520" t="str">
            <v>Seguros con filiales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>
            <v>4110060010901</v>
          </cell>
          <cell r="B4521" t="str">
            <v>Seguros directos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>
            <v>4110060010902</v>
          </cell>
          <cell r="B4522" t="str">
            <v>Reaseguros tomados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>
            <v>4110060010903</v>
          </cell>
          <cell r="B4523" t="str">
            <v>Coaseguros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>
            <v>411006002</v>
          </cell>
          <cell r="B4524" t="str">
            <v>Transporte marÌtimo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>
            <v>41100600201</v>
          </cell>
          <cell r="B4525" t="str">
            <v>Seguros directos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>
            <v>41100600202</v>
          </cell>
          <cell r="B4526" t="str">
            <v>Reaseguros tomados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>
            <v>41100600203</v>
          </cell>
          <cell r="B4527" t="str">
            <v>Coaseguros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>
            <v>41100600209</v>
          </cell>
          <cell r="B4528" t="str">
            <v>Seguros con filiales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>
            <v>4110060020901</v>
          </cell>
          <cell r="B4529" t="str">
            <v>Seguros directos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>
            <v>4110060020902</v>
          </cell>
          <cell r="B4530" t="str">
            <v>Reaseguros tomados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>
            <v>4110060020903</v>
          </cell>
          <cell r="B4531" t="str">
            <v>Coaseguros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>
            <v>411006003</v>
          </cell>
          <cell r="B4532" t="str">
            <v>Transporte aÈreo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>
            <v>41100600301</v>
          </cell>
          <cell r="B4533" t="str">
            <v>Seguros directos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>
            <v>41100600302</v>
          </cell>
          <cell r="B4534" t="str">
            <v>Reaseguros tomados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>
            <v>41100600303</v>
          </cell>
          <cell r="B4535" t="str">
            <v>Coaseguros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>
            <v>41100600309</v>
          </cell>
          <cell r="B4536" t="str">
            <v>Seguros con filiales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>
            <v>4110060030901</v>
          </cell>
          <cell r="B4537" t="str">
            <v>Seguros directos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>
            <v>4110060030902</v>
          </cell>
          <cell r="B4538" t="str">
            <v>Reaseguros tomados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>
            <v>4110060030903</v>
          </cell>
          <cell r="B4539" t="str">
            <v>Coaseguros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>
            <v>411006004</v>
          </cell>
          <cell r="B4540" t="str">
            <v>Transporte terrestre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>
            <v>41100600401</v>
          </cell>
          <cell r="B4541" t="str">
            <v>Seguros directos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>
            <v>41100600402</v>
          </cell>
          <cell r="B4542" t="str">
            <v>Reaseguros tomados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>
            <v>41100600403</v>
          </cell>
          <cell r="B4543" t="str">
            <v>Coaseguros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>
            <v>41100600409</v>
          </cell>
          <cell r="B4544" t="str">
            <v>Seguros con filiales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>
            <v>4110060040901</v>
          </cell>
          <cell r="B4545" t="str">
            <v>Seguros directos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>
            <v>4110060040902</v>
          </cell>
          <cell r="B4546" t="str">
            <v>Reaseguros tomados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>
            <v>4110060040903</v>
          </cell>
          <cell r="B4547" t="str">
            <v>Coaseguros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>
            <v>411006005</v>
          </cell>
          <cell r="B4548" t="str">
            <v>MarÌtimos casco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>
            <v>41100600501</v>
          </cell>
          <cell r="B4549" t="str">
            <v>Seguros directos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>
            <v>41100600502</v>
          </cell>
          <cell r="B4550" t="str">
            <v>Reaseguros tomados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>
            <v>41100600503</v>
          </cell>
          <cell r="B4551" t="str">
            <v>Coaseguros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>
            <v>41100600509</v>
          </cell>
          <cell r="B4552" t="str">
            <v>Seguros con filiales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>
            <v>4110060050901</v>
          </cell>
          <cell r="B4553" t="str">
            <v>Seguros directos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>
            <v>4110060050902</v>
          </cell>
          <cell r="B4554" t="str">
            <v>Reaseguros tomados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>
            <v>4110060050903</v>
          </cell>
          <cell r="B4555" t="str">
            <v>Coaseguros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>
            <v>411006006</v>
          </cell>
          <cell r="B4556" t="str">
            <v>AviaciÛn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>
            <v>41100600601</v>
          </cell>
          <cell r="B4557" t="str">
            <v>Seguros directos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>
            <v>41100600602</v>
          </cell>
          <cell r="B4558" t="str">
            <v>Reaseguros tomados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>
            <v>41100600603</v>
          </cell>
          <cell r="B4559" t="str">
            <v>Coaseguros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>
            <v>41100600609</v>
          </cell>
          <cell r="B4560" t="str">
            <v>Seguros con filiales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>
            <v>4110060060901</v>
          </cell>
          <cell r="B4561" t="str">
            <v>Seguros directos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>
            <v>4110060060902</v>
          </cell>
          <cell r="B4562" t="str">
            <v>Reaseguros tomados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</row>
        <row r="4563">
          <cell r="A4563">
            <v>4110060060903</v>
          </cell>
          <cell r="B4563" t="str">
            <v>Coaseguros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</row>
        <row r="4564">
          <cell r="A4564">
            <v>411006007</v>
          </cell>
          <cell r="B4564" t="str">
            <v>Robo y hurto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>
            <v>41100600701</v>
          </cell>
          <cell r="B4565" t="str">
            <v>Seguros directos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</row>
        <row r="4566">
          <cell r="A4566">
            <v>41100600702</v>
          </cell>
          <cell r="B4566" t="str">
            <v>Reaseguros tomados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>
            <v>41100600703</v>
          </cell>
          <cell r="B4567" t="str">
            <v>Coaseguros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>
            <v>41100600709</v>
          </cell>
          <cell r="B4568" t="str">
            <v>Seguros con filiales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>
            <v>4110060070901</v>
          </cell>
          <cell r="B4569" t="str">
            <v>Seguros directos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>
            <v>4110060070902</v>
          </cell>
          <cell r="B4570" t="str">
            <v>Reaseguros tomados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>
            <v>4110060070903</v>
          </cell>
          <cell r="B4571" t="str">
            <v>Coaseguros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>
            <v>411006008</v>
          </cell>
          <cell r="B4572" t="str">
            <v>Fidelidad</v>
          </cell>
          <cell r="C4572">
            <v>0</v>
          </cell>
          <cell r="D4572">
            <v>152.69999999999999</v>
          </cell>
          <cell r="E4572">
            <v>0</v>
          </cell>
          <cell r="F4572">
            <v>152.69999999999999</v>
          </cell>
        </row>
        <row r="4573">
          <cell r="A4573">
            <v>41100600801</v>
          </cell>
          <cell r="B4573" t="str">
            <v>Seguros directos</v>
          </cell>
          <cell r="C4573">
            <v>0</v>
          </cell>
          <cell r="D4573">
            <v>152.69999999999999</v>
          </cell>
          <cell r="E4573">
            <v>0</v>
          </cell>
          <cell r="F4573">
            <v>152.69999999999999</v>
          </cell>
        </row>
        <row r="4574">
          <cell r="A4574">
            <v>41100600802</v>
          </cell>
          <cell r="B4574" t="str">
            <v>Reaseguros tomados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>
            <v>41100600803</v>
          </cell>
          <cell r="B4575" t="str">
            <v>Coaseguros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>
            <v>41100600809</v>
          </cell>
          <cell r="B4576" t="str">
            <v>Seguros con filiales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>
            <v>4110060080901</v>
          </cell>
          <cell r="B4577" t="str">
            <v>Seguros directos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>
            <v>4110060080902</v>
          </cell>
          <cell r="B4578" t="str">
            <v>Reaseguros tomados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>
            <v>4110060080903</v>
          </cell>
          <cell r="B4579" t="str">
            <v>Coaseguros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>
            <v>411006009</v>
          </cell>
          <cell r="B4580" t="str">
            <v>Seguro de bancos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>
            <v>41100600901</v>
          </cell>
          <cell r="B4581" t="str">
            <v>Seguros directos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>
            <v>41100600902</v>
          </cell>
          <cell r="B4582" t="str">
            <v>Reaseguros tomados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>
            <v>41100600903</v>
          </cell>
          <cell r="B4583" t="str">
            <v>Coaseguros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>
            <v>41100600909</v>
          </cell>
          <cell r="B4584" t="str">
            <v>Seguros con filiales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>
            <v>4110060090901</v>
          </cell>
          <cell r="B4585" t="str">
            <v>Seguros directos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>
            <v>4110060090902</v>
          </cell>
          <cell r="B4586" t="str">
            <v>Reaseguros tomados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>
            <v>4110060090903</v>
          </cell>
          <cell r="B4587" t="str">
            <v>Coaseguros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>
            <v>411006010</v>
          </cell>
          <cell r="B4588" t="str">
            <v>Todo riesgo para contratistas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>
            <v>41100601001</v>
          </cell>
          <cell r="B4589" t="str">
            <v>Seguros directos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>
            <v>41100601002</v>
          </cell>
          <cell r="B4590" t="str">
            <v>Reaseguros tomados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>
            <v>41100601003</v>
          </cell>
          <cell r="B4591" t="str">
            <v>Coaseguros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>
            <v>41100601009</v>
          </cell>
          <cell r="B4592" t="str">
            <v>Seguros con filiales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>
            <v>4110060100901</v>
          </cell>
          <cell r="B4593" t="str">
            <v>Seguros directos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>
            <v>4110060100902</v>
          </cell>
          <cell r="B4594" t="str">
            <v>Reaseguros tomados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>
            <v>4110060100903</v>
          </cell>
          <cell r="B4595" t="str">
            <v>Coaseguros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>
            <v>411006011</v>
          </cell>
          <cell r="B4596" t="str">
            <v>Todo riesgo equipo para contratistas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>
            <v>41100601101</v>
          </cell>
          <cell r="B4597" t="str">
            <v>Seguros directos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>
            <v>41100601102</v>
          </cell>
          <cell r="B4598" t="str">
            <v>Reaseguros tomados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>
            <v>41100601103</v>
          </cell>
          <cell r="B4599" t="str">
            <v>Coaseguros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>
            <v>41100601109</v>
          </cell>
          <cell r="B4600" t="str">
            <v>Seguros con filiales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>
            <v>4110060110901</v>
          </cell>
          <cell r="B4601" t="str">
            <v>Seguros directos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>
            <v>4110060110902</v>
          </cell>
          <cell r="B4602" t="str">
            <v>Reaseguros tomados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>
            <v>4110060110903</v>
          </cell>
          <cell r="B4603" t="str">
            <v>Coaseguros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>
            <v>411006012</v>
          </cell>
          <cell r="B4604" t="str">
            <v>Rotura de maquinaria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>
            <v>41100601201</v>
          </cell>
          <cell r="B4605" t="str">
            <v>Seguros directos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>
            <v>41100601202</v>
          </cell>
          <cell r="B4606" t="str">
            <v>Reaseguros tomados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>
            <v>41100601203</v>
          </cell>
          <cell r="B4607" t="str">
            <v>Coaseguros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>
            <v>41100601209</v>
          </cell>
          <cell r="B4608" t="str">
            <v>Seguros con filiales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>
            <v>4110060120901</v>
          </cell>
          <cell r="B4609" t="str">
            <v>Seguros directos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>
            <v>4110060120902</v>
          </cell>
          <cell r="B4610" t="str">
            <v>Reaseguros tomados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>
            <v>4110060120903</v>
          </cell>
          <cell r="B4611" t="str">
            <v>Coaseguros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>
            <v>411006013</v>
          </cell>
          <cell r="B4612" t="str">
            <v>Montaje contra todo riesgo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>
            <v>41100601301</v>
          </cell>
          <cell r="B4613" t="str">
            <v>Seguros directos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>
            <v>41100601302</v>
          </cell>
          <cell r="B4614" t="str">
            <v>Reaseguros tomados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>
            <v>41100601303</v>
          </cell>
          <cell r="B4615" t="str">
            <v>Coaseguros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>
            <v>41100601309</v>
          </cell>
          <cell r="B4616" t="str">
            <v>Seguros con filiales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>
            <v>4110060130901</v>
          </cell>
          <cell r="B4617" t="str">
            <v>Seguros directos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>
            <v>4110060130902</v>
          </cell>
          <cell r="B4618" t="str">
            <v>Reaseguros tomados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>
            <v>4110060130903</v>
          </cell>
          <cell r="B4619" t="str">
            <v>Coaseguros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>
            <v>411006014</v>
          </cell>
          <cell r="B4620" t="str">
            <v>Todo riesgo equipo electrÛnico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>
            <v>41100601401</v>
          </cell>
          <cell r="B4621" t="str">
            <v>Seguros directos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>
            <v>41100601402</v>
          </cell>
          <cell r="B4622" t="str">
            <v>Reaseguros tomados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>
            <v>41100601403</v>
          </cell>
          <cell r="B4623" t="str">
            <v>Coaseguros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>
            <v>41100601409</v>
          </cell>
          <cell r="B4624" t="str">
            <v>Seguros con filiales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>
            <v>4110060140901</v>
          </cell>
          <cell r="B4625" t="str">
            <v>Seguros directos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>
            <v>4110060140902</v>
          </cell>
          <cell r="B4626" t="str">
            <v>Reaseguros tomados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>
            <v>4110060140903</v>
          </cell>
          <cell r="B4627" t="str">
            <v>Coaseguros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>
            <v>411006015</v>
          </cell>
          <cell r="B4628" t="str">
            <v>Calderos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>
            <v>41100601501</v>
          </cell>
          <cell r="B4629" t="str">
            <v>Seguros directos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>
            <v>41100601502</v>
          </cell>
          <cell r="B4630" t="str">
            <v>Reaseguros tomados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>
            <v>41100601503</v>
          </cell>
          <cell r="B4631" t="str">
            <v>Coaseguros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>
            <v>41100601509</v>
          </cell>
          <cell r="B4632" t="str">
            <v>Seguros con filiales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>
            <v>4110060150901</v>
          </cell>
          <cell r="B4633" t="str">
            <v>Seguros directos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>
            <v>4110060150902</v>
          </cell>
          <cell r="B4634" t="str">
            <v>Reaseguros tomados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>
            <v>4110060150903</v>
          </cell>
          <cell r="B4635" t="str">
            <v>Coaseguros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>
            <v>411006016</v>
          </cell>
          <cell r="B4636" t="str">
            <v>Lucro cesante por interrupciÛn de negocios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>
            <v>41100601601</v>
          </cell>
          <cell r="B4637" t="str">
            <v>Seguros directos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>
            <v>41100601602</v>
          </cell>
          <cell r="B4638" t="str">
            <v>Reaseguros tomados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>
            <v>41100601603</v>
          </cell>
          <cell r="B4639" t="str">
            <v>Coaseguros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>
            <v>41100601609</v>
          </cell>
          <cell r="B4640" t="str">
            <v>Seguros con filiales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>
            <v>4110060160901</v>
          </cell>
          <cell r="B4641" t="str">
            <v>Seguros directos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>
            <v>4110060160902</v>
          </cell>
          <cell r="B4642" t="str">
            <v>Reaseguros tomados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>
            <v>4110060160903</v>
          </cell>
          <cell r="B4643" t="str">
            <v>Coaseguros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>
            <v>411006017</v>
          </cell>
          <cell r="B4644" t="str">
            <v>Lucro cesante rotura de maquinaria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>
            <v>41100601701</v>
          </cell>
          <cell r="B4645" t="str">
            <v>Seguros directos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>
            <v>41100601702</v>
          </cell>
          <cell r="B4646" t="str">
            <v>Reaseguros tomados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>
            <v>41100601703</v>
          </cell>
          <cell r="B4647" t="str">
            <v>Coaseguros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>
            <v>41100601709</v>
          </cell>
          <cell r="B4648" t="str">
            <v>Seguros con filiales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>
            <v>4110060170901</v>
          </cell>
          <cell r="B4649" t="str">
            <v>Seguros directos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>
            <v>4110060170902</v>
          </cell>
          <cell r="B4650" t="str">
            <v>Reaseguros tomados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>
            <v>4110060170903</v>
          </cell>
          <cell r="B4651" t="str">
            <v>Coaseguros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>
            <v>411006018</v>
          </cell>
          <cell r="B4652" t="str">
            <v>Responsabilidad civil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>
            <v>41100601801</v>
          </cell>
          <cell r="B4653" t="str">
            <v>Seguros directos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>
            <v>41100601802</v>
          </cell>
          <cell r="B4654" t="str">
            <v>Reaseguros tomados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>
            <v>41100601803</v>
          </cell>
          <cell r="B4655" t="str">
            <v>Coaseguros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>
            <v>41100601809</v>
          </cell>
          <cell r="B4656" t="str">
            <v>Seguros con filiales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>
            <v>4110060180901</v>
          </cell>
          <cell r="B4657" t="str">
            <v>Seguros directos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>
            <v>4110060180902</v>
          </cell>
          <cell r="B4658" t="str">
            <v>Reaseguros tomados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>
            <v>4110060180903</v>
          </cell>
          <cell r="B4659" t="str">
            <v>Coaseguros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>
            <v>411006019</v>
          </cell>
          <cell r="B4660" t="str">
            <v>Riesgos profesionales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>
            <v>41100601901</v>
          </cell>
          <cell r="B4661" t="str">
            <v>Seguros directos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>
            <v>41100601902</v>
          </cell>
          <cell r="B4662" t="str">
            <v>Reaseguros tomados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>
            <v>41100601903</v>
          </cell>
          <cell r="B4663" t="str">
            <v>Coaseguros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>
            <v>41100601909</v>
          </cell>
          <cell r="B4664" t="str">
            <v>Seguros con filiales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>
            <v>4110060190901</v>
          </cell>
          <cell r="B4665" t="str">
            <v>Seguros directos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>
            <v>4110060190902</v>
          </cell>
          <cell r="B4666" t="str">
            <v>Reaseguros tomados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>
            <v>4110060190903</v>
          </cell>
          <cell r="B4667" t="str">
            <v>Coaseguros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>
            <v>411006020</v>
          </cell>
          <cell r="B4668" t="str">
            <v>Ganadero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>
            <v>41100602001</v>
          </cell>
          <cell r="B4669" t="str">
            <v>Seguros directos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>
            <v>41100602002</v>
          </cell>
          <cell r="B4670" t="str">
            <v>Reaseguros tomados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>
            <v>41100602003</v>
          </cell>
          <cell r="B4671" t="str">
            <v>Coaseguros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>
            <v>41100602009</v>
          </cell>
          <cell r="B4672" t="str">
            <v>Seguros con filiales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>
            <v>4110060200901</v>
          </cell>
          <cell r="B4673" t="str">
            <v>Seguros directos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>
            <v>4110060200902</v>
          </cell>
          <cell r="B4674" t="str">
            <v>Reaseguros tomados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</row>
        <row r="4675">
          <cell r="A4675">
            <v>4110060200903</v>
          </cell>
          <cell r="B4675" t="str">
            <v>Coaseguros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</row>
        <row r="4676">
          <cell r="A4676">
            <v>411006021</v>
          </cell>
          <cell r="B4676" t="str">
            <v>AgrÌcola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>
            <v>41100602101</v>
          </cell>
          <cell r="B4677" t="str">
            <v>Seguros directos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>
            <v>41100602102</v>
          </cell>
          <cell r="B4678" t="str">
            <v>Reaseguros tomados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>
            <v>41100602103</v>
          </cell>
          <cell r="B4679" t="str">
            <v>Coaseguros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>
            <v>41100602109</v>
          </cell>
          <cell r="B4680" t="str">
            <v>Seguros con filiales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>
            <v>4110060210901</v>
          </cell>
          <cell r="B4681" t="str">
            <v>Seguros directos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>
            <v>4110060210902</v>
          </cell>
          <cell r="B4682" t="str">
            <v>Reaseguros tomados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>
            <v>4110060210903</v>
          </cell>
          <cell r="B4683" t="str">
            <v>Coaseguros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>
            <v>411006022</v>
          </cell>
          <cell r="B4684" t="str">
            <v>Domiciliario</v>
          </cell>
          <cell r="C4684">
            <v>0</v>
          </cell>
          <cell r="D4684">
            <v>101.39</v>
          </cell>
          <cell r="E4684">
            <v>0</v>
          </cell>
          <cell r="F4684">
            <v>101.39</v>
          </cell>
        </row>
        <row r="4685">
          <cell r="A4685">
            <v>41100602201</v>
          </cell>
          <cell r="B4685" t="str">
            <v>Seguros directos</v>
          </cell>
          <cell r="C4685">
            <v>0</v>
          </cell>
          <cell r="D4685">
            <v>101.39</v>
          </cell>
          <cell r="E4685">
            <v>0</v>
          </cell>
          <cell r="F4685">
            <v>101.39</v>
          </cell>
        </row>
        <row r="4686">
          <cell r="A4686">
            <v>41100602202</v>
          </cell>
          <cell r="B4686" t="str">
            <v>Reaseguros tomados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>
            <v>41100602203</v>
          </cell>
          <cell r="B4687" t="str">
            <v>Coaseguros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>
            <v>41100602209</v>
          </cell>
          <cell r="B4688" t="str">
            <v>Seguros con filiales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>
            <v>4110060220901</v>
          </cell>
          <cell r="B4689" t="str">
            <v>Seguros directos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>
            <v>4110060220902</v>
          </cell>
          <cell r="B4690" t="str">
            <v>Reaseguros tomados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>
            <v>4110060220903</v>
          </cell>
          <cell r="B4691" t="str">
            <v>Coaseguros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>
            <v>411006023</v>
          </cell>
          <cell r="B4692" t="str">
            <v>CrÈdito interno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>
            <v>41100602301</v>
          </cell>
          <cell r="B4693" t="str">
            <v>Seguros directos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>
            <v>41100602302</v>
          </cell>
          <cell r="B4694" t="str">
            <v>Reaseguros tomados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>
            <v>41100602303</v>
          </cell>
          <cell r="B4695" t="str">
            <v>Coaseguros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>
            <v>41100602309</v>
          </cell>
          <cell r="B4696" t="str">
            <v>Seguros con filiales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>
            <v>4110060230901</v>
          </cell>
          <cell r="B4697" t="str">
            <v>Seguros directos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>
            <v>4110060230902</v>
          </cell>
          <cell r="B4698" t="str">
            <v>Reaseguros tomados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>
            <v>4110060230903</v>
          </cell>
          <cell r="B4699" t="str">
            <v>Coaseguros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>
            <v>411006024</v>
          </cell>
          <cell r="B4700" t="str">
            <v>CrÈdito a la exportaciÛn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>
            <v>41100602401</v>
          </cell>
          <cell r="B4701" t="str">
            <v>Seguros directos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>
            <v>41100602402</v>
          </cell>
          <cell r="B4702" t="str">
            <v>Reaseguros tomados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>
            <v>41100602403</v>
          </cell>
          <cell r="B4703" t="str">
            <v>Coaseguros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>
            <v>41100602409</v>
          </cell>
          <cell r="B4704" t="str">
            <v>Seguros con filiales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>
            <v>4110060240901</v>
          </cell>
          <cell r="B4705" t="str">
            <v>Seguros directos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>
            <v>4110060240902</v>
          </cell>
          <cell r="B4706" t="str">
            <v>Reaseguros tomados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</row>
        <row r="4707">
          <cell r="A4707">
            <v>4110060240903</v>
          </cell>
          <cell r="B4707" t="str">
            <v>Coaseguros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</row>
        <row r="4708">
          <cell r="A4708">
            <v>411006025</v>
          </cell>
          <cell r="B4708" t="str">
            <v>Miscel·neos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>
            <v>41100602501</v>
          </cell>
          <cell r="B4709" t="str">
            <v>Seguros directos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</row>
        <row r="4710">
          <cell r="A4710">
            <v>41100602502</v>
          </cell>
          <cell r="B4710" t="str">
            <v>Reaseguros tomados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</row>
        <row r="4711">
          <cell r="A4711">
            <v>41100602503</v>
          </cell>
          <cell r="B4711" t="str">
            <v>Coaseguros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>
            <v>41100602509</v>
          </cell>
          <cell r="B4712" t="str">
            <v>Seguros con filiales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>
            <v>4110060250901</v>
          </cell>
          <cell r="B4713" t="str">
            <v>Seguros directos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</row>
        <row r="4714">
          <cell r="A4714">
            <v>4110060250902</v>
          </cell>
          <cell r="B4714" t="str">
            <v>Reaseguros tomados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</row>
        <row r="4715">
          <cell r="A4715">
            <v>4110060250903</v>
          </cell>
          <cell r="B4715" t="str">
            <v>Coaseguros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>
            <v>411007</v>
          </cell>
          <cell r="B4716" t="str">
            <v>DE FIANZAS</v>
          </cell>
          <cell r="C4716">
            <v>0</v>
          </cell>
          <cell r="D4716">
            <v>264551.27</v>
          </cell>
          <cell r="E4716">
            <v>264551.27</v>
          </cell>
          <cell r="F4716">
            <v>0</v>
          </cell>
        </row>
        <row r="4717">
          <cell r="A4717">
            <v>4110070</v>
          </cell>
          <cell r="B4717" t="str">
            <v>FIANZAS</v>
          </cell>
          <cell r="C4717">
            <v>0</v>
          </cell>
          <cell r="D4717">
            <v>264551.27</v>
          </cell>
          <cell r="E4717">
            <v>264551.27</v>
          </cell>
          <cell r="F4717">
            <v>0</v>
          </cell>
        </row>
        <row r="4718">
          <cell r="A4718">
            <v>411007001</v>
          </cell>
          <cell r="B4718" t="str">
            <v>Fidelidad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>
            <v>41100700101</v>
          </cell>
          <cell r="B4719" t="str">
            <v>Fianzas directas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>
            <v>41100700102</v>
          </cell>
          <cell r="B4720" t="str">
            <v>Reafianzamiento tomado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>
            <v>41100700103</v>
          </cell>
          <cell r="B4721" t="str">
            <v>Coafianzamiento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>
            <v>41100700109</v>
          </cell>
          <cell r="B4722" t="str">
            <v>Fianzas con filiales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>
            <v>4110070010901</v>
          </cell>
          <cell r="B4723" t="str">
            <v>Fianzas directas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>
            <v>4110070010902</v>
          </cell>
          <cell r="B4724" t="str">
            <v>Reafianzamiento tomado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>
            <v>4110070010903</v>
          </cell>
          <cell r="B4725" t="str">
            <v>Coafianzamiento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>
            <v>411007002</v>
          </cell>
          <cell r="B4726" t="str">
            <v>GarantÌa</v>
          </cell>
          <cell r="C4726">
            <v>0</v>
          </cell>
          <cell r="D4726">
            <v>264551.27</v>
          </cell>
          <cell r="E4726">
            <v>264551.27</v>
          </cell>
          <cell r="F4726">
            <v>0</v>
          </cell>
        </row>
        <row r="4727">
          <cell r="A4727">
            <v>41100700201</v>
          </cell>
          <cell r="B4727" t="str">
            <v>Fianzas directas</v>
          </cell>
          <cell r="C4727">
            <v>0</v>
          </cell>
          <cell r="D4727">
            <v>264551.27</v>
          </cell>
          <cell r="E4727">
            <v>264551.27</v>
          </cell>
          <cell r="F4727">
            <v>0</v>
          </cell>
        </row>
        <row r="4728">
          <cell r="A4728">
            <v>41100700202</v>
          </cell>
          <cell r="B4728" t="str">
            <v>Reafianzamiento tomado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>
            <v>41100700203</v>
          </cell>
          <cell r="B4729" t="str">
            <v>Coafianzamiento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>
            <v>41100700209</v>
          </cell>
          <cell r="B4730" t="str">
            <v>Fianzas con filiales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>
            <v>4110070020901</v>
          </cell>
          <cell r="B4731" t="str">
            <v>Fianzas directas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>
            <v>4110070020902</v>
          </cell>
          <cell r="B4732" t="str">
            <v>Reafianzamiento tomado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>
            <v>4110070020903</v>
          </cell>
          <cell r="B4733" t="str">
            <v>Coafianzamiento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>
            <v>411007003</v>
          </cell>
          <cell r="B4734" t="str">
            <v>Motoristas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>
            <v>41100700301</v>
          </cell>
          <cell r="B4735" t="str">
            <v>Fianzas directas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>
            <v>41100700302</v>
          </cell>
          <cell r="B4736" t="str">
            <v>Reafianzamiento tomado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>
            <v>41100700303</v>
          </cell>
          <cell r="B4737" t="str">
            <v>Coafianzamiento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>
            <v>41100700309</v>
          </cell>
          <cell r="B4738" t="str">
            <v>Fianzas con filiales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>
            <v>4110070030901</v>
          </cell>
          <cell r="B4739" t="str">
            <v>Fianzas directas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>
            <v>4110070030902</v>
          </cell>
          <cell r="B4740" t="str">
            <v>Reafianzamiento tomado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>
            <v>4110070030903</v>
          </cell>
          <cell r="B4741" t="str">
            <v>Coafianzamiento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>
            <v>4111</v>
          </cell>
          <cell r="B4742" t="str">
            <v>SALVAMENTOS Y RECUPERACIONES-PARTICIPACION DE OTRAS ENTIDADE</v>
          </cell>
          <cell r="C4742">
            <v>0</v>
          </cell>
          <cell r="D4742">
            <v>174584.94</v>
          </cell>
          <cell r="E4742">
            <v>0</v>
          </cell>
          <cell r="F4742">
            <v>174584.94</v>
          </cell>
        </row>
        <row r="4743">
          <cell r="A4743">
            <v>411104</v>
          </cell>
          <cell r="B4743" t="str">
            <v>SALVAMENTOS DE SEGUROS DE INCENDIOS Y LINEAS ALIADAS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>
            <v>4111040</v>
          </cell>
          <cell r="B4744" t="str">
            <v>Incendios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>
            <v>411104001</v>
          </cell>
          <cell r="B4745" t="str">
            <v>Incendios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>
            <v>41110400103</v>
          </cell>
          <cell r="B4746" t="str">
            <v>Coaseguradoras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>
            <v>41110400104</v>
          </cell>
          <cell r="B4747" t="str">
            <v>Reaseguradoras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>
            <v>41110400105</v>
          </cell>
          <cell r="B4748" t="str">
            <v>Retrocesionarias de seguros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>
            <v>41110400109</v>
          </cell>
          <cell r="B4749" t="str">
            <v>Filiales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>
            <v>4111040010903</v>
          </cell>
          <cell r="B4750" t="str">
            <v>Coaseguradoras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>
            <v>4111040010904</v>
          </cell>
          <cell r="B4751" t="str">
            <v>Reaseguradoras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>
            <v>4111040010905</v>
          </cell>
          <cell r="B4752" t="str">
            <v>Retrocesionarias de seguros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>
            <v>411104002</v>
          </cell>
          <cell r="B4753" t="str">
            <v>LÌneas aliadas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>
            <v>41110400203</v>
          </cell>
          <cell r="B4754" t="str">
            <v>Coaseguradoras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>
            <v>41110400204</v>
          </cell>
          <cell r="B4755" t="str">
            <v>Reaseguradoras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>
            <v>41110400205</v>
          </cell>
          <cell r="B4756" t="str">
            <v>Retrocesionarias de seguros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>
            <v>41110400209</v>
          </cell>
          <cell r="B4757" t="str">
            <v>Filiales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>
            <v>4111040020903</v>
          </cell>
          <cell r="B4758" t="str">
            <v>Coaseguradoras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>
            <v>4111040020904</v>
          </cell>
          <cell r="B4759" t="str">
            <v>Reaseguradoras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>
            <v>4111040020905</v>
          </cell>
          <cell r="B4760" t="str">
            <v>Retrocesionarias de seguros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>
            <v>411105</v>
          </cell>
          <cell r="B4761" t="str">
            <v>SALVAMENTOS DE SEGUROS DE AUTOMOTORES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>
            <v>4111050</v>
          </cell>
          <cell r="B4762" t="str">
            <v>Automotores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>
            <v>411105001</v>
          </cell>
          <cell r="B4763" t="str">
            <v>Automotores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>
            <v>41110500103</v>
          </cell>
          <cell r="B4764" t="str">
            <v>Coaseguradoras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>
            <v>41110500104</v>
          </cell>
          <cell r="B4765" t="str">
            <v>Reaseguradoras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>
            <v>41110500105</v>
          </cell>
          <cell r="B4766" t="str">
            <v>Retrocesionarias de seguros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>
            <v>41110500109</v>
          </cell>
          <cell r="B4767" t="str">
            <v>Filiales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>
            <v>4111050010903</v>
          </cell>
          <cell r="B4768" t="str">
            <v>Coaseguradoras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>
            <v>4111050010904</v>
          </cell>
          <cell r="B4769" t="str">
            <v>Reaseguradoras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>
            <v>4111050010905</v>
          </cell>
          <cell r="B4770" t="str">
            <v>Retrocesionarias de seguros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>
            <v>411106</v>
          </cell>
          <cell r="B4771" t="str">
            <v>SALVAMENTOS DE OTROS SEGUROS GENERALES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>
            <v>4111060</v>
          </cell>
          <cell r="B4772" t="str">
            <v>De otros seguros generales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>
            <v>411106001</v>
          </cell>
          <cell r="B4773" t="str">
            <v>Rotura de Cristales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>
            <v>41110600103</v>
          </cell>
          <cell r="B4774" t="str">
            <v>Coaseguradoras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>
            <v>41110600104</v>
          </cell>
          <cell r="B4775" t="str">
            <v>Reaseguradoras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>
            <v>41110600105</v>
          </cell>
          <cell r="B4776" t="str">
            <v>Retrocesionarias de seguros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>
            <v>41110600109</v>
          </cell>
          <cell r="B4777" t="str">
            <v>Filiales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>
            <v>4111060010903</v>
          </cell>
          <cell r="B4778" t="str">
            <v>Coaseguradoras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>
            <v>4111060010904</v>
          </cell>
          <cell r="B4779" t="str">
            <v>Reaseguradoras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>
            <v>4111060010905</v>
          </cell>
          <cell r="B4780" t="str">
            <v>Retrocesionarias de seguros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>
            <v>411106002</v>
          </cell>
          <cell r="B4781" t="str">
            <v>Transporte marÌtimo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>
            <v>41110600203</v>
          </cell>
          <cell r="B4782" t="str">
            <v>Coaseguradoras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>
            <v>41110600204</v>
          </cell>
          <cell r="B4783" t="str">
            <v>Reaseguradoras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>
            <v>41110600205</v>
          </cell>
          <cell r="B4784" t="str">
            <v>Retrocesionarias de seguros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>
            <v>41110600209</v>
          </cell>
          <cell r="B4785" t="str">
            <v>Filiales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>
            <v>4111060020903</v>
          </cell>
          <cell r="B4786" t="str">
            <v>Coaseguradoras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>
            <v>4111060020904</v>
          </cell>
          <cell r="B4787" t="str">
            <v>Reaseguradoras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>
            <v>4111060020905</v>
          </cell>
          <cell r="B4788" t="str">
            <v>Retrocesionarias de seguros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>
            <v>411106003</v>
          </cell>
          <cell r="B4789" t="str">
            <v>Transporte aÈreo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>
            <v>41110600303</v>
          </cell>
          <cell r="B4790" t="str">
            <v>Coaseguradoras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>
            <v>41110600304</v>
          </cell>
          <cell r="B4791" t="str">
            <v>Reaseguradoras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>
            <v>41110600305</v>
          </cell>
          <cell r="B4792" t="str">
            <v>Retrocesionarias de seguros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>
            <v>41110600309</v>
          </cell>
          <cell r="B4793" t="str">
            <v>Filiales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>
            <v>4111060030903</v>
          </cell>
          <cell r="B4794" t="str">
            <v>Coaseguradoras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>
            <v>4111060030904</v>
          </cell>
          <cell r="B4795" t="str">
            <v>Reaseguradoras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>
            <v>4111060030905</v>
          </cell>
          <cell r="B4796" t="str">
            <v>Retrocesionarias de seguros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>
            <v>411106004</v>
          </cell>
          <cell r="B4797" t="str">
            <v>Transporte terrestre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>
            <v>41110600403</v>
          </cell>
          <cell r="B4798" t="str">
            <v>Coaseguradoras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>
            <v>41110600404</v>
          </cell>
          <cell r="B4799" t="str">
            <v>Reaseguradoras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>
            <v>41110600405</v>
          </cell>
          <cell r="B4800" t="str">
            <v>Retrocesionarias de seguros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>
            <v>41110600409</v>
          </cell>
          <cell r="B4801" t="str">
            <v>Filiales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>
            <v>4111060040903</v>
          </cell>
          <cell r="B4802" t="str">
            <v>Coaseguradoras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>
            <v>4111060040904</v>
          </cell>
          <cell r="B4803" t="str">
            <v>Reaseguradoras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>
            <v>4111060040905</v>
          </cell>
          <cell r="B4804" t="str">
            <v>Retrocesionarias de seguros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>
            <v>411106005</v>
          </cell>
          <cell r="B4805" t="str">
            <v>MarÌtimos casco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>
            <v>41110600503</v>
          </cell>
          <cell r="B4806" t="str">
            <v>Coaseguradoras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>
            <v>41110600504</v>
          </cell>
          <cell r="B4807" t="str">
            <v>Reaseguradoras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>
            <v>41110600505</v>
          </cell>
          <cell r="B4808" t="str">
            <v>Retrocesionarias de seguros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>
            <v>41110600509</v>
          </cell>
          <cell r="B4809" t="str">
            <v>Filiales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>
            <v>4111060050903</v>
          </cell>
          <cell r="B4810" t="str">
            <v>Coaseguradoras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>
            <v>4111060050904</v>
          </cell>
          <cell r="B4811" t="str">
            <v>Reaseguradoras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>
            <v>4111060050905</v>
          </cell>
          <cell r="B4812" t="str">
            <v>Retrocesionarias de seguros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>
            <v>411106006</v>
          </cell>
          <cell r="B4813" t="str">
            <v>AviaciÛn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>
            <v>41110600603</v>
          </cell>
          <cell r="B4814" t="str">
            <v>Coaseguradoras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>
            <v>41110600604</v>
          </cell>
          <cell r="B4815" t="str">
            <v>Reaseguradoras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>
            <v>41110600605</v>
          </cell>
          <cell r="B4816" t="str">
            <v>Retrocesionarias de seguros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>
            <v>41110600609</v>
          </cell>
          <cell r="B4817" t="str">
            <v>Filiales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>
            <v>4111060060903</v>
          </cell>
          <cell r="B4818" t="str">
            <v>Coaseguradoras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>
            <v>4111060060904</v>
          </cell>
          <cell r="B4819" t="str">
            <v>Reaseguradoras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>
            <v>4111060060905</v>
          </cell>
          <cell r="B4820" t="str">
            <v>Retrocesionarias de seguros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>
            <v>411106007</v>
          </cell>
          <cell r="B4821" t="str">
            <v>Robo y hurto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>
            <v>41110600703</v>
          </cell>
          <cell r="B4822" t="str">
            <v>Coaseguradoras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>
            <v>41110600704</v>
          </cell>
          <cell r="B4823" t="str">
            <v>Reaseguradoras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>
            <v>41110600705</v>
          </cell>
          <cell r="B4824" t="str">
            <v>Retrocesionarias de seguros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>
            <v>41110600709</v>
          </cell>
          <cell r="B4825" t="str">
            <v>Filiales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>
            <v>4111060070903</v>
          </cell>
          <cell r="B4826" t="str">
            <v>Coaseguradoras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</row>
        <row r="4827">
          <cell r="A4827">
            <v>4111060070904</v>
          </cell>
          <cell r="B4827" t="str">
            <v>Reaseguradoras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>
            <v>4111060070905</v>
          </cell>
          <cell r="B4828" t="str">
            <v>Retrocesionarias de seguros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>
            <v>411106008</v>
          </cell>
          <cell r="B4829" t="str">
            <v>Fidelidad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>
            <v>41110600803</v>
          </cell>
          <cell r="B4830" t="str">
            <v>Coaseguradoras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>
            <v>41110600804</v>
          </cell>
          <cell r="B4831" t="str">
            <v>Reaseguradoras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>
            <v>41110600805</v>
          </cell>
          <cell r="B4832" t="str">
            <v>Retrocesionarias de seguros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>
            <v>41110600809</v>
          </cell>
          <cell r="B4833" t="str">
            <v>Filiales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>
            <v>4111060080903</v>
          </cell>
          <cell r="B4834" t="str">
            <v>Coaseguradoras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>
            <v>4111060080904</v>
          </cell>
          <cell r="B4835" t="str">
            <v>Reaseguradoras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>
            <v>4111060080905</v>
          </cell>
          <cell r="B4836" t="str">
            <v>Retrocesionarias de seguros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>
            <v>411106009</v>
          </cell>
          <cell r="B4837" t="str">
            <v>Seguro de bancos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>
            <v>41110600903</v>
          </cell>
          <cell r="B4838" t="str">
            <v>Coaseguradoras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>
            <v>41110600904</v>
          </cell>
          <cell r="B4839" t="str">
            <v>Reaseguradoras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>
            <v>41110600905</v>
          </cell>
          <cell r="B4840" t="str">
            <v>Retrocesionarias de seguros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>
            <v>41110600909</v>
          </cell>
          <cell r="B4841" t="str">
            <v>Filiales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>
            <v>4111060090903</v>
          </cell>
          <cell r="B4842" t="str">
            <v>Coaseguradoras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>
            <v>4111060090904</v>
          </cell>
          <cell r="B4843" t="str">
            <v>Reaseguradoras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>
            <v>4111060090905</v>
          </cell>
          <cell r="B4844" t="str">
            <v>Retrocesionarias de seguros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>
            <v>411106010</v>
          </cell>
          <cell r="B4845" t="str">
            <v>Todo riesgo para contratistas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>
            <v>41110601003</v>
          </cell>
          <cell r="B4846" t="str">
            <v>Coaseguradoras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>
            <v>41110601004</v>
          </cell>
          <cell r="B4847" t="str">
            <v>Reaseguradoras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>
            <v>41110601005</v>
          </cell>
          <cell r="B4848" t="str">
            <v>Retrocesionarias de seguros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>
            <v>41110601009</v>
          </cell>
          <cell r="B4849" t="str">
            <v>Filiales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>
            <v>4111060100903</v>
          </cell>
          <cell r="B4850" t="str">
            <v>Coaseguradoras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>
            <v>4111060100904</v>
          </cell>
          <cell r="B4851" t="str">
            <v>Reaseguradoras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>
            <v>4111060100905</v>
          </cell>
          <cell r="B4852" t="str">
            <v>Retrocesionarias de seguros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>
            <v>411106011</v>
          </cell>
          <cell r="B4853" t="str">
            <v>Todo riesgo equipo para contratistas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>
            <v>41110601103</v>
          </cell>
          <cell r="B4854" t="str">
            <v>Coaseguradoras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>
            <v>41110601104</v>
          </cell>
          <cell r="B4855" t="str">
            <v>Reaseguradoras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>
            <v>41110601105</v>
          </cell>
          <cell r="B4856" t="str">
            <v>Retrocesionarias de seguros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>
            <v>41110601109</v>
          </cell>
          <cell r="B4857" t="str">
            <v>Filiales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>
            <v>4111060110903</v>
          </cell>
          <cell r="B4858" t="str">
            <v>Coaseguradoras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>
            <v>4111060110904</v>
          </cell>
          <cell r="B4859" t="str">
            <v>Reaseguradoras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>
            <v>4111060110905</v>
          </cell>
          <cell r="B4860" t="str">
            <v>Retrocesionarias de seguros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>
            <v>411106012</v>
          </cell>
          <cell r="B4861" t="str">
            <v>Rotura de maquinaria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>
            <v>41110601203</v>
          </cell>
          <cell r="B4862" t="str">
            <v>Coaseguradoras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>
            <v>41110601204</v>
          </cell>
          <cell r="B4863" t="str">
            <v>Reaseguradoras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>
            <v>41110601205</v>
          </cell>
          <cell r="B4864" t="str">
            <v>Retrocesionarias de seguros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>
            <v>41110601209</v>
          </cell>
          <cell r="B4865" t="str">
            <v>Filiales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>
            <v>4111060120903</v>
          </cell>
          <cell r="B4866" t="str">
            <v>Coaseguradoras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>
            <v>4111060120904</v>
          </cell>
          <cell r="B4867" t="str">
            <v>Reaseguradoras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>
            <v>4111060120905</v>
          </cell>
          <cell r="B4868" t="str">
            <v>Retrocesionarias de seguros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>
            <v>411106013</v>
          </cell>
          <cell r="B4869" t="str">
            <v>Montaje contra todo riesgo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>
            <v>41110601303</v>
          </cell>
          <cell r="B4870" t="str">
            <v>Coaseguradoras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>
            <v>41110601304</v>
          </cell>
          <cell r="B4871" t="str">
            <v>Reaseguradoras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>
            <v>41110601305</v>
          </cell>
          <cell r="B4872" t="str">
            <v>Retrocesionarias de seguros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>
            <v>41110601309</v>
          </cell>
          <cell r="B4873" t="str">
            <v>Filiales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>
            <v>4111060130903</v>
          </cell>
          <cell r="B4874" t="str">
            <v>Coaseguradoras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>
            <v>4111060130904</v>
          </cell>
          <cell r="B4875" t="str">
            <v>Reaseguradoras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>
            <v>4111060130905</v>
          </cell>
          <cell r="B4876" t="str">
            <v>Retrocesionarias de seguros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>
            <v>411106014</v>
          </cell>
          <cell r="B4877" t="str">
            <v>Todo riesgo equipo electrÛnico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>
            <v>41110601403</v>
          </cell>
          <cell r="B4878" t="str">
            <v>Coaseguradoras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>
            <v>41110601404</v>
          </cell>
          <cell r="B4879" t="str">
            <v>Reaseguradoras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>
            <v>41110601405</v>
          </cell>
          <cell r="B4880" t="str">
            <v>Retrocesionarias de seguros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>
            <v>41110601409</v>
          </cell>
          <cell r="B4881" t="str">
            <v>Filiales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>
            <v>4111060140903</v>
          </cell>
          <cell r="B4882" t="str">
            <v>Coaseguradoras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>
            <v>4111060140904</v>
          </cell>
          <cell r="B4883" t="str">
            <v>Reaseguradoras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>
            <v>4111060140905</v>
          </cell>
          <cell r="B4884" t="str">
            <v>Retrocesionarias de seguros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>
            <v>411106015</v>
          </cell>
          <cell r="B4885" t="str">
            <v>Calderos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>
            <v>41110601503</v>
          </cell>
          <cell r="B4886" t="str">
            <v>Coaseguradoras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>
            <v>41110601504</v>
          </cell>
          <cell r="B4887" t="str">
            <v>Reaseguradoras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>
            <v>41110601505</v>
          </cell>
          <cell r="B4888" t="str">
            <v>Retrocesionarias de seguros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>
            <v>41110601509</v>
          </cell>
          <cell r="B4889" t="str">
            <v>Filiales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>
            <v>4111060150903</v>
          </cell>
          <cell r="B4890" t="str">
            <v>Coaseguradoras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>
            <v>4111060150904</v>
          </cell>
          <cell r="B4891" t="str">
            <v>Reaseguradoras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>
            <v>4111060150905</v>
          </cell>
          <cell r="B4892" t="str">
            <v>Retrocesionarias de seguros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>
            <v>411106016</v>
          </cell>
          <cell r="B4893" t="str">
            <v>Lucro cesante por interrupciÛn de negocios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>
            <v>41110601603</v>
          </cell>
          <cell r="B4894" t="str">
            <v>Coaseguradoras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>
            <v>41110601604</v>
          </cell>
          <cell r="B4895" t="str">
            <v>Reaseguradoras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>
            <v>41110601605</v>
          </cell>
          <cell r="B4896" t="str">
            <v>Retrocesionarias de seguros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>
            <v>41110601609</v>
          </cell>
          <cell r="B4897" t="str">
            <v>Filiales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>
            <v>4111060160903</v>
          </cell>
          <cell r="B4898" t="str">
            <v>Coaseguradoras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>
            <v>4111060160904</v>
          </cell>
          <cell r="B4899" t="str">
            <v>Reaseguradoras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>
            <v>4111060160905</v>
          </cell>
          <cell r="B4900" t="str">
            <v>Retrocesionarias de seguros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>
            <v>411106017</v>
          </cell>
          <cell r="B4901" t="str">
            <v>Lucro cesante rotura de maquinaria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>
            <v>41110601703</v>
          </cell>
          <cell r="B4902" t="str">
            <v>Coaseguradoras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>
            <v>41110601704</v>
          </cell>
          <cell r="B4903" t="str">
            <v>Reaseguradoras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>
            <v>41110601705</v>
          </cell>
          <cell r="B4904" t="str">
            <v>Retrocesionarias de seguros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>
            <v>41110601709</v>
          </cell>
          <cell r="B4905" t="str">
            <v>Filiales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>
            <v>4111060170903</v>
          </cell>
          <cell r="B4906" t="str">
            <v>Coaseguradoras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>
            <v>4111060170904</v>
          </cell>
          <cell r="B4907" t="str">
            <v>Reaseguradoras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>
            <v>4111060170905</v>
          </cell>
          <cell r="B4908" t="str">
            <v>Retrocesionarias de seguros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>
            <v>411106018</v>
          </cell>
          <cell r="B4909" t="str">
            <v>Responsabilidad civil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>
            <v>41110601803</v>
          </cell>
          <cell r="B4910" t="str">
            <v>Coaseguradoras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>
            <v>41110601804</v>
          </cell>
          <cell r="B4911" t="str">
            <v>Reaseguradoras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>
            <v>41110601805</v>
          </cell>
          <cell r="B4912" t="str">
            <v>Retrocesionarias de seguros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>
            <v>41110601809</v>
          </cell>
          <cell r="B4913" t="str">
            <v>Filiales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>
            <v>4111060180903</v>
          </cell>
          <cell r="B4914" t="str">
            <v>Coaseguradoras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>
            <v>4111060180904</v>
          </cell>
          <cell r="B4915" t="str">
            <v>Reaseguradoras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>
            <v>4111060180905</v>
          </cell>
          <cell r="B4916" t="str">
            <v>Retrocesionarias de seguros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>
            <v>411106019</v>
          </cell>
          <cell r="B4917" t="str">
            <v>Riesgos profesionales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>
            <v>41110601903</v>
          </cell>
          <cell r="B4918" t="str">
            <v>Coaseguradoras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>
            <v>41110601904</v>
          </cell>
          <cell r="B4919" t="str">
            <v>Reaseguradoras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>
            <v>41110601905</v>
          </cell>
          <cell r="B4920" t="str">
            <v>Retrocesionarias de seguros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>
            <v>41110601909</v>
          </cell>
          <cell r="B4921" t="str">
            <v>Filiales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>
            <v>4111060190903</v>
          </cell>
          <cell r="B4922" t="str">
            <v>Coaseguradoras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>
            <v>4111060190904</v>
          </cell>
          <cell r="B4923" t="str">
            <v>Reaseguradoras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>
            <v>4111060190905</v>
          </cell>
          <cell r="B4924" t="str">
            <v>Retrocesionarias de seguros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>
            <v>411106020</v>
          </cell>
          <cell r="B4925" t="str">
            <v>Ganadero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>
            <v>41110602003</v>
          </cell>
          <cell r="B4926" t="str">
            <v>Coaseguradoras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>
            <v>41110602004</v>
          </cell>
          <cell r="B4927" t="str">
            <v>Reaseguradoras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>
            <v>41110602005</v>
          </cell>
          <cell r="B4928" t="str">
            <v>Retrocesionarias de seguros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>
            <v>41110602009</v>
          </cell>
          <cell r="B4929" t="str">
            <v>Filiales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>
            <v>4111060200903</v>
          </cell>
          <cell r="B4930" t="str">
            <v>Coaseguradoras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>
            <v>4111060200904</v>
          </cell>
          <cell r="B4931" t="str">
            <v>Reaseguradoras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>
            <v>4111060200905</v>
          </cell>
          <cell r="B4932" t="str">
            <v>Retrocesionarias de seguros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>
            <v>411106021</v>
          </cell>
          <cell r="B4933" t="str">
            <v>AgrÌcola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>
            <v>41110602103</v>
          </cell>
          <cell r="B4934" t="str">
            <v>Coaseguradoras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>
            <v>41110602104</v>
          </cell>
          <cell r="B4935" t="str">
            <v>Reaseguradoras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>
            <v>41110602105</v>
          </cell>
          <cell r="B4936" t="str">
            <v>Retrocesionarias de seguros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>
            <v>41110602109</v>
          </cell>
          <cell r="B4937" t="str">
            <v>Filiales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>
            <v>4111060210903</v>
          </cell>
          <cell r="B4938" t="str">
            <v>Coaseguradoras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>
            <v>4111060210904</v>
          </cell>
          <cell r="B4939" t="str">
            <v>Reaseguradoras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>
            <v>4111060210905</v>
          </cell>
          <cell r="B4940" t="str">
            <v>Retrocesionarias de seguros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>
            <v>411106022</v>
          </cell>
          <cell r="B4941" t="str">
            <v>Domiciliario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>
            <v>41110602203</v>
          </cell>
          <cell r="B4942" t="str">
            <v>Coaseguradoras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>
            <v>41110602204</v>
          </cell>
          <cell r="B4943" t="str">
            <v>Reaseguradoras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>
            <v>41110602205</v>
          </cell>
          <cell r="B4944" t="str">
            <v>Retrocesionarias de seguros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>
            <v>41110602209</v>
          </cell>
          <cell r="B4945" t="str">
            <v>Filiales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>
            <v>4111060220903</v>
          </cell>
          <cell r="B4946" t="str">
            <v>Coaseguradoras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>
            <v>4111060220904</v>
          </cell>
          <cell r="B4947" t="str">
            <v>Reaseguradoras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>
            <v>4111060220905</v>
          </cell>
          <cell r="B4948" t="str">
            <v>Retrocesionarias de seguros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>
            <v>411106023</v>
          </cell>
          <cell r="B4949" t="str">
            <v>CrÈdito interno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>
            <v>41110602303</v>
          </cell>
          <cell r="B4950" t="str">
            <v>Coaseguradoras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>
            <v>41110602304</v>
          </cell>
          <cell r="B4951" t="str">
            <v>Reaseguradoras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>
            <v>41110602305</v>
          </cell>
          <cell r="B4952" t="str">
            <v>Retrocesionarias de seguros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>
            <v>41110602309</v>
          </cell>
          <cell r="B4953" t="str">
            <v>Filiales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>
            <v>4111060230903</v>
          </cell>
          <cell r="B4954" t="str">
            <v>Coaseguradoras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>
            <v>4111060230904</v>
          </cell>
          <cell r="B4955" t="str">
            <v>Reaseguradoras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>
            <v>4111060230905</v>
          </cell>
          <cell r="B4956" t="str">
            <v>Retrocesionarias de seguros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>
            <v>411106024</v>
          </cell>
          <cell r="B4957" t="str">
            <v>CrÈdito a la exportaciÛn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>
            <v>41110602403</v>
          </cell>
          <cell r="B4958" t="str">
            <v>Coaseguradoras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>
            <v>41110602404</v>
          </cell>
          <cell r="B4959" t="str">
            <v>Reaseguradoras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>
            <v>41110602405</v>
          </cell>
          <cell r="B4960" t="str">
            <v>Retrocesionarias de seguros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>
            <v>41110602409</v>
          </cell>
          <cell r="B4961" t="str">
            <v>Filiales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>
            <v>4111060240903</v>
          </cell>
          <cell r="B4962" t="str">
            <v>Coaseguradoras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>
            <v>4111060240904</v>
          </cell>
          <cell r="B4963" t="str">
            <v>Reaseguradoras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>
            <v>4111060240905</v>
          </cell>
          <cell r="B4964" t="str">
            <v>Retrocesionarias de seguros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</row>
        <row r="4965">
          <cell r="A4965">
            <v>411106025</v>
          </cell>
          <cell r="B4965" t="str">
            <v>Miscel·neos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>
            <v>41110602503</v>
          </cell>
          <cell r="B4966" t="str">
            <v>Coaseguradoras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</row>
        <row r="4967">
          <cell r="A4967">
            <v>41110602504</v>
          </cell>
          <cell r="B4967" t="str">
            <v>Reaseguradoras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</row>
        <row r="4968">
          <cell r="A4968">
            <v>41110602505</v>
          </cell>
          <cell r="B4968" t="str">
            <v>Retrocesionarias de seguros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>
            <v>41110602509</v>
          </cell>
          <cell r="B4969" t="str">
            <v>Filiales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>
            <v>4111060250903</v>
          </cell>
          <cell r="B4970" t="str">
            <v>Coaseguradoras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</row>
        <row r="4971">
          <cell r="A4971">
            <v>4111060250904</v>
          </cell>
          <cell r="B4971" t="str">
            <v>Reaseguradoras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>
            <v>4111060250905</v>
          </cell>
          <cell r="B4972" t="str">
            <v>Retrocesionarias de seguros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>
            <v>411107</v>
          </cell>
          <cell r="B4973" t="str">
            <v>RECUPERACIONES DE FIANZAS</v>
          </cell>
          <cell r="C4973">
            <v>0</v>
          </cell>
          <cell r="D4973">
            <v>174584.94</v>
          </cell>
          <cell r="E4973">
            <v>0</v>
          </cell>
          <cell r="F4973">
            <v>174584.94</v>
          </cell>
        </row>
        <row r="4974">
          <cell r="A4974">
            <v>4111070</v>
          </cell>
          <cell r="B4974" t="str">
            <v>RECUPERACIONES DE FIANZAS</v>
          </cell>
          <cell r="C4974">
            <v>0</v>
          </cell>
          <cell r="D4974">
            <v>174584.94</v>
          </cell>
          <cell r="E4974">
            <v>0</v>
          </cell>
          <cell r="F4974">
            <v>174584.94</v>
          </cell>
        </row>
        <row r="4975">
          <cell r="A4975">
            <v>411107001</v>
          </cell>
          <cell r="B4975" t="str">
            <v>Fidelidad</v>
          </cell>
          <cell r="C4975">
            <v>0</v>
          </cell>
          <cell r="D4975">
            <v>174584.94</v>
          </cell>
          <cell r="E4975">
            <v>0</v>
          </cell>
          <cell r="F4975">
            <v>174584.94</v>
          </cell>
        </row>
        <row r="4976">
          <cell r="A4976">
            <v>41110700103</v>
          </cell>
          <cell r="B4976" t="str">
            <v>Coafianzadoras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>
            <v>41110700104</v>
          </cell>
          <cell r="B4977" t="str">
            <v>Reafianzadoras</v>
          </cell>
          <cell r="C4977">
            <v>0</v>
          </cell>
          <cell r="D4977">
            <v>174584.94</v>
          </cell>
          <cell r="E4977">
            <v>0</v>
          </cell>
          <cell r="F4977">
            <v>174584.94</v>
          </cell>
        </row>
        <row r="4978">
          <cell r="A4978">
            <v>41110700105</v>
          </cell>
          <cell r="B4978" t="str">
            <v>Retrocesionarias de fianzas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>
            <v>41110700109</v>
          </cell>
          <cell r="B4979" t="str">
            <v>Fianzas con filiales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>
            <v>4111070010903</v>
          </cell>
          <cell r="B4980" t="str">
            <v>Coafianzadoras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>
            <v>4111070010904</v>
          </cell>
          <cell r="B4981" t="str">
            <v>Reafianzadoras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>
            <v>4111070010905</v>
          </cell>
          <cell r="B4982" t="str">
            <v>Retrocesionarias de fianzas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>
            <v>411107002</v>
          </cell>
          <cell r="B4983" t="str">
            <v>GarantÌa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>
            <v>41110700203</v>
          </cell>
          <cell r="B4984" t="str">
            <v>Coafianzadoras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>
            <v>41110700204</v>
          </cell>
          <cell r="B4985" t="str">
            <v>Reafianzadoras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>
            <v>41110700205</v>
          </cell>
          <cell r="B4986" t="str">
            <v>Retrocesionarias de fianzas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>
            <v>41110700209</v>
          </cell>
          <cell r="B4987" t="str">
            <v>Fianzas con filiales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>
            <v>4111070020903</v>
          </cell>
          <cell r="B4988" t="str">
            <v>Coafianzadoras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>
            <v>4111070020904</v>
          </cell>
          <cell r="B4989" t="str">
            <v>Reafianzadoras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</row>
        <row r="4990">
          <cell r="A4990">
            <v>4111070020905</v>
          </cell>
          <cell r="B4990" t="str">
            <v>Retrocesionarias de fianzas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>
            <v>411107003</v>
          </cell>
          <cell r="B4991" t="str">
            <v>Motoristas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>
            <v>41110700303</v>
          </cell>
          <cell r="B4992" t="str">
            <v>Coafianzadoras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>
            <v>41110700304</v>
          </cell>
          <cell r="B4993" t="str">
            <v>Reafianzadoras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>
            <v>41110700305</v>
          </cell>
          <cell r="B4994" t="str">
            <v>Retrocesionarias de fianzas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>
            <v>41110700309</v>
          </cell>
          <cell r="B4995" t="str">
            <v>Fianzas con filiales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>
            <v>4111070030903</v>
          </cell>
          <cell r="B4996" t="str">
            <v>Coafianzadoras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</row>
        <row r="4997">
          <cell r="A4997">
            <v>4111070030904</v>
          </cell>
          <cell r="B4997" t="str">
            <v>Reafianzadoras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</row>
        <row r="4998">
          <cell r="A4998">
            <v>4111070030905</v>
          </cell>
          <cell r="B4998" t="str">
            <v>Retrocesionarias de fianzas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>
            <v>42</v>
          </cell>
          <cell r="B4999" t="str">
            <v>PRIMAS CEDIDAS POR REASEGUROS Y REAFIANZAMINETOS</v>
          </cell>
          <cell r="C4999">
            <v>0</v>
          </cell>
          <cell r="D4999">
            <v>12521994.630000001</v>
          </cell>
          <cell r="E4999">
            <v>1914664.4</v>
          </cell>
          <cell r="F4999">
            <v>10607330.23</v>
          </cell>
        </row>
        <row r="5000">
          <cell r="A5000">
            <v>4201</v>
          </cell>
          <cell r="B5000" t="str">
            <v>DE SEGUROS DE VIDA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>
            <v>4201010</v>
          </cell>
          <cell r="B5001" t="str">
            <v>Individual de largo plazo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>
            <v>420101004</v>
          </cell>
          <cell r="B5002" t="str">
            <v>Reaseguros cedidos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>
            <v>420101005</v>
          </cell>
          <cell r="B5003" t="str">
            <v>RetrocesiÛn de seguros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>
            <v>420101009</v>
          </cell>
          <cell r="B5004" t="str">
            <v>Seguros a filiales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>
            <v>42010100901</v>
          </cell>
          <cell r="B5005" t="str">
            <v>Reaseguros cedidos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>
            <v>42010100902</v>
          </cell>
          <cell r="B5006" t="str">
            <v>RetrocesiÛn de seguros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>
            <v>420102</v>
          </cell>
          <cell r="B5007" t="str">
            <v>Vida individual de corto plazo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>
            <v>4201020</v>
          </cell>
          <cell r="B5008" t="str">
            <v>Vida individual de corto plazo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>
            <v>420102004</v>
          </cell>
          <cell r="B5009" t="str">
            <v>Reaseguros cedidos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>
            <v>420102005</v>
          </cell>
          <cell r="B5010" t="str">
            <v>RetrocesiÛn de seguros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>
            <v>420102009</v>
          </cell>
          <cell r="B5011" t="str">
            <v>Seguros a filiales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>
            <v>42010200901</v>
          </cell>
          <cell r="B5012" t="str">
            <v>Reaseguros cedidos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>
            <v>42010200902</v>
          </cell>
          <cell r="B5013" t="str">
            <v>RetrocesiÛn de seguros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>
            <v>420103</v>
          </cell>
          <cell r="B5014" t="str">
            <v>Colectivo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>
            <v>4201030</v>
          </cell>
          <cell r="B5015" t="str">
            <v>Colectivo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>
            <v>420103004</v>
          </cell>
          <cell r="B5016" t="str">
            <v>Reaseguros cedidos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>
            <v>420103005</v>
          </cell>
          <cell r="B5017" t="str">
            <v>Retrocesión de seguros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>
            <v>420103009</v>
          </cell>
          <cell r="B5018" t="str">
            <v>Seguros a filiales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</row>
        <row r="5019">
          <cell r="A5019">
            <v>42010300901</v>
          </cell>
          <cell r="B5019" t="str">
            <v>Reaseguros cedidos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>
            <v>42010300902</v>
          </cell>
          <cell r="B5020" t="str">
            <v>RetrocesiÛn de seguros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>
            <v>4201040</v>
          </cell>
          <cell r="B5021" t="str">
            <v>Otros planes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>
            <v>420104004</v>
          </cell>
          <cell r="B5022" t="str">
            <v>Reaseguros cedidos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>
            <v>420104005</v>
          </cell>
          <cell r="B5023" t="str">
            <v>RetrocesiÛn de seguros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>
            <v>420104009</v>
          </cell>
          <cell r="B5024" t="str">
            <v>Seguros a filiales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>
            <v>42010400901</v>
          </cell>
          <cell r="B5025" t="str">
            <v>Reaseguros cedidos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>
            <v>42010400902</v>
          </cell>
          <cell r="B5026" t="str">
            <v>RetrocesiÛn de seguros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>
            <v>4202</v>
          </cell>
          <cell r="B5027" t="str">
            <v>DE SEGUROS PREVISIONALES RENTAS Y PENSIONES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>
            <v>4202010</v>
          </cell>
          <cell r="B5028" t="str">
            <v>Rentas de invalidez y sobrevivencia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>
            <v>420201004</v>
          </cell>
          <cell r="B5029" t="str">
            <v>Reaseguros cedidos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>
            <v>420201005</v>
          </cell>
          <cell r="B5030" t="str">
            <v>RetrocesiÛn de seguros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>
            <v>420201009</v>
          </cell>
          <cell r="B5031" t="str">
            <v>Seguros a filiales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>
            <v>42020100901</v>
          </cell>
          <cell r="B5032" t="str">
            <v>Reaseguros cedidos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>
            <v>42020100902</v>
          </cell>
          <cell r="B5033" t="str">
            <v>RetrocesiÛn de seguros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>
            <v>4202020</v>
          </cell>
          <cell r="B5034" t="str">
            <v>Sepelio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>
            <v>420202004</v>
          </cell>
          <cell r="B5035" t="str">
            <v>Reaseguros cedidos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>
            <v>420202005</v>
          </cell>
          <cell r="B5036" t="str">
            <v>RetrocesiÛn de seguros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>
            <v>420202009</v>
          </cell>
          <cell r="B5037" t="str">
            <v>Seguros a filiales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>
            <v>42020200901</v>
          </cell>
          <cell r="B5038" t="str">
            <v>Reaseguros cedidos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>
            <v>42020200902</v>
          </cell>
          <cell r="B5039" t="str">
            <v>RetrocesiÛn de seguros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>
            <v>4202030</v>
          </cell>
          <cell r="B5040" t="str">
            <v>Otras rentas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>
            <v>420203004</v>
          </cell>
          <cell r="B5041" t="str">
            <v>Reaseguros cedidos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>
            <v>420203005</v>
          </cell>
          <cell r="B5042" t="str">
            <v>RetrocesiÛn de seguros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>
            <v>420203009</v>
          </cell>
          <cell r="B5043" t="str">
            <v>Seguros a filiales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>
            <v>42020300901</v>
          </cell>
          <cell r="B5044" t="str">
            <v>Reaseguros cedidos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>
            <v>42020300902</v>
          </cell>
          <cell r="B5045" t="str">
            <v>RetrocesiÛn de seguros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>
            <v>4202040</v>
          </cell>
          <cell r="B5046" t="str">
            <v>Pensiones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>
            <v>420204004</v>
          </cell>
          <cell r="B5047" t="str">
            <v>Reaseguros cedidos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>
            <v>420204005</v>
          </cell>
          <cell r="B5048" t="str">
            <v>RetrocesiÛn de seguros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>
            <v>420204009</v>
          </cell>
          <cell r="B5049" t="str">
            <v>Seguros a filiales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>
            <v>42020400901</v>
          </cell>
          <cell r="B5050" t="str">
            <v>Reaseguros cedidos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>
            <v>42020400902</v>
          </cell>
          <cell r="B5051" t="str">
            <v>RetrocesiÛn de seguros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>
            <v>4203</v>
          </cell>
          <cell r="B5052" t="str">
            <v>DE SEGUROS DE ACCIDENTES Y ENFERMEDADES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>
            <v>420301</v>
          </cell>
          <cell r="B5053" t="str">
            <v>Salud y hospitalización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>
            <v>4203010</v>
          </cell>
          <cell r="B5054" t="str">
            <v>Salud y hospitalización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>
            <v>420301004</v>
          </cell>
          <cell r="B5055" t="str">
            <v>Reaseguros cedidos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>
            <v>42030100401</v>
          </cell>
          <cell r="B5056" t="str">
            <v>Reaseguro cedido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>
            <v>42030100402</v>
          </cell>
          <cell r="B5057" t="str">
            <v>Exceso de pérdida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>
            <v>420301005</v>
          </cell>
          <cell r="B5058" t="str">
            <v>Retrocesión de seguros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>
            <v>420301009</v>
          </cell>
          <cell r="B5059" t="str">
            <v>Seguros a filiales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>
            <v>42030100901</v>
          </cell>
          <cell r="B5060" t="str">
            <v>Reaseguros cedidos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>
            <v>42030100902</v>
          </cell>
          <cell r="B5061" t="str">
            <v>RetrocesiÛn de seguros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>
            <v>420302</v>
          </cell>
          <cell r="B5062" t="str">
            <v>Accidentes personales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>
            <v>4203020</v>
          </cell>
          <cell r="B5063" t="str">
            <v>Accidentes personales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>
            <v>420302004</v>
          </cell>
          <cell r="B5064" t="str">
            <v>Reaseguros cedidos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>
            <v>420302005</v>
          </cell>
          <cell r="B5065" t="str">
            <v>RetrocesiÛn de seguros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>
            <v>420302009</v>
          </cell>
          <cell r="B5066" t="str">
            <v>Seguros a filiales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>
            <v>42030200901</v>
          </cell>
          <cell r="B5067" t="str">
            <v>Reaseguros cedidos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>
            <v>42030200902</v>
          </cell>
          <cell r="B5068" t="str">
            <v>RetrocesiÛn de seguros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>
            <v>420303</v>
          </cell>
          <cell r="B5069" t="str">
            <v>Accidentes viajes aÈreos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>
            <v>4203030</v>
          </cell>
          <cell r="B5070" t="str">
            <v>Accidentes viajes aÈreos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>
            <v>420303004</v>
          </cell>
          <cell r="B5071" t="str">
            <v>Reaseguros cedidos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>
            <v>420303005</v>
          </cell>
          <cell r="B5072" t="str">
            <v>RetrocesiÛn de seguros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</row>
        <row r="5073">
          <cell r="A5073">
            <v>420303009</v>
          </cell>
          <cell r="B5073" t="str">
            <v>Seguros a filiales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</row>
        <row r="5074">
          <cell r="A5074">
            <v>42030300901</v>
          </cell>
          <cell r="B5074" t="str">
            <v>Reaseguros cedidos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</row>
        <row r="5075">
          <cell r="A5075">
            <v>42030300902</v>
          </cell>
          <cell r="B5075" t="str">
            <v>RetrocesiÛn de seguros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</row>
        <row r="5076">
          <cell r="A5076">
            <v>4203040</v>
          </cell>
          <cell r="B5076" t="str">
            <v>Escolares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</row>
        <row r="5077">
          <cell r="A5077">
            <v>420304004</v>
          </cell>
          <cell r="B5077" t="str">
            <v>Reaseguros cedidos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</row>
        <row r="5078">
          <cell r="A5078">
            <v>420304005</v>
          </cell>
          <cell r="B5078" t="str">
            <v>RetrocesiÛn de seguros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>
            <v>420304009</v>
          </cell>
          <cell r="B5079" t="str">
            <v>Seguros a filiales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</row>
        <row r="5080">
          <cell r="A5080">
            <v>42030400901</v>
          </cell>
          <cell r="B5080" t="str">
            <v>Reaseguros cedidos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</row>
        <row r="5081">
          <cell r="A5081">
            <v>42030400902</v>
          </cell>
          <cell r="B5081" t="str">
            <v>RetrocesiÛn de seguros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>
            <v>4204</v>
          </cell>
          <cell r="B5082" t="str">
            <v>DE SEGUROS DE INCENDIOS Y LINEAS ALIADAS</v>
          </cell>
          <cell r="C5082">
            <v>0</v>
          </cell>
          <cell r="D5082">
            <v>2645666.65</v>
          </cell>
          <cell r="E5082">
            <v>0</v>
          </cell>
          <cell r="F5082">
            <v>2645666.65</v>
          </cell>
        </row>
        <row r="5083">
          <cell r="A5083">
            <v>420401</v>
          </cell>
          <cell r="B5083" t="str">
            <v>Incendios</v>
          </cell>
          <cell r="C5083">
            <v>0</v>
          </cell>
          <cell r="D5083">
            <v>1129398.32</v>
          </cell>
          <cell r="E5083">
            <v>0</v>
          </cell>
          <cell r="F5083">
            <v>1129398.32</v>
          </cell>
        </row>
        <row r="5084">
          <cell r="A5084">
            <v>4204010</v>
          </cell>
          <cell r="B5084" t="str">
            <v>Incendios</v>
          </cell>
          <cell r="C5084">
            <v>0</v>
          </cell>
          <cell r="D5084">
            <v>1129398.32</v>
          </cell>
          <cell r="E5084">
            <v>0</v>
          </cell>
          <cell r="F5084">
            <v>1129398.32</v>
          </cell>
        </row>
        <row r="5085">
          <cell r="A5085">
            <v>420401004</v>
          </cell>
          <cell r="B5085" t="str">
            <v>Reaseguros cedidos</v>
          </cell>
          <cell r="C5085">
            <v>0</v>
          </cell>
          <cell r="D5085">
            <v>1129398.32</v>
          </cell>
          <cell r="E5085">
            <v>0</v>
          </cell>
          <cell r="F5085">
            <v>1129398.32</v>
          </cell>
        </row>
        <row r="5086">
          <cell r="A5086">
            <v>42040100401</v>
          </cell>
          <cell r="B5086" t="str">
            <v>Reaseguro cedido</v>
          </cell>
          <cell r="C5086">
            <v>0</v>
          </cell>
          <cell r="D5086">
            <v>978964.81</v>
          </cell>
          <cell r="E5086">
            <v>0</v>
          </cell>
          <cell r="F5086">
            <v>978964.81</v>
          </cell>
        </row>
        <row r="5087">
          <cell r="A5087">
            <v>42040100402</v>
          </cell>
          <cell r="B5087" t="str">
            <v>Exceso de pérdida</v>
          </cell>
          <cell r="C5087">
            <v>0</v>
          </cell>
          <cell r="D5087">
            <v>150433.51</v>
          </cell>
          <cell r="E5087">
            <v>0</v>
          </cell>
          <cell r="F5087">
            <v>150433.51</v>
          </cell>
        </row>
        <row r="5088">
          <cell r="A5088">
            <v>420401005</v>
          </cell>
          <cell r="B5088" t="str">
            <v>Retrocesión de seguros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>
            <v>420401009</v>
          </cell>
          <cell r="B5089" t="str">
            <v>Seguros a filiales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</row>
        <row r="5090">
          <cell r="A5090">
            <v>42040100901</v>
          </cell>
          <cell r="B5090" t="str">
            <v>Reaseguros cedidos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>
            <v>42040100902</v>
          </cell>
          <cell r="B5091" t="str">
            <v>RetrocesiÛn de seguros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>
            <v>420402</v>
          </cell>
          <cell r="B5092" t="str">
            <v>Líneas aliadas</v>
          </cell>
          <cell r="C5092">
            <v>0</v>
          </cell>
          <cell r="D5092">
            <v>1516268.33</v>
          </cell>
          <cell r="E5092">
            <v>0</v>
          </cell>
          <cell r="F5092">
            <v>1516268.33</v>
          </cell>
        </row>
        <row r="5093">
          <cell r="A5093">
            <v>4204020</v>
          </cell>
          <cell r="B5093" t="str">
            <v>LÌneas aliadas</v>
          </cell>
          <cell r="C5093">
            <v>0</v>
          </cell>
          <cell r="D5093">
            <v>1516268.33</v>
          </cell>
          <cell r="E5093">
            <v>0</v>
          </cell>
          <cell r="F5093">
            <v>1516268.33</v>
          </cell>
        </row>
        <row r="5094">
          <cell r="A5094">
            <v>420402004</v>
          </cell>
          <cell r="B5094" t="str">
            <v>Reaseguros cedidos</v>
          </cell>
          <cell r="C5094">
            <v>0</v>
          </cell>
          <cell r="D5094">
            <v>1516268.33</v>
          </cell>
          <cell r="E5094">
            <v>0</v>
          </cell>
          <cell r="F5094">
            <v>1516268.33</v>
          </cell>
        </row>
        <row r="5095">
          <cell r="A5095">
            <v>42040200401</v>
          </cell>
          <cell r="B5095" t="str">
            <v>Reaseguro cedido</v>
          </cell>
          <cell r="C5095">
            <v>0</v>
          </cell>
          <cell r="D5095">
            <v>974046.03</v>
          </cell>
          <cell r="E5095">
            <v>0</v>
          </cell>
          <cell r="F5095">
            <v>974046.03</v>
          </cell>
        </row>
        <row r="5096">
          <cell r="A5096">
            <v>42040200402</v>
          </cell>
          <cell r="B5096" t="str">
            <v>Exceso de pérdida</v>
          </cell>
          <cell r="C5096">
            <v>0</v>
          </cell>
          <cell r="D5096">
            <v>542222.30000000005</v>
          </cell>
          <cell r="E5096">
            <v>0</v>
          </cell>
          <cell r="F5096">
            <v>542222.30000000005</v>
          </cell>
        </row>
        <row r="5097">
          <cell r="A5097">
            <v>420402005</v>
          </cell>
          <cell r="B5097" t="str">
            <v>RetrocesiÛn de seguros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>
            <v>420402009</v>
          </cell>
          <cell r="B5098" t="str">
            <v>Seguros a filiales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>
            <v>42040200901</v>
          </cell>
          <cell r="B5099" t="str">
            <v>Reaseguros cedidos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</row>
        <row r="5100">
          <cell r="A5100">
            <v>42040200902</v>
          </cell>
          <cell r="B5100" t="str">
            <v>RetrocesiÛn de seguros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</row>
        <row r="5101">
          <cell r="A5101">
            <v>4205</v>
          </cell>
          <cell r="B5101" t="str">
            <v>DE SEGUROS DE AUTOMOTORES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</row>
        <row r="5102">
          <cell r="A5102">
            <v>420501</v>
          </cell>
          <cell r="B5102" t="str">
            <v>Automotores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</row>
        <row r="5103">
          <cell r="A5103">
            <v>4205010</v>
          </cell>
          <cell r="B5103" t="str">
            <v>Automotores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</row>
        <row r="5104">
          <cell r="A5104">
            <v>420501004</v>
          </cell>
          <cell r="B5104" t="str">
            <v>Reaseguros cedidos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>
            <v>420501005</v>
          </cell>
          <cell r="B5105" t="str">
            <v>RetrocesiÛn de seguros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</row>
        <row r="5106">
          <cell r="A5106">
            <v>420501009</v>
          </cell>
          <cell r="B5106" t="str">
            <v>Seguros a filiales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</row>
        <row r="5107">
          <cell r="A5107">
            <v>42050100901</v>
          </cell>
          <cell r="B5107" t="str">
            <v>Reaseguros cedidos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</row>
        <row r="5108">
          <cell r="A5108">
            <v>42050100902</v>
          </cell>
          <cell r="B5108" t="str">
            <v>RetrocesiÛn de seguros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</row>
        <row r="5109">
          <cell r="A5109">
            <v>4206</v>
          </cell>
          <cell r="B5109" t="str">
            <v>DE OTROS SEGUROS GENERALES</v>
          </cell>
          <cell r="C5109">
            <v>0</v>
          </cell>
          <cell r="D5109">
            <v>6235113.1799999997</v>
          </cell>
          <cell r="E5109">
            <v>0</v>
          </cell>
          <cell r="F5109">
            <v>6235113.1799999997</v>
          </cell>
        </row>
        <row r="5110">
          <cell r="A5110">
            <v>420601</v>
          </cell>
          <cell r="B5110" t="str">
            <v>Rotura de Cristales</v>
          </cell>
          <cell r="C5110">
            <v>0</v>
          </cell>
          <cell r="D5110">
            <v>16.149999999999999</v>
          </cell>
          <cell r="E5110">
            <v>0</v>
          </cell>
          <cell r="F5110">
            <v>16.149999999999999</v>
          </cell>
        </row>
        <row r="5111">
          <cell r="A5111">
            <v>4206010</v>
          </cell>
          <cell r="B5111" t="str">
            <v>Rotura de Cristales</v>
          </cell>
          <cell r="C5111">
            <v>0</v>
          </cell>
          <cell r="D5111">
            <v>16.149999999999999</v>
          </cell>
          <cell r="E5111">
            <v>0</v>
          </cell>
          <cell r="F5111">
            <v>16.149999999999999</v>
          </cell>
        </row>
        <row r="5112">
          <cell r="A5112">
            <v>420601004</v>
          </cell>
          <cell r="B5112" t="str">
            <v>Reaseguros cedidos</v>
          </cell>
          <cell r="C5112">
            <v>0</v>
          </cell>
          <cell r="D5112">
            <v>16.149999999999999</v>
          </cell>
          <cell r="E5112">
            <v>0</v>
          </cell>
          <cell r="F5112">
            <v>16.149999999999999</v>
          </cell>
        </row>
        <row r="5113">
          <cell r="A5113">
            <v>42060100402</v>
          </cell>
          <cell r="B5113" t="str">
            <v>Exceso de Pérdida</v>
          </cell>
          <cell r="C5113">
            <v>0</v>
          </cell>
          <cell r="D5113">
            <v>16.149999999999999</v>
          </cell>
          <cell r="E5113">
            <v>0</v>
          </cell>
          <cell r="F5113">
            <v>16.149999999999999</v>
          </cell>
        </row>
        <row r="5114">
          <cell r="A5114">
            <v>420601005</v>
          </cell>
          <cell r="B5114" t="str">
            <v>RetrocesiÛn de seguros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>
            <v>420601009</v>
          </cell>
          <cell r="B5115" t="str">
            <v>Seguros a filiales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</row>
        <row r="5116">
          <cell r="A5116">
            <v>42060100901</v>
          </cell>
          <cell r="B5116" t="str">
            <v>Reaseguros cedidos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>
            <v>42060100902</v>
          </cell>
          <cell r="B5117" t="str">
            <v>RetrocesiÛn de seguros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</row>
        <row r="5118">
          <cell r="A5118">
            <v>420602</v>
          </cell>
          <cell r="B5118" t="str">
            <v>Transporte marítimo</v>
          </cell>
          <cell r="C5118">
            <v>0</v>
          </cell>
          <cell r="D5118">
            <v>3157.88</v>
          </cell>
          <cell r="E5118">
            <v>0</v>
          </cell>
          <cell r="F5118">
            <v>3157.88</v>
          </cell>
        </row>
        <row r="5119">
          <cell r="A5119">
            <v>4206020</v>
          </cell>
          <cell r="B5119" t="str">
            <v>Transporte marítimo</v>
          </cell>
          <cell r="C5119">
            <v>0</v>
          </cell>
          <cell r="D5119">
            <v>3157.88</v>
          </cell>
          <cell r="E5119">
            <v>0</v>
          </cell>
          <cell r="F5119">
            <v>3157.88</v>
          </cell>
        </row>
        <row r="5120">
          <cell r="A5120">
            <v>420602004</v>
          </cell>
          <cell r="B5120" t="str">
            <v>Reaseguros cedidos</v>
          </cell>
          <cell r="C5120">
            <v>0</v>
          </cell>
          <cell r="D5120">
            <v>3157.88</v>
          </cell>
          <cell r="E5120">
            <v>0</v>
          </cell>
          <cell r="F5120">
            <v>3157.88</v>
          </cell>
        </row>
        <row r="5121">
          <cell r="A5121">
            <v>42060200401</v>
          </cell>
          <cell r="B5121" t="str">
            <v>Transporte Maritimo</v>
          </cell>
          <cell r="C5121">
            <v>0</v>
          </cell>
          <cell r="D5121">
            <v>1002.24</v>
          </cell>
          <cell r="E5121">
            <v>0</v>
          </cell>
          <cell r="F5121">
            <v>1002.24</v>
          </cell>
        </row>
        <row r="5122">
          <cell r="A5122">
            <v>42060200402</v>
          </cell>
          <cell r="B5122" t="str">
            <v>Exceso de Pérdida</v>
          </cell>
          <cell r="C5122">
            <v>0</v>
          </cell>
          <cell r="D5122">
            <v>2155.64</v>
          </cell>
          <cell r="E5122">
            <v>0</v>
          </cell>
          <cell r="F5122">
            <v>2155.64</v>
          </cell>
        </row>
        <row r="5123">
          <cell r="A5123">
            <v>420602005</v>
          </cell>
          <cell r="B5123" t="str">
            <v>RetrocesiÛn de seguros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>
            <v>420602009</v>
          </cell>
          <cell r="B5124" t="str">
            <v>Seguros a filiales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>
            <v>42060200901</v>
          </cell>
          <cell r="B5125" t="str">
            <v>Reaseguros cedidos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</row>
        <row r="5126">
          <cell r="A5126">
            <v>42060200902</v>
          </cell>
          <cell r="B5126" t="str">
            <v>RetrocesiÛn de seguros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</row>
        <row r="5127">
          <cell r="A5127">
            <v>420603</v>
          </cell>
          <cell r="B5127" t="str">
            <v>Transporte aéreo</v>
          </cell>
          <cell r="C5127">
            <v>0</v>
          </cell>
          <cell r="D5127">
            <v>44.95</v>
          </cell>
          <cell r="E5127">
            <v>0</v>
          </cell>
          <cell r="F5127">
            <v>44.95</v>
          </cell>
        </row>
        <row r="5128">
          <cell r="A5128">
            <v>4206030</v>
          </cell>
          <cell r="B5128" t="str">
            <v>Transporte aéreo</v>
          </cell>
          <cell r="C5128">
            <v>0</v>
          </cell>
          <cell r="D5128">
            <v>44.95</v>
          </cell>
          <cell r="E5128">
            <v>0</v>
          </cell>
          <cell r="F5128">
            <v>44.95</v>
          </cell>
        </row>
        <row r="5129">
          <cell r="A5129">
            <v>420603004</v>
          </cell>
          <cell r="B5129" t="str">
            <v>Reaseguros cedidos</v>
          </cell>
          <cell r="C5129">
            <v>0</v>
          </cell>
          <cell r="D5129">
            <v>44.95</v>
          </cell>
          <cell r="E5129">
            <v>0</v>
          </cell>
          <cell r="F5129">
            <v>44.95</v>
          </cell>
        </row>
        <row r="5130">
          <cell r="A5130">
            <v>42060300402</v>
          </cell>
          <cell r="B5130" t="str">
            <v>Exceso de Pérdida</v>
          </cell>
          <cell r="C5130">
            <v>0</v>
          </cell>
          <cell r="D5130">
            <v>44.95</v>
          </cell>
          <cell r="E5130">
            <v>0</v>
          </cell>
          <cell r="F5130">
            <v>44.95</v>
          </cell>
        </row>
        <row r="5131">
          <cell r="A5131">
            <v>420603005</v>
          </cell>
          <cell r="B5131" t="str">
            <v>RetrocesiÛn de seguros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</row>
        <row r="5132">
          <cell r="A5132">
            <v>420603009</v>
          </cell>
          <cell r="B5132" t="str">
            <v>Seguros a filiales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</row>
        <row r="5133">
          <cell r="A5133">
            <v>42060300901</v>
          </cell>
          <cell r="B5133" t="str">
            <v>Reaseguros cedidos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>
            <v>42060300902</v>
          </cell>
          <cell r="B5134" t="str">
            <v>RetrocesiÛn de seguros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</row>
        <row r="5135">
          <cell r="A5135">
            <v>420604</v>
          </cell>
          <cell r="B5135" t="str">
            <v>Transporte terrestre</v>
          </cell>
          <cell r="C5135">
            <v>0</v>
          </cell>
          <cell r="D5135">
            <v>2764.57</v>
          </cell>
          <cell r="E5135">
            <v>0</v>
          </cell>
          <cell r="F5135">
            <v>2764.57</v>
          </cell>
        </row>
        <row r="5136">
          <cell r="A5136">
            <v>4206040</v>
          </cell>
          <cell r="B5136" t="str">
            <v>Transporte terrestre</v>
          </cell>
          <cell r="C5136">
            <v>0</v>
          </cell>
          <cell r="D5136">
            <v>2764.57</v>
          </cell>
          <cell r="E5136">
            <v>0</v>
          </cell>
          <cell r="F5136">
            <v>2764.57</v>
          </cell>
        </row>
        <row r="5137">
          <cell r="A5137">
            <v>420604004</v>
          </cell>
          <cell r="B5137" t="str">
            <v>Reaseguros cedidos</v>
          </cell>
          <cell r="C5137">
            <v>0</v>
          </cell>
          <cell r="D5137">
            <v>2764.57</v>
          </cell>
          <cell r="E5137">
            <v>0</v>
          </cell>
          <cell r="F5137">
            <v>2764.57</v>
          </cell>
        </row>
        <row r="5138">
          <cell r="A5138">
            <v>42060400402</v>
          </cell>
          <cell r="B5138" t="str">
            <v>Exceso de Pérdida</v>
          </cell>
          <cell r="C5138">
            <v>0</v>
          </cell>
          <cell r="D5138">
            <v>2764.57</v>
          </cell>
          <cell r="E5138">
            <v>0</v>
          </cell>
          <cell r="F5138">
            <v>2764.57</v>
          </cell>
        </row>
        <row r="5139">
          <cell r="A5139">
            <v>420604005</v>
          </cell>
          <cell r="B5139" t="str">
            <v>RetrocesiÛn de seguros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>
            <v>420604009</v>
          </cell>
          <cell r="B5140" t="str">
            <v>Seguros a filiales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>
            <v>42060400901</v>
          </cell>
          <cell r="B5141" t="str">
            <v>Reaseguros cedidos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>
            <v>42060400902</v>
          </cell>
          <cell r="B5142" t="str">
            <v>RetrocesiÛn de seguros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>
            <v>420605</v>
          </cell>
          <cell r="B5143" t="str">
            <v>Marítimos casco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>
            <v>4206050</v>
          </cell>
          <cell r="B5144" t="str">
            <v>Marítimos casco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</row>
        <row r="5145">
          <cell r="A5145">
            <v>420605004</v>
          </cell>
          <cell r="B5145" t="str">
            <v>Reaseguros cedidos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>
            <v>420605005</v>
          </cell>
          <cell r="B5146" t="str">
            <v>RetrocesiÛn de seguros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>
            <v>420605009</v>
          </cell>
          <cell r="B5147" t="str">
            <v>Seguros a filiales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</row>
        <row r="5148">
          <cell r="A5148">
            <v>42060500901</v>
          </cell>
          <cell r="B5148" t="str">
            <v>Reaseguros cedidos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</row>
        <row r="5149">
          <cell r="A5149">
            <v>42060500902</v>
          </cell>
          <cell r="B5149" t="str">
            <v>RetrocesiÛn de seguros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</row>
        <row r="5150">
          <cell r="A5150">
            <v>420606</v>
          </cell>
          <cell r="B5150" t="str">
            <v>Aviación</v>
          </cell>
          <cell r="C5150">
            <v>0</v>
          </cell>
          <cell r="D5150">
            <v>30189.9</v>
          </cell>
          <cell r="E5150">
            <v>0</v>
          </cell>
          <cell r="F5150">
            <v>30189.9</v>
          </cell>
        </row>
        <row r="5151">
          <cell r="A5151">
            <v>4206060</v>
          </cell>
          <cell r="B5151" t="str">
            <v>Aviación</v>
          </cell>
          <cell r="C5151">
            <v>0</v>
          </cell>
          <cell r="D5151">
            <v>30189.9</v>
          </cell>
          <cell r="E5151">
            <v>0</v>
          </cell>
          <cell r="F5151">
            <v>30189.9</v>
          </cell>
        </row>
        <row r="5152">
          <cell r="A5152">
            <v>420606004</v>
          </cell>
          <cell r="B5152" t="str">
            <v>Reaseguros cedidos</v>
          </cell>
          <cell r="C5152">
            <v>0</v>
          </cell>
          <cell r="D5152">
            <v>30189.9</v>
          </cell>
          <cell r="E5152">
            <v>0</v>
          </cell>
          <cell r="F5152">
            <v>30189.9</v>
          </cell>
        </row>
        <row r="5153">
          <cell r="A5153">
            <v>420606005</v>
          </cell>
          <cell r="B5153" t="str">
            <v>RetrocesiÛn de seguros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>
            <v>420606009</v>
          </cell>
          <cell r="B5154" t="str">
            <v>Seguros a filiales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>
            <v>42060600901</v>
          </cell>
          <cell r="B5155" t="str">
            <v>Reaseguros cedidos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</row>
        <row r="5156">
          <cell r="A5156">
            <v>42060600902</v>
          </cell>
          <cell r="B5156" t="str">
            <v>RetrocesiÛn de seguros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</row>
        <row r="5157">
          <cell r="A5157">
            <v>420607</v>
          </cell>
          <cell r="B5157" t="str">
            <v>Robo y hurto</v>
          </cell>
          <cell r="C5157">
            <v>0</v>
          </cell>
          <cell r="D5157">
            <v>3059.04</v>
          </cell>
          <cell r="E5157">
            <v>0</v>
          </cell>
          <cell r="F5157">
            <v>3059.04</v>
          </cell>
        </row>
        <row r="5158">
          <cell r="A5158">
            <v>4206070</v>
          </cell>
          <cell r="B5158" t="str">
            <v>Robo y hurto</v>
          </cell>
          <cell r="C5158">
            <v>0</v>
          </cell>
          <cell r="D5158">
            <v>3059.04</v>
          </cell>
          <cell r="E5158">
            <v>0</v>
          </cell>
          <cell r="F5158">
            <v>3059.04</v>
          </cell>
        </row>
        <row r="5159">
          <cell r="A5159">
            <v>420607004</v>
          </cell>
          <cell r="B5159" t="str">
            <v>Reaseguros cedidos</v>
          </cell>
          <cell r="C5159">
            <v>0</v>
          </cell>
          <cell r="D5159">
            <v>3059.04</v>
          </cell>
          <cell r="E5159">
            <v>0</v>
          </cell>
          <cell r="F5159">
            <v>3059.04</v>
          </cell>
        </row>
        <row r="5160">
          <cell r="A5160">
            <v>42060700402</v>
          </cell>
          <cell r="B5160" t="str">
            <v>Exceso de Pérdida</v>
          </cell>
          <cell r="C5160">
            <v>0</v>
          </cell>
          <cell r="D5160">
            <v>3059.04</v>
          </cell>
          <cell r="E5160">
            <v>0</v>
          </cell>
          <cell r="F5160">
            <v>3059.04</v>
          </cell>
        </row>
        <row r="5161">
          <cell r="A5161">
            <v>420607005</v>
          </cell>
          <cell r="B5161" t="str">
            <v>RetrocesiÛn de seguros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>
            <v>420607009</v>
          </cell>
          <cell r="B5162" t="str">
            <v>Seguros a filiales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>
            <v>42060700901</v>
          </cell>
          <cell r="B5163" t="str">
            <v>Reaseguros cedidos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>
            <v>42060700902</v>
          </cell>
          <cell r="B5164" t="str">
            <v>RetrocesiÛn de seguros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>
            <v>420608</v>
          </cell>
          <cell r="B5165" t="str">
            <v>Fidelidad</v>
          </cell>
          <cell r="C5165">
            <v>0</v>
          </cell>
          <cell r="D5165">
            <v>4342.87</v>
          </cell>
          <cell r="E5165">
            <v>0</v>
          </cell>
          <cell r="F5165">
            <v>4342.87</v>
          </cell>
        </row>
        <row r="5166">
          <cell r="A5166">
            <v>4206080</v>
          </cell>
          <cell r="B5166" t="str">
            <v>Fidelidad</v>
          </cell>
          <cell r="C5166">
            <v>0</v>
          </cell>
          <cell r="D5166">
            <v>4342.87</v>
          </cell>
          <cell r="E5166">
            <v>0</v>
          </cell>
          <cell r="F5166">
            <v>4342.87</v>
          </cell>
        </row>
        <row r="5167">
          <cell r="A5167">
            <v>420608004</v>
          </cell>
          <cell r="B5167" t="str">
            <v>Reaseguros cedidos</v>
          </cell>
          <cell r="C5167">
            <v>0</v>
          </cell>
          <cell r="D5167">
            <v>4342.87</v>
          </cell>
          <cell r="E5167">
            <v>0</v>
          </cell>
          <cell r="F5167">
            <v>4342.87</v>
          </cell>
        </row>
        <row r="5168">
          <cell r="A5168">
            <v>42060800402</v>
          </cell>
          <cell r="B5168" t="str">
            <v>Exceso de Pérdida</v>
          </cell>
          <cell r="C5168">
            <v>0</v>
          </cell>
          <cell r="D5168">
            <v>4342.87</v>
          </cell>
          <cell r="E5168">
            <v>0</v>
          </cell>
          <cell r="F5168">
            <v>4342.87</v>
          </cell>
        </row>
        <row r="5169">
          <cell r="A5169">
            <v>420608005</v>
          </cell>
          <cell r="B5169" t="str">
            <v>RetrocesiÛn de seguros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>
            <v>420608009</v>
          </cell>
          <cell r="B5170" t="str">
            <v>Seguros a filiales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</row>
        <row r="5171">
          <cell r="A5171">
            <v>42060800901</v>
          </cell>
          <cell r="B5171" t="str">
            <v>Reaseguros cedidos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</row>
        <row r="5172">
          <cell r="A5172">
            <v>42060800902</v>
          </cell>
          <cell r="B5172" t="str">
            <v>RetrocesiÛn de seguros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</row>
        <row r="5173">
          <cell r="A5173">
            <v>420609</v>
          </cell>
          <cell r="B5173" t="str">
            <v>Seguro de bancos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</row>
        <row r="5174">
          <cell r="A5174">
            <v>4206090</v>
          </cell>
          <cell r="B5174" t="str">
            <v>Seguro de bancos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</row>
        <row r="5175">
          <cell r="A5175">
            <v>420609004</v>
          </cell>
          <cell r="B5175" t="str">
            <v>Reaseguros cedidos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>
            <v>420609005</v>
          </cell>
          <cell r="B5176" t="str">
            <v>RetrocesiÛn de seguros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>
            <v>420609009</v>
          </cell>
          <cell r="B5177" t="str">
            <v>Seguros a filiales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</row>
        <row r="5178">
          <cell r="A5178">
            <v>42060900901</v>
          </cell>
          <cell r="B5178" t="str">
            <v>Reaseguros cedidos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>
            <v>42060900902</v>
          </cell>
          <cell r="B5179" t="str">
            <v>RetrocesiÛn de seguros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</row>
        <row r="5180">
          <cell r="A5180">
            <v>420610</v>
          </cell>
          <cell r="B5180" t="str">
            <v>Todo riesgo para contratista</v>
          </cell>
          <cell r="C5180">
            <v>0</v>
          </cell>
          <cell r="D5180">
            <v>94186.28</v>
          </cell>
          <cell r="E5180">
            <v>0</v>
          </cell>
          <cell r="F5180">
            <v>94186.28</v>
          </cell>
        </row>
        <row r="5181">
          <cell r="A5181">
            <v>4206100</v>
          </cell>
          <cell r="B5181" t="str">
            <v>Todo riesgo para contratistas</v>
          </cell>
          <cell r="C5181">
            <v>0</v>
          </cell>
          <cell r="D5181">
            <v>94186.28</v>
          </cell>
          <cell r="E5181">
            <v>0</v>
          </cell>
          <cell r="F5181">
            <v>94186.28</v>
          </cell>
        </row>
        <row r="5182">
          <cell r="A5182">
            <v>420610004</v>
          </cell>
          <cell r="B5182" t="str">
            <v>Reaseguros cedidos</v>
          </cell>
          <cell r="C5182">
            <v>0</v>
          </cell>
          <cell r="D5182">
            <v>94186.28</v>
          </cell>
          <cell r="E5182">
            <v>0</v>
          </cell>
          <cell r="F5182">
            <v>94186.28</v>
          </cell>
        </row>
        <row r="5183">
          <cell r="A5183">
            <v>42061000401</v>
          </cell>
          <cell r="B5183" t="str">
            <v>Reaseguro cedido</v>
          </cell>
          <cell r="C5183">
            <v>0</v>
          </cell>
          <cell r="D5183">
            <v>21481.200000000001</v>
          </cell>
          <cell r="E5183">
            <v>0</v>
          </cell>
          <cell r="F5183">
            <v>21481.200000000001</v>
          </cell>
        </row>
        <row r="5184">
          <cell r="A5184">
            <v>42061000402</v>
          </cell>
          <cell r="B5184" t="str">
            <v>Exceso de pérdida</v>
          </cell>
          <cell r="C5184">
            <v>0</v>
          </cell>
          <cell r="D5184">
            <v>72705.08</v>
          </cell>
          <cell r="E5184">
            <v>0</v>
          </cell>
          <cell r="F5184">
            <v>72705.08</v>
          </cell>
        </row>
        <row r="5185">
          <cell r="A5185">
            <v>420610005</v>
          </cell>
          <cell r="B5185" t="str">
            <v>RetrocesiÛn de seguros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</row>
        <row r="5186">
          <cell r="A5186">
            <v>420610009</v>
          </cell>
          <cell r="B5186" t="str">
            <v>Seguros a filiales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>
            <v>42061000901</v>
          </cell>
          <cell r="B5187" t="str">
            <v>Reaseguros cedidos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</row>
        <row r="5188">
          <cell r="A5188">
            <v>42061000902</v>
          </cell>
          <cell r="B5188" t="str">
            <v>RetrocesiÛn de seguros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</row>
        <row r="5189">
          <cell r="A5189">
            <v>420611</v>
          </cell>
          <cell r="B5189" t="str">
            <v>Todo riesgo equipo para contratistas</v>
          </cell>
          <cell r="C5189">
            <v>0</v>
          </cell>
          <cell r="D5189">
            <v>76763.759999999995</v>
          </cell>
          <cell r="E5189">
            <v>0</v>
          </cell>
          <cell r="F5189">
            <v>76763.759999999995</v>
          </cell>
        </row>
        <row r="5190">
          <cell r="A5190">
            <v>4206110</v>
          </cell>
          <cell r="B5190" t="str">
            <v>Todo riesgo equipo para contratistas</v>
          </cell>
          <cell r="C5190">
            <v>0</v>
          </cell>
          <cell r="D5190">
            <v>76763.759999999995</v>
          </cell>
          <cell r="E5190">
            <v>0</v>
          </cell>
          <cell r="F5190">
            <v>76763.759999999995</v>
          </cell>
        </row>
        <row r="5191">
          <cell r="A5191">
            <v>420611004</v>
          </cell>
          <cell r="B5191" t="str">
            <v>Reaseguros cedidos</v>
          </cell>
          <cell r="C5191">
            <v>0</v>
          </cell>
          <cell r="D5191">
            <v>76763.759999999995</v>
          </cell>
          <cell r="E5191">
            <v>0</v>
          </cell>
          <cell r="F5191">
            <v>76763.759999999995</v>
          </cell>
        </row>
        <row r="5192">
          <cell r="A5192">
            <v>42061100402</v>
          </cell>
          <cell r="B5192" t="str">
            <v>Exceso de Pérdida</v>
          </cell>
          <cell r="C5192">
            <v>0</v>
          </cell>
          <cell r="D5192">
            <v>76763.759999999995</v>
          </cell>
          <cell r="E5192">
            <v>0</v>
          </cell>
          <cell r="F5192">
            <v>76763.759999999995</v>
          </cell>
        </row>
        <row r="5193">
          <cell r="A5193">
            <v>420611005</v>
          </cell>
          <cell r="B5193" t="str">
            <v>RetrocesiÛn de seguros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>
            <v>420611009</v>
          </cell>
          <cell r="B5194" t="str">
            <v>Seguros a filiales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</row>
        <row r="5195">
          <cell r="A5195">
            <v>42061100901</v>
          </cell>
          <cell r="B5195" t="str">
            <v>Reaseguros cedidos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>
            <v>42061100902</v>
          </cell>
          <cell r="B5196" t="str">
            <v>RetrocesiÛn de seguros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>
            <v>420612</v>
          </cell>
          <cell r="B5197" t="str">
            <v>Rotura de maquinaria</v>
          </cell>
          <cell r="C5197">
            <v>0</v>
          </cell>
          <cell r="D5197">
            <v>420.92</v>
          </cell>
          <cell r="E5197">
            <v>0</v>
          </cell>
          <cell r="F5197">
            <v>420.92</v>
          </cell>
        </row>
        <row r="5198">
          <cell r="A5198">
            <v>4206120</v>
          </cell>
          <cell r="B5198" t="str">
            <v>Rotura de maquinaria</v>
          </cell>
          <cell r="C5198">
            <v>0</v>
          </cell>
          <cell r="D5198">
            <v>420.92</v>
          </cell>
          <cell r="E5198">
            <v>0</v>
          </cell>
          <cell r="F5198">
            <v>420.92</v>
          </cell>
        </row>
        <row r="5199">
          <cell r="A5199">
            <v>420612004</v>
          </cell>
          <cell r="B5199" t="str">
            <v>Reaseguros cedidos</v>
          </cell>
          <cell r="C5199">
            <v>0</v>
          </cell>
          <cell r="D5199">
            <v>420.92</v>
          </cell>
          <cell r="E5199">
            <v>0</v>
          </cell>
          <cell r="F5199">
            <v>420.92</v>
          </cell>
        </row>
        <row r="5200">
          <cell r="A5200">
            <v>42061200401</v>
          </cell>
          <cell r="B5200" t="str">
            <v>Reaseguros cedidos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>
            <v>42061200402</v>
          </cell>
          <cell r="B5201" t="str">
            <v>Exceso de perdida</v>
          </cell>
          <cell r="C5201">
            <v>0</v>
          </cell>
          <cell r="D5201">
            <v>420.92</v>
          </cell>
          <cell r="E5201">
            <v>0</v>
          </cell>
          <cell r="F5201">
            <v>420.92</v>
          </cell>
        </row>
        <row r="5202">
          <cell r="A5202">
            <v>420612005</v>
          </cell>
          <cell r="B5202" t="str">
            <v>RetrocesiÛn de seguros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>
            <v>420612009</v>
          </cell>
          <cell r="B5203" t="str">
            <v>Seguros a filiales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</row>
        <row r="5204">
          <cell r="A5204">
            <v>42061200901</v>
          </cell>
          <cell r="B5204" t="str">
            <v>Reaseguros cedidos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</row>
        <row r="5205">
          <cell r="A5205">
            <v>42061200902</v>
          </cell>
          <cell r="B5205" t="str">
            <v>RetrocesiÛn de seguros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</row>
        <row r="5206">
          <cell r="A5206">
            <v>420613</v>
          </cell>
          <cell r="B5206" t="str">
            <v>Montaje contra todo riesgo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</row>
        <row r="5207">
          <cell r="A5207">
            <v>4206130</v>
          </cell>
          <cell r="B5207" t="str">
            <v>Montaje contra todo riesgo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</row>
        <row r="5208">
          <cell r="A5208">
            <v>420613004</v>
          </cell>
          <cell r="B5208" t="str">
            <v>Reaseguros cedidos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</row>
        <row r="5209">
          <cell r="A5209">
            <v>420613005</v>
          </cell>
          <cell r="B5209" t="str">
            <v>RetrocesiÛn de seguros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>
            <v>420613009</v>
          </cell>
          <cell r="B5210" t="str">
            <v>Seguros a filiales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</row>
        <row r="5211">
          <cell r="A5211">
            <v>42061300901</v>
          </cell>
          <cell r="B5211" t="str">
            <v>Reaseguros cedidos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>
            <v>42061300902</v>
          </cell>
          <cell r="B5212" t="str">
            <v>RetrocesiÛn de seguros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</row>
        <row r="5213">
          <cell r="A5213">
            <v>420614</v>
          </cell>
          <cell r="B5213" t="str">
            <v>Todo riesgo equipo electrónico</v>
          </cell>
          <cell r="C5213">
            <v>0</v>
          </cell>
          <cell r="D5213">
            <v>9197.41</v>
          </cell>
          <cell r="E5213">
            <v>0</v>
          </cell>
          <cell r="F5213">
            <v>9197.41</v>
          </cell>
        </row>
        <row r="5214">
          <cell r="A5214">
            <v>4206140</v>
          </cell>
          <cell r="B5214" t="str">
            <v>Todo riesgo equipo electrónico</v>
          </cell>
          <cell r="C5214">
            <v>0</v>
          </cell>
          <cell r="D5214">
            <v>9197.41</v>
          </cell>
          <cell r="E5214">
            <v>0</v>
          </cell>
          <cell r="F5214">
            <v>9197.41</v>
          </cell>
        </row>
        <row r="5215">
          <cell r="A5215">
            <v>420614004</v>
          </cell>
          <cell r="B5215" t="str">
            <v>Reaseguros cedidos</v>
          </cell>
          <cell r="C5215">
            <v>0</v>
          </cell>
          <cell r="D5215">
            <v>9197.41</v>
          </cell>
          <cell r="E5215">
            <v>0</v>
          </cell>
          <cell r="F5215">
            <v>9197.41</v>
          </cell>
        </row>
        <row r="5216">
          <cell r="A5216">
            <v>42061400401</v>
          </cell>
          <cell r="B5216" t="str">
            <v>Reaseguros Cedidos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>
            <v>42061400402</v>
          </cell>
          <cell r="B5217" t="str">
            <v>Exceso de Pérdida</v>
          </cell>
          <cell r="C5217">
            <v>0</v>
          </cell>
          <cell r="D5217">
            <v>9197.41</v>
          </cell>
          <cell r="E5217">
            <v>0</v>
          </cell>
          <cell r="F5217">
            <v>9197.41</v>
          </cell>
        </row>
        <row r="5218">
          <cell r="A5218">
            <v>420614005</v>
          </cell>
          <cell r="B5218" t="str">
            <v>RetrocesiÛn de seguros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>
            <v>420614009</v>
          </cell>
          <cell r="B5219" t="str">
            <v>Seguros a filiales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>
            <v>42061400901</v>
          </cell>
          <cell r="B5220" t="str">
            <v>Reaseguros cedidos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</row>
        <row r="5221">
          <cell r="A5221">
            <v>42061400902</v>
          </cell>
          <cell r="B5221" t="str">
            <v>RetrocesiÛn de seguros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</row>
        <row r="5222">
          <cell r="A5222">
            <v>420615</v>
          </cell>
          <cell r="B5222" t="str">
            <v>CALDEROS</v>
          </cell>
          <cell r="C5222">
            <v>0</v>
          </cell>
          <cell r="D5222">
            <v>58.8</v>
          </cell>
          <cell r="E5222">
            <v>0</v>
          </cell>
          <cell r="F5222">
            <v>58.8</v>
          </cell>
        </row>
        <row r="5223">
          <cell r="A5223">
            <v>4206150</v>
          </cell>
          <cell r="B5223" t="str">
            <v>Calderos</v>
          </cell>
          <cell r="C5223">
            <v>0</v>
          </cell>
          <cell r="D5223">
            <v>58.8</v>
          </cell>
          <cell r="E5223">
            <v>0</v>
          </cell>
          <cell r="F5223">
            <v>58.8</v>
          </cell>
        </row>
        <row r="5224">
          <cell r="A5224">
            <v>420615004</v>
          </cell>
          <cell r="B5224" t="str">
            <v>Reaseguros cedidos</v>
          </cell>
          <cell r="C5224">
            <v>0</v>
          </cell>
          <cell r="D5224">
            <v>58.8</v>
          </cell>
          <cell r="E5224">
            <v>0</v>
          </cell>
          <cell r="F5224">
            <v>58.8</v>
          </cell>
        </row>
        <row r="5225">
          <cell r="A5225">
            <v>42061500402</v>
          </cell>
          <cell r="B5225" t="str">
            <v>Exceso de Pérdida</v>
          </cell>
          <cell r="C5225">
            <v>0</v>
          </cell>
          <cell r="D5225">
            <v>58.8</v>
          </cell>
          <cell r="E5225">
            <v>0</v>
          </cell>
          <cell r="F5225">
            <v>58.8</v>
          </cell>
        </row>
        <row r="5226">
          <cell r="A5226">
            <v>420615005</v>
          </cell>
          <cell r="B5226" t="str">
            <v>RetrocesiÛn de seguros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>
            <v>420615009</v>
          </cell>
          <cell r="B5227" t="str">
            <v>Seguros a filiales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</row>
        <row r="5228">
          <cell r="A5228">
            <v>42061500901</v>
          </cell>
          <cell r="B5228" t="str">
            <v>Reaseguros cedidos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>
            <v>42061500902</v>
          </cell>
          <cell r="B5229" t="str">
            <v>RetrocesiÛn de seguros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>
            <v>420616</v>
          </cell>
          <cell r="B5230" t="str">
            <v>Lucro cesante por interrupción de negocios</v>
          </cell>
          <cell r="C5230">
            <v>0</v>
          </cell>
          <cell r="D5230">
            <v>19110.900000000001</v>
          </cell>
          <cell r="E5230">
            <v>0</v>
          </cell>
          <cell r="F5230">
            <v>19110.900000000001</v>
          </cell>
        </row>
        <row r="5231">
          <cell r="A5231">
            <v>4206160</v>
          </cell>
          <cell r="B5231" t="str">
            <v>Lucro cesante por interrupción de negocios</v>
          </cell>
          <cell r="C5231">
            <v>0</v>
          </cell>
          <cell r="D5231">
            <v>19110.900000000001</v>
          </cell>
          <cell r="E5231">
            <v>0</v>
          </cell>
          <cell r="F5231">
            <v>19110.900000000001</v>
          </cell>
        </row>
        <row r="5232">
          <cell r="A5232">
            <v>420616004</v>
          </cell>
          <cell r="B5232" t="str">
            <v>Reaseguros cedidos</v>
          </cell>
          <cell r="C5232">
            <v>0</v>
          </cell>
          <cell r="D5232">
            <v>19110.900000000001</v>
          </cell>
          <cell r="E5232">
            <v>0</v>
          </cell>
          <cell r="F5232">
            <v>19110.900000000001</v>
          </cell>
        </row>
        <row r="5233">
          <cell r="A5233">
            <v>42061600401</v>
          </cell>
          <cell r="B5233" t="str">
            <v>Reaseguro cedido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>
            <v>42061600402</v>
          </cell>
          <cell r="B5234" t="str">
            <v>Exceso de pérdida</v>
          </cell>
          <cell r="C5234">
            <v>0</v>
          </cell>
          <cell r="D5234">
            <v>19110.900000000001</v>
          </cell>
          <cell r="E5234">
            <v>0</v>
          </cell>
          <cell r="F5234">
            <v>19110.900000000001</v>
          </cell>
        </row>
        <row r="5235">
          <cell r="A5235">
            <v>420616005</v>
          </cell>
          <cell r="B5235" t="str">
            <v>RetrocesiÛn de seguros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</row>
        <row r="5236">
          <cell r="A5236">
            <v>420616009</v>
          </cell>
          <cell r="B5236" t="str">
            <v>Seguros a filiales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</row>
        <row r="5237">
          <cell r="A5237">
            <v>42061600901</v>
          </cell>
          <cell r="B5237" t="str">
            <v>Reaseguros cedidos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</row>
        <row r="5238">
          <cell r="A5238">
            <v>42061600902</v>
          </cell>
          <cell r="B5238" t="str">
            <v>RetrocesiÛn de seguros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</row>
        <row r="5239">
          <cell r="A5239">
            <v>4206170</v>
          </cell>
          <cell r="B5239" t="str">
            <v>Lucro cesante rotura de maquinaria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</row>
        <row r="5240">
          <cell r="A5240">
            <v>420617004</v>
          </cell>
          <cell r="B5240" t="str">
            <v>Reaseguros cedidos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>
            <v>420617005</v>
          </cell>
          <cell r="B5241" t="str">
            <v>RetrocesiÛn de seguros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>
            <v>420617009</v>
          </cell>
          <cell r="B5242" t="str">
            <v>Seguros a filiales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</row>
        <row r="5243">
          <cell r="A5243">
            <v>42061700901</v>
          </cell>
          <cell r="B5243" t="str">
            <v>Reaseguros cedidos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>
            <v>42061700902</v>
          </cell>
          <cell r="B5244" t="str">
            <v>RetrocesiÛn de seguros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</row>
        <row r="5245">
          <cell r="A5245">
            <v>420618</v>
          </cell>
          <cell r="B5245" t="str">
            <v>Responsabilidad civil</v>
          </cell>
          <cell r="C5245">
            <v>0</v>
          </cell>
          <cell r="D5245">
            <v>248840.21</v>
          </cell>
          <cell r="E5245">
            <v>0</v>
          </cell>
          <cell r="F5245">
            <v>248840.21</v>
          </cell>
        </row>
        <row r="5246">
          <cell r="A5246">
            <v>4206180</v>
          </cell>
          <cell r="B5246" t="str">
            <v>Responsabilidad civil</v>
          </cell>
          <cell r="C5246">
            <v>0</v>
          </cell>
          <cell r="D5246">
            <v>248840.21</v>
          </cell>
          <cell r="E5246">
            <v>0</v>
          </cell>
          <cell r="F5246">
            <v>248840.21</v>
          </cell>
        </row>
        <row r="5247">
          <cell r="A5247">
            <v>420618004</v>
          </cell>
          <cell r="B5247" t="str">
            <v>Reaseguros cedidos</v>
          </cell>
          <cell r="C5247">
            <v>0</v>
          </cell>
          <cell r="D5247">
            <v>248840.21</v>
          </cell>
          <cell r="E5247">
            <v>0</v>
          </cell>
          <cell r="F5247">
            <v>248840.21</v>
          </cell>
        </row>
        <row r="5248">
          <cell r="A5248">
            <v>42061800401</v>
          </cell>
          <cell r="B5248" t="str">
            <v>Reaseguro cedido</v>
          </cell>
          <cell r="C5248">
            <v>0</v>
          </cell>
          <cell r="D5248">
            <v>227267.49</v>
          </cell>
          <cell r="E5248">
            <v>0</v>
          </cell>
          <cell r="F5248">
            <v>227267.49</v>
          </cell>
        </row>
        <row r="5249">
          <cell r="A5249">
            <v>42061800402</v>
          </cell>
          <cell r="B5249" t="str">
            <v>Exceso de Pérdida</v>
          </cell>
          <cell r="C5249">
            <v>0</v>
          </cell>
          <cell r="D5249">
            <v>21572.720000000001</v>
          </cell>
          <cell r="E5249">
            <v>0</v>
          </cell>
          <cell r="F5249">
            <v>21572.720000000001</v>
          </cell>
        </row>
        <row r="5250">
          <cell r="A5250">
            <v>420618005</v>
          </cell>
          <cell r="B5250" t="str">
            <v>RetrocesiÛn de seguros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>
            <v>420618009</v>
          </cell>
          <cell r="B5251" t="str">
            <v>Seguros a filiales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>
            <v>42061800901</v>
          </cell>
          <cell r="B5252" t="str">
            <v>Reaseguros cedidos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>
            <v>42061800902</v>
          </cell>
          <cell r="B5253" t="str">
            <v>RetrocesiÛn de seguros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</row>
        <row r="5254">
          <cell r="A5254">
            <v>4206190</v>
          </cell>
          <cell r="B5254" t="str">
            <v>Riesgos profesionales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</row>
        <row r="5255">
          <cell r="A5255">
            <v>420619004</v>
          </cell>
          <cell r="B5255" t="str">
            <v>Reaseguros cedidos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>
            <v>420619005</v>
          </cell>
          <cell r="B5256" t="str">
            <v>RetrocesiÛn de seguros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>
            <v>420619009</v>
          </cell>
          <cell r="B5257" t="str">
            <v>Seguros a filiales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>
            <v>42061900901</v>
          </cell>
          <cell r="B5258" t="str">
            <v>Reaseguros cedidos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>
            <v>42061900902</v>
          </cell>
          <cell r="B5259" t="str">
            <v>RetrocesiÛn de 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>
            <v>4206200</v>
          </cell>
          <cell r="B5260" t="str">
            <v>Ganadero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>
            <v>420620004</v>
          </cell>
          <cell r="B5261" t="str">
            <v>Reaseguros cedidos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>
            <v>420620005</v>
          </cell>
          <cell r="B5262" t="str">
            <v>RetrocesiÛn de seguros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>
            <v>420620009</v>
          </cell>
          <cell r="B5263" t="str">
            <v>Seguros a filiales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</row>
        <row r="5264">
          <cell r="A5264">
            <v>42062000901</v>
          </cell>
          <cell r="B5264" t="str">
            <v>Reaseguros cedidos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</row>
        <row r="5265">
          <cell r="A5265">
            <v>42062000902</v>
          </cell>
          <cell r="B5265" t="str">
            <v>RetrocesiÛn de seguros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>
            <v>420621</v>
          </cell>
          <cell r="B5266" t="str">
            <v>Agricola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>
            <v>4206210</v>
          </cell>
          <cell r="B5267" t="str">
            <v>AgrÌcola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</row>
        <row r="5268">
          <cell r="A5268">
            <v>420621004</v>
          </cell>
          <cell r="B5268" t="str">
            <v>Reaseguros cedidos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>
            <v>420621005</v>
          </cell>
          <cell r="B5269" t="str">
            <v>RetrocesiÛn de seguros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>
            <v>420621009</v>
          </cell>
          <cell r="B5270" t="str">
            <v>Seguros a filiales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</row>
        <row r="5271">
          <cell r="A5271">
            <v>42062100901</v>
          </cell>
          <cell r="B5271" t="str">
            <v>Reaseguros cedidos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>
            <v>42062100902</v>
          </cell>
          <cell r="B5272" t="str">
            <v>RetrocesiÛn de seguros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>
            <v>420622</v>
          </cell>
          <cell r="B5273" t="str">
            <v>Domiciliario</v>
          </cell>
          <cell r="C5273">
            <v>0</v>
          </cell>
          <cell r="D5273">
            <v>14409.25</v>
          </cell>
          <cell r="E5273">
            <v>0</v>
          </cell>
          <cell r="F5273">
            <v>14409.25</v>
          </cell>
        </row>
        <row r="5274">
          <cell r="A5274">
            <v>4206220</v>
          </cell>
          <cell r="B5274" t="str">
            <v>Domiciliario</v>
          </cell>
          <cell r="C5274">
            <v>0</v>
          </cell>
          <cell r="D5274">
            <v>14409.25</v>
          </cell>
          <cell r="E5274">
            <v>0</v>
          </cell>
          <cell r="F5274">
            <v>14409.25</v>
          </cell>
        </row>
        <row r="5275">
          <cell r="A5275">
            <v>420622004</v>
          </cell>
          <cell r="B5275" t="str">
            <v>Reaseguros cedidos</v>
          </cell>
          <cell r="C5275">
            <v>0</v>
          </cell>
          <cell r="D5275">
            <v>14409.25</v>
          </cell>
          <cell r="E5275">
            <v>0</v>
          </cell>
          <cell r="F5275">
            <v>14409.25</v>
          </cell>
        </row>
        <row r="5276">
          <cell r="A5276">
            <v>42062200401</v>
          </cell>
          <cell r="B5276" t="str">
            <v>Reaseguro cedido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>
            <v>42062200402</v>
          </cell>
          <cell r="B5277" t="str">
            <v>Exceso de pérdida</v>
          </cell>
          <cell r="C5277">
            <v>0</v>
          </cell>
          <cell r="D5277">
            <v>14409.25</v>
          </cell>
          <cell r="E5277">
            <v>0</v>
          </cell>
          <cell r="F5277">
            <v>14409.25</v>
          </cell>
        </row>
        <row r="5278">
          <cell r="A5278">
            <v>420622005</v>
          </cell>
          <cell r="B5278" t="str">
            <v>RetrocesiÛn de seguros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>
            <v>420622009</v>
          </cell>
          <cell r="B5279" t="str">
            <v>Seguros a filiales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>
            <v>42062200901</v>
          </cell>
          <cell r="B5280" t="str">
            <v>Reaseguros cedidos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>
            <v>42062200902</v>
          </cell>
          <cell r="B5281" t="str">
            <v>RetrocesiÛn de seguros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>
            <v>420623</v>
          </cell>
          <cell r="B5282" t="str">
            <v>Crédito interno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>
            <v>4206230</v>
          </cell>
          <cell r="B5283" t="str">
            <v>Crédito interno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>
            <v>420623004</v>
          </cell>
          <cell r="B5284" t="str">
            <v>Reaseguros cedidos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>
            <v>420623005</v>
          </cell>
          <cell r="B5285" t="str">
            <v>RetrocesiÛn de seguros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</row>
        <row r="5286">
          <cell r="A5286">
            <v>420623009</v>
          </cell>
          <cell r="B5286" t="str">
            <v>Seguros a filiales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</row>
        <row r="5287">
          <cell r="A5287">
            <v>42062300901</v>
          </cell>
          <cell r="B5287" t="str">
            <v>Reaseguros cedidos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</row>
        <row r="5288">
          <cell r="A5288">
            <v>42062300902</v>
          </cell>
          <cell r="B5288" t="str">
            <v>RetrocesiÛn de seguros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>
            <v>4206240</v>
          </cell>
          <cell r="B5289" t="str">
            <v>CrÈdito a la exportaciÛn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>
            <v>420624004</v>
          </cell>
          <cell r="B5290" t="str">
            <v>Reaseguros cedidos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>
            <v>420624005</v>
          </cell>
          <cell r="B5291" t="str">
            <v>RetrocesiÛn de seguros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>
            <v>420624009</v>
          </cell>
          <cell r="B5292" t="str">
            <v>Seguros a filiales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</row>
        <row r="5293">
          <cell r="A5293">
            <v>42062400901</v>
          </cell>
          <cell r="B5293" t="str">
            <v>Reaseguros cedidos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>
            <v>42062400902</v>
          </cell>
          <cell r="B5294" t="str">
            <v>RetrocesiÛn de seguros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>
            <v>420625</v>
          </cell>
          <cell r="B5295" t="str">
            <v>Miscelaneos</v>
          </cell>
          <cell r="C5295">
            <v>0</v>
          </cell>
          <cell r="D5295">
            <v>5728550.29</v>
          </cell>
          <cell r="E5295">
            <v>0</v>
          </cell>
          <cell r="F5295">
            <v>5728550.29</v>
          </cell>
        </row>
        <row r="5296">
          <cell r="A5296">
            <v>4206250</v>
          </cell>
          <cell r="B5296" t="str">
            <v>Miscel·neos</v>
          </cell>
          <cell r="C5296">
            <v>0</v>
          </cell>
          <cell r="D5296">
            <v>5728550.29</v>
          </cell>
          <cell r="E5296">
            <v>0</v>
          </cell>
          <cell r="F5296">
            <v>5728550.29</v>
          </cell>
        </row>
        <row r="5297">
          <cell r="A5297">
            <v>420625004</v>
          </cell>
          <cell r="B5297" t="str">
            <v>Reaseguros cedidos</v>
          </cell>
          <cell r="C5297">
            <v>0</v>
          </cell>
          <cell r="D5297">
            <v>5728550.29</v>
          </cell>
          <cell r="E5297">
            <v>0</v>
          </cell>
          <cell r="F5297">
            <v>5728550.29</v>
          </cell>
        </row>
        <row r="5298">
          <cell r="A5298">
            <v>420625005</v>
          </cell>
          <cell r="B5298" t="str">
            <v>RetrocesiÛn de seguros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>
            <v>420625009</v>
          </cell>
          <cell r="B5299" t="str">
            <v>Seguros a filiales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>
            <v>42062500901</v>
          </cell>
          <cell r="B5300" t="str">
            <v>Reaseguros cedidos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</row>
        <row r="5301">
          <cell r="A5301">
            <v>42062500902</v>
          </cell>
          <cell r="B5301" t="str">
            <v>RetrocesiÛn de seguros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</row>
        <row r="5302">
          <cell r="A5302">
            <v>4207</v>
          </cell>
          <cell r="B5302" t="str">
            <v>DE FIANZAS</v>
          </cell>
          <cell r="C5302">
            <v>0</v>
          </cell>
          <cell r="D5302">
            <v>3641214.8</v>
          </cell>
          <cell r="E5302">
            <v>1914664.4</v>
          </cell>
          <cell r="F5302">
            <v>1726550.4</v>
          </cell>
        </row>
        <row r="5303">
          <cell r="A5303">
            <v>420701</v>
          </cell>
          <cell r="B5303" t="str">
            <v>FIDELIDAD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</row>
        <row r="5304">
          <cell r="A5304">
            <v>4207010</v>
          </cell>
          <cell r="B5304" t="str">
            <v>Fidelidad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</row>
        <row r="5305">
          <cell r="A5305">
            <v>420701004</v>
          </cell>
          <cell r="B5305" t="str">
            <v>Reafianzamiento cedido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</row>
        <row r="5306">
          <cell r="A5306">
            <v>420701005</v>
          </cell>
          <cell r="B5306" t="str">
            <v>RetrocesiÛn de fianzas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>
            <v>420701009</v>
          </cell>
          <cell r="B5307" t="str">
            <v>Fianzas con filiales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</row>
        <row r="5308">
          <cell r="A5308">
            <v>42070100901</v>
          </cell>
          <cell r="B5308" t="str">
            <v>Reafianzamiento cedido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</row>
        <row r="5309">
          <cell r="A5309">
            <v>42070100902</v>
          </cell>
          <cell r="B5309" t="str">
            <v>RetrocesiÛn de fianzas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>
            <v>420702</v>
          </cell>
          <cell r="B5310" t="str">
            <v>Garantía</v>
          </cell>
          <cell r="C5310">
            <v>0</v>
          </cell>
          <cell r="D5310">
            <v>3641214.8</v>
          </cell>
          <cell r="E5310">
            <v>1914664.4</v>
          </cell>
          <cell r="F5310">
            <v>1726550.4</v>
          </cell>
        </row>
        <row r="5311">
          <cell r="A5311">
            <v>4207020</v>
          </cell>
          <cell r="B5311" t="str">
            <v>Garantía</v>
          </cell>
          <cell r="C5311">
            <v>0</v>
          </cell>
          <cell r="D5311">
            <v>3641214.8</v>
          </cell>
          <cell r="E5311">
            <v>1914664.4</v>
          </cell>
          <cell r="F5311">
            <v>1726550.4</v>
          </cell>
        </row>
        <row r="5312">
          <cell r="A5312">
            <v>420702004</v>
          </cell>
          <cell r="B5312" t="str">
            <v>Reafianzamiento cedido</v>
          </cell>
          <cell r="C5312">
            <v>0</v>
          </cell>
          <cell r="D5312">
            <v>3616033.66</v>
          </cell>
          <cell r="E5312">
            <v>1914664.4</v>
          </cell>
          <cell r="F5312">
            <v>1701369.26</v>
          </cell>
        </row>
        <row r="5313">
          <cell r="A5313">
            <v>42070200401</v>
          </cell>
          <cell r="B5313" t="str">
            <v>Reafianzamiento cedido</v>
          </cell>
          <cell r="C5313">
            <v>0</v>
          </cell>
          <cell r="D5313">
            <v>3462956.81</v>
          </cell>
          <cell r="E5313">
            <v>1914664.4</v>
          </cell>
          <cell r="F5313">
            <v>1548292.41</v>
          </cell>
        </row>
        <row r="5314">
          <cell r="A5314">
            <v>42070200402</v>
          </cell>
          <cell r="B5314" t="str">
            <v>Exceso de pérdida</v>
          </cell>
          <cell r="C5314">
            <v>0</v>
          </cell>
          <cell r="D5314">
            <v>153076.85</v>
          </cell>
          <cell r="E5314">
            <v>0</v>
          </cell>
          <cell r="F5314">
            <v>153076.85</v>
          </cell>
        </row>
        <row r="5315">
          <cell r="A5315">
            <v>420702005</v>
          </cell>
          <cell r="B5315" t="str">
            <v>RetrocesiÛn de fianzas</v>
          </cell>
          <cell r="C5315">
            <v>0</v>
          </cell>
          <cell r="D5315">
            <v>25181.14</v>
          </cell>
          <cell r="E5315">
            <v>0</v>
          </cell>
          <cell r="F5315">
            <v>25181.14</v>
          </cell>
        </row>
        <row r="5316">
          <cell r="A5316">
            <v>420702009</v>
          </cell>
          <cell r="B5316" t="str">
            <v>Fianzas con filiales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>
            <v>42070200901</v>
          </cell>
          <cell r="B5317" t="str">
            <v>Reafianzamiento cedido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>
            <v>42070200902</v>
          </cell>
          <cell r="B5318" t="str">
            <v>RetrocesiÛn de fianzas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>
            <v>4207030</v>
          </cell>
          <cell r="B5319" t="str">
            <v>Motoristas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>
            <v>420703004</v>
          </cell>
          <cell r="B5320" t="str">
            <v>Reafianzamiento cedido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>
            <v>420703005</v>
          </cell>
          <cell r="B5321" t="str">
            <v>RetrocesiÛn de fianzas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>
            <v>420703009</v>
          </cell>
          <cell r="B5322" t="str">
            <v>Fianzas con filiales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>
            <v>42070300901</v>
          </cell>
          <cell r="B5323" t="str">
            <v>Reafianzamiento cedido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>
            <v>42070300902</v>
          </cell>
          <cell r="B5324" t="str">
            <v>RetrocesiÛn de fianzas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>
            <v>43</v>
          </cell>
          <cell r="B5325" t="str">
            <v>GASTO POR INCREMENTO DE RVAS TECNICAS Y CONTINGENCIAL DE FIA</v>
          </cell>
          <cell r="C5325">
            <v>0</v>
          </cell>
          <cell r="D5325">
            <v>4075216.8</v>
          </cell>
          <cell r="E5325">
            <v>8857.93</v>
          </cell>
          <cell r="F5325">
            <v>4066358.87</v>
          </cell>
        </row>
        <row r="5326">
          <cell r="A5326">
            <v>4301</v>
          </cell>
          <cell r="B5326" t="str">
            <v>DE SEGUROS DE VIDA</v>
          </cell>
          <cell r="C5326">
            <v>0</v>
          </cell>
          <cell r="D5326">
            <v>899.36</v>
          </cell>
          <cell r="E5326">
            <v>899.36</v>
          </cell>
          <cell r="F5326">
            <v>0</v>
          </cell>
        </row>
        <row r="5327">
          <cell r="A5327">
            <v>4301010</v>
          </cell>
          <cell r="B5327" t="str">
            <v>Matem·ticas de vida individual de largo plazo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>
            <v>430101001</v>
          </cell>
          <cell r="B5328" t="str">
            <v>Seguro directo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>
            <v>430101002</v>
          </cell>
          <cell r="B5329" t="str">
            <v>Reaseguro tomado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>
            <v>430101003</v>
          </cell>
          <cell r="B5330" t="str">
            <v>Coaseguro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>
            <v>430101009</v>
          </cell>
          <cell r="B5331" t="str">
            <v>Seguros con filiales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>
            <v>43010100901</v>
          </cell>
          <cell r="B5332" t="str">
            <v>Seguro directo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>
            <v>43010100902</v>
          </cell>
          <cell r="B5333" t="str">
            <v>Reaseguro tomado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>
            <v>43010100903</v>
          </cell>
          <cell r="B5334" t="str">
            <v>Coaseguro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</row>
        <row r="5335">
          <cell r="A5335">
            <v>430102</v>
          </cell>
          <cell r="B5335" t="str">
            <v>VIDA CORTO PLAZO</v>
          </cell>
          <cell r="C5335">
            <v>0</v>
          </cell>
          <cell r="D5335">
            <v>250.43</v>
          </cell>
          <cell r="E5335">
            <v>250.43</v>
          </cell>
          <cell r="F5335">
            <v>0</v>
          </cell>
        </row>
        <row r="5336">
          <cell r="A5336">
            <v>4301020</v>
          </cell>
          <cell r="B5336" t="str">
            <v>Reserva de riesgo en curso de vida individual de corto plazo</v>
          </cell>
          <cell r="C5336">
            <v>0</v>
          </cell>
          <cell r="D5336">
            <v>250.43</v>
          </cell>
          <cell r="E5336">
            <v>250.43</v>
          </cell>
          <cell r="F5336">
            <v>0</v>
          </cell>
        </row>
        <row r="5337">
          <cell r="A5337">
            <v>430102001</v>
          </cell>
          <cell r="B5337" t="str">
            <v>Seguro directo</v>
          </cell>
          <cell r="C5337">
            <v>0</v>
          </cell>
          <cell r="D5337">
            <v>250.43</v>
          </cell>
          <cell r="E5337">
            <v>250.43</v>
          </cell>
          <cell r="F5337">
            <v>0</v>
          </cell>
        </row>
        <row r="5338">
          <cell r="A5338">
            <v>430102002</v>
          </cell>
          <cell r="B5338" t="str">
            <v>Reaseguro tomado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>
            <v>430102003</v>
          </cell>
          <cell r="B5339" t="str">
            <v>Coaseguro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>
            <v>430102009</v>
          </cell>
          <cell r="B5340" t="str">
            <v>Seguros con filiales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>
            <v>43010200901</v>
          </cell>
          <cell r="B5341" t="str">
            <v>Seguro directo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>
            <v>43010200902</v>
          </cell>
          <cell r="B5342" t="str">
            <v>Reaseguro tomado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>
            <v>43010200903</v>
          </cell>
          <cell r="B5343" t="str">
            <v>Coaseguro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>
            <v>430103</v>
          </cell>
          <cell r="B5344" t="str">
            <v>Reserva de riesgos en curso de vida colectivo</v>
          </cell>
          <cell r="C5344">
            <v>0</v>
          </cell>
          <cell r="D5344">
            <v>648.92999999999995</v>
          </cell>
          <cell r="E5344">
            <v>648.92999999999995</v>
          </cell>
          <cell r="F5344">
            <v>0</v>
          </cell>
        </row>
        <row r="5345">
          <cell r="A5345">
            <v>4301030</v>
          </cell>
          <cell r="B5345" t="str">
            <v>Reserva de riesgos en curso de vida colectivo</v>
          </cell>
          <cell r="C5345">
            <v>0</v>
          </cell>
          <cell r="D5345">
            <v>648.92999999999995</v>
          </cell>
          <cell r="E5345">
            <v>648.92999999999995</v>
          </cell>
          <cell r="F5345">
            <v>0</v>
          </cell>
        </row>
        <row r="5346">
          <cell r="A5346">
            <v>430103001</v>
          </cell>
          <cell r="B5346" t="str">
            <v>Seguro Directo</v>
          </cell>
          <cell r="C5346">
            <v>0</v>
          </cell>
          <cell r="D5346">
            <v>648.92999999999995</v>
          </cell>
          <cell r="E5346">
            <v>648.92999999999995</v>
          </cell>
          <cell r="F5346">
            <v>0</v>
          </cell>
        </row>
        <row r="5347">
          <cell r="A5347">
            <v>430103002</v>
          </cell>
          <cell r="B5347" t="str">
            <v>Reaseguro tomado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</row>
        <row r="5348">
          <cell r="A5348">
            <v>430103003</v>
          </cell>
          <cell r="B5348" t="str">
            <v>Coaseguro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>
            <v>430103009</v>
          </cell>
          <cell r="B5349" t="str">
            <v>Seguros con filiales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>
            <v>43010300901</v>
          </cell>
          <cell r="B5350" t="str">
            <v>Seguro directo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>
            <v>43010300902</v>
          </cell>
          <cell r="B5351" t="str">
            <v>Reaseguro tomado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>
            <v>43010300903</v>
          </cell>
          <cell r="B5352" t="str">
            <v>Coaseguro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>
            <v>430104</v>
          </cell>
          <cell r="B5353" t="str">
            <v>Reservas de riesgos en curso de otros planes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>
            <v>4301040</v>
          </cell>
          <cell r="B5354" t="str">
            <v>Reservas de riesgos en curso de otros planes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>
            <v>430104001</v>
          </cell>
          <cell r="B5355" t="str">
            <v>Seguro directo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>
            <v>430104002</v>
          </cell>
          <cell r="B5356" t="str">
            <v>Reaseguro tomado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>
            <v>430104003</v>
          </cell>
          <cell r="B5357" t="str">
            <v>Coaseguro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>
            <v>430104009</v>
          </cell>
          <cell r="B5358" t="str">
            <v>Seguros con filiales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>
            <v>43010400901</v>
          </cell>
          <cell r="B5359" t="str">
            <v>Seguro directo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>
            <v>43010400902</v>
          </cell>
          <cell r="B5360" t="str">
            <v>Reaseguro tomado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>
            <v>43010400903</v>
          </cell>
          <cell r="B5361" t="str">
            <v>Coaseguro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>
            <v>4301090</v>
          </cell>
          <cell r="B5362" t="str">
            <v>Ajuste de reserva adicional de seguro de vida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>
            <v>430109001</v>
          </cell>
          <cell r="B5363" t="str">
            <v>Seguros directos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>
            <v>43010900101</v>
          </cell>
          <cell r="B5364" t="str">
            <v>Accidentes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>
            <v>43010900102</v>
          </cell>
          <cell r="B5365" t="str">
            <v>ExoneraciÛn del pago de primas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>
            <v>43010900103</v>
          </cell>
          <cell r="B5366" t="str">
            <v>Extraprimas y riesgos tarados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>
            <v>43010900104</v>
          </cell>
          <cell r="B5367" t="str">
            <v>Capitales complementarios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>
            <v>43010900105</v>
          </cell>
          <cell r="B5368" t="str">
            <v>Dividendos, cupones y bonos sobre pÛlizas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>
            <v>43010900109</v>
          </cell>
          <cell r="B5369" t="str">
            <v>Diversas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>
            <v>430109002</v>
          </cell>
          <cell r="B5370" t="str">
            <v>Reaseguros tomados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>
            <v>43010900201</v>
          </cell>
          <cell r="B5371" t="str">
            <v>Accidentes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>
            <v>43010900202</v>
          </cell>
          <cell r="B5372" t="str">
            <v>ExoneraciÛn del pago de primas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>
            <v>43010900203</v>
          </cell>
          <cell r="B5373" t="str">
            <v>Extraprimas y riesgos tarados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>
            <v>43010900204</v>
          </cell>
          <cell r="B5374" t="str">
            <v>Capitales complementarios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>
            <v>43010900205</v>
          </cell>
          <cell r="B5375" t="str">
            <v>Dividendos, cupones y bonos sobre pÛlizas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>
            <v>43010900209</v>
          </cell>
          <cell r="B5376" t="str">
            <v>Diversas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>
            <v>430109003</v>
          </cell>
          <cell r="B5377" t="str">
            <v>Coaseguros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>
            <v>43010900301</v>
          </cell>
          <cell r="B5378" t="str">
            <v>Accidentes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>
            <v>43010900302</v>
          </cell>
          <cell r="B5379" t="str">
            <v>ExoneraciÛn del pago de primas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>
            <v>43010900303</v>
          </cell>
          <cell r="B5380" t="str">
            <v>Extraprimas y riesgos tarados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>
            <v>43010900304</v>
          </cell>
          <cell r="B5381" t="str">
            <v>Capitales complementarios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>
            <v>43010900305</v>
          </cell>
          <cell r="B5382" t="str">
            <v>Dividendos, cupones y bonos sobre pÛlizas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>
            <v>43010900309</v>
          </cell>
          <cell r="B5383" t="str">
            <v>Diversas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>
            <v>430109009</v>
          </cell>
          <cell r="B5384" t="str">
            <v>Por operaciones con filiales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>
            <v>43010900901</v>
          </cell>
          <cell r="B5385" t="str">
            <v>Seguro directo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>
            <v>43010900902</v>
          </cell>
          <cell r="B5386" t="str">
            <v>Reaseguro tomado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>
            <v>43010900903</v>
          </cell>
          <cell r="B5387" t="str">
            <v>Coaseguro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>
            <v>4302</v>
          </cell>
          <cell r="B5388" t="str">
            <v>DE SEGUROS PREVISIONALES RENTAS Y PENSIONES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>
            <v>4302010</v>
          </cell>
          <cell r="B5389" t="str">
            <v>Rentas de invalidez y sobrevivencia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>
            <v>430201001</v>
          </cell>
          <cell r="B5390" t="str">
            <v>Seguro directo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>
            <v>430201002</v>
          </cell>
          <cell r="B5391" t="str">
            <v>Reaseguro tomado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>
            <v>430201003</v>
          </cell>
          <cell r="B5392" t="str">
            <v>Coaseguro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>
            <v>430201009</v>
          </cell>
          <cell r="B5393" t="str">
            <v>Seguros con filiales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>
            <v>43020100901</v>
          </cell>
          <cell r="B5394" t="str">
            <v>Seguro directo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>
            <v>43020100902</v>
          </cell>
          <cell r="B5395" t="str">
            <v>Reaseguro tomado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>
            <v>43020100903</v>
          </cell>
          <cell r="B5396" t="str">
            <v>Coaseguro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>
            <v>4302020</v>
          </cell>
          <cell r="B5397" t="str">
            <v>Sepelio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>
            <v>430202001</v>
          </cell>
          <cell r="B5398" t="str">
            <v>Seguro directo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>
            <v>430202002</v>
          </cell>
          <cell r="B5399" t="str">
            <v>Reaseguro tomado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>
            <v>430202003</v>
          </cell>
          <cell r="B5400" t="str">
            <v>Coaseguro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>
            <v>430202009</v>
          </cell>
          <cell r="B5401" t="str">
            <v>Seguros con filiales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>
            <v>43020200901</v>
          </cell>
          <cell r="B5402" t="str">
            <v>Seguro directo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>
            <v>43020200902</v>
          </cell>
          <cell r="B5403" t="str">
            <v>Reaseguro tomado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>
            <v>43020200903</v>
          </cell>
          <cell r="B5404" t="str">
            <v>Coaseguro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>
            <v>4302030</v>
          </cell>
          <cell r="B5405" t="str">
            <v>Otras rentas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>
            <v>430203001</v>
          </cell>
          <cell r="B5406" t="str">
            <v>Seguro directo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>
            <v>430203002</v>
          </cell>
          <cell r="B5407" t="str">
            <v>Reaseguro tomado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>
            <v>430203003</v>
          </cell>
          <cell r="B5408" t="str">
            <v>Coaseguro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>
            <v>430203009</v>
          </cell>
          <cell r="B5409" t="str">
            <v>Seguros con filiales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>
            <v>43020300901</v>
          </cell>
          <cell r="B5410" t="str">
            <v>Seguro directo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>
            <v>43020300902</v>
          </cell>
          <cell r="B5411" t="str">
            <v>Reaseguro tomado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</row>
        <row r="5412">
          <cell r="A5412">
            <v>43020300903</v>
          </cell>
          <cell r="B5412" t="str">
            <v>Coaseguro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>
            <v>4302040</v>
          </cell>
          <cell r="B5413" t="str">
            <v>Pensiones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>
            <v>430204001</v>
          </cell>
          <cell r="B5414" t="str">
            <v>Seguro directo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</row>
        <row r="5415">
          <cell r="A5415">
            <v>430204002</v>
          </cell>
          <cell r="B5415" t="str">
            <v>Reaseguro tomado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>
            <v>430204003</v>
          </cell>
          <cell r="B5416" t="str">
            <v>Coaseguro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>
            <v>430204009</v>
          </cell>
          <cell r="B5417" t="str">
            <v>Seguros con filiales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>
            <v>43020400901</v>
          </cell>
          <cell r="B5418" t="str">
            <v>Seguro directo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>
            <v>43020400902</v>
          </cell>
          <cell r="B5419" t="str">
            <v>Reaseguro tomado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>
            <v>43020400903</v>
          </cell>
          <cell r="B5420" t="str">
            <v>Coaseguro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>
            <v>4303</v>
          </cell>
          <cell r="B5421" t="str">
            <v>DE RIESGOS EN CURSO DE ACCIDENTES Y ENFERMEDADES</v>
          </cell>
          <cell r="C5421">
            <v>0</v>
          </cell>
          <cell r="D5421">
            <v>7777.59</v>
          </cell>
          <cell r="E5421">
            <v>7740.15</v>
          </cell>
          <cell r="F5421">
            <v>37.44</v>
          </cell>
        </row>
        <row r="5422">
          <cell r="A5422">
            <v>430301</v>
          </cell>
          <cell r="B5422" t="str">
            <v>Salud y hospitalizaciÛn</v>
          </cell>
          <cell r="C5422">
            <v>0</v>
          </cell>
          <cell r="D5422">
            <v>7725.22</v>
          </cell>
          <cell r="E5422">
            <v>7725.22</v>
          </cell>
          <cell r="F5422">
            <v>0</v>
          </cell>
        </row>
        <row r="5423">
          <cell r="A5423">
            <v>4303010</v>
          </cell>
          <cell r="B5423" t="str">
            <v>Salud y hospitalizaciÛn</v>
          </cell>
          <cell r="C5423">
            <v>0</v>
          </cell>
          <cell r="D5423">
            <v>7725.22</v>
          </cell>
          <cell r="E5423">
            <v>7725.22</v>
          </cell>
          <cell r="F5423">
            <v>0</v>
          </cell>
        </row>
        <row r="5424">
          <cell r="A5424">
            <v>430301001</v>
          </cell>
          <cell r="B5424" t="str">
            <v>Seguro directo</v>
          </cell>
          <cell r="C5424">
            <v>0</v>
          </cell>
          <cell r="D5424">
            <v>7725.22</v>
          </cell>
          <cell r="E5424">
            <v>7725.22</v>
          </cell>
          <cell r="F5424">
            <v>0</v>
          </cell>
        </row>
        <row r="5425">
          <cell r="A5425">
            <v>430301002</v>
          </cell>
          <cell r="B5425" t="str">
            <v>Reaseguro tomado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>
            <v>430301003</v>
          </cell>
          <cell r="B5426" t="str">
            <v>Coaseguro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>
            <v>430301009</v>
          </cell>
          <cell r="B5427" t="str">
            <v>Seguros con filiales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>
            <v>43030100901</v>
          </cell>
          <cell r="B5428" t="str">
            <v>Seguro directo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>
            <v>43030100902</v>
          </cell>
          <cell r="B5429" t="str">
            <v>Reaseguro tomado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>
            <v>43030100903</v>
          </cell>
          <cell r="B5430" t="str">
            <v>Coaseguro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>
            <v>430302</v>
          </cell>
          <cell r="B5431" t="str">
            <v>Accidentes personales</v>
          </cell>
          <cell r="C5431">
            <v>0</v>
          </cell>
          <cell r="D5431">
            <v>52.37</v>
          </cell>
          <cell r="E5431">
            <v>14.93</v>
          </cell>
          <cell r="F5431">
            <v>37.44</v>
          </cell>
        </row>
        <row r="5432">
          <cell r="A5432">
            <v>4303020</v>
          </cell>
          <cell r="B5432" t="str">
            <v>Accidentes personales</v>
          </cell>
          <cell r="C5432">
            <v>0</v>
          </cell>
          <cell r="D5432">
            <v>52.37</v>
          </cell>
          <cell r="E5432">
            <v>14.93</v>
          </cell>
          <cell r="F5432">
            <v>37.44</v>
          </cell>
        </row>
        <row r="5433">
          <cell r="A5433">
            <v>430302001</v>
          </cell>
          <cell r="B5433" t="str">
            <v>Seguro directo</v>
          </cell>
          <cell r="C5433">
            <v>0</v>
          </cell>
          <cell r="D5433">
            <v>52.37</v>
          </cell>
          <cell r="E5433">
            <v>14.93</v>
          </cell>
          <cell r="F5433">
            <v>37.44</v>
          </cell>
        </row>
        <row r="5434">
          <cell r="A5434">
            <v>430302002</v>
          </cell>
          <cell r="B5434" t="str">
            <v>Reaseguro tomado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>
            <v>430302003</v>
          </cell>
          <cell r="B5435" t="str">
            <v>Coaseguro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>
            <v>430302009</v>
          </cell>
          <cell r="B5436" t="str">
            <v>Seguros con filiales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>
            <v>43030200901</v>
          </cell>
          <cell r="B5437" t="str">
            <v>Seguro directo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>
            <v>43030200902</v>
          </cell>
          <cell r="B5438" t="str">
            <v>Reaseguro tomado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>
            <v>43030200903</v>
          </cell>
          <cell r="B5439" t="str">
            <v>Coaseguro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</row>
        <row r="5440">
          <cell r="A5440">
            <v>430303</v>
          </cell>
          <cell r="B5440" t="str">
            <v>Accidentes viajes aÈreos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>
            <v>4303030</v>
          </cell>
          <cell r="B5441" t="str">
            <v>Accidentes viajes aÈreos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</row>
        <row r="5442">
          <cell r="A5442">
            <v>430303001</v>
          </cell>
          <cell r="B5442" t="str">
            <v>Seguro directo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>
            <v>430303002</v>
          </cell>
          <cell r="B5443" t="str">
            <v>Reaseguro tomado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>
            <v>430303003</v>
          </cell>
          <cell r="B5444" t="str">
            <v>Coaseguro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>
            <v>430303009</v>
          </cell>
          <cell r="B5445" t="str">
            <v>Seguros con filiales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>
            <v>43030300901</v>
          </cell>
          <cell r="B5446" t="str">
            <v>Seguro directo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>
            <v>43030300902</v>
          </cell>
          <cell r="B5447" t="str">
            <v>Reaseguro tomado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</row>
        <row r="5448">
          <cell r="A5448">
            <v>43030300903</v>
          </cell>
          <cell r="B5448" t="str">
            <v>Coaseguro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</row>
        <row r="5449">
          <cell r="A5449">
            <v>4303040</v>
          </cell>
          <cell r="B5449" t="str">
            <v>Escolares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</row>
        <row r="5450">
          <cell r="A5450">
            <v>430304001</v>
          </cell>
          <cell r="B5450" t="str">
            <v>Seguro directo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</row>
        <row r="5451">
          <cell r="A5451">
            <v>430304002</v>
          </cell>
          <cell r="B5451" t="str">
            <v>Reaseguro tomado</v>
          </cell>
          <cell r="C5451">
            <v>0</v>
          </cell>
          <cell r="D5451">
            <v>0</v>
          </cell>
          <cell r="E5451">
            <v>0</v>
          </cell>
          <cell r="F5451">
            <v>0</v>
          </cell>
        </row>
        <row r="5452">
          <cell r="A5452">
            <v>430304003</v>
          </cell>
          <cell r="B5452" t="str">
            <v>Coaseguro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>
            <v>430304009</v>
          </cell>
          <cell r="B5453" t="str">
            <v>Seguros con filiales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>
            <v>43030400901</v>
          </cell>
          <cell r="B5454" t="str">
            <v>Seguro directo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</row>
        <row r="5455">
          <cell r="A5455">
            <v>43030400902</v>
          </cell>
          <cell r="B5455" t="str">
            <v>Reaseguro tomado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>
            <v>43030400903</v>
          </cell>
          <cell r="B5456" t="str">
            <v>Coaseguro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>
            <v>4304</v>
          </cell>
          <cell r="B5457" t="str">
            <v>DE RIESGOS EN CURSO DE INCENDIOS Y LINEAS ALIADAS</v>
          </cell>
          <cell r="C5457">
            <v>0</v>
          </cell>
          <cell r="D5457">
            <v>1189899.6599999999</v>
          </cell>
          <cell r="E5457">
            <v>0</v>
          </cell>
          <cell r="F5457">
            <v>1189899.6599999999</v>
          </cell>
        </row>
        <row r="5458">
          <cell r="A5458">
            <v>430401</v>
          </cell>
          <cell r="B5458" t="str">
            <v>Incendios</v>
          </cell>
          <cell r="C5458">
            <v>0</v>
          </cell>
          <cell r="D5458">
            <v>622904.96</v>
          </cell>
          <cell r="E5458">
            <v>0</v>
          </cell>
          <cell r="F5458">
            <v>622904.96</v>
          </cell>
        </row>
        <row r="5459">
          <cell r="A5459">
            <v>4304010</v>
          </cell>
          <cell r="B5459" t="str">
            <v>Incendios</v>
          </cell>
          <cell r="C5459">
            <v>0</v>
          </cell>
          <cell r="D5459">
            <v>622904.96</v>
          </cell>
          <cell r="E5459">
            <v>0</v>
          </cell>
          <cell r="F5459">
            <v>622904.96</v>
          </cell>
        </row>
        <row r="5460">
          <cell r="A5460">
            <v>430401001</v>
          </cell>
          <cell r="B5460" t="str">
            <v>Seguro directo</v>
          </cell>
          <cell r="C5460">
            <v>0</v>
          </cell>
          <cell r="D5460">
            <v>340196.3</v>
          </cell>
          <cell r="E5460">
            <v>0</v>
          </cell>
          <cell r="F5460">
            <v>340196.3</v>
          </cell>
        </row>
        <row r="5461">
          <cell r="A5461">
            <v>430401002</v>
          </cell>
          <cell r="B5461" t="str">
            <v>Reaseguro tomado</v>
          </cell>
          <cell r="C5461">
            <v>0</v>
          </cell>
          <cell r="D5461">
            <v>282708.65999999997</v>
          </cell>
          <cell r="E5461">
            <v>0</v>
          </cell>
          <cell r="F5461">
            <v>282708.65999999997</v>
          </cell>
        </row>
        <row r="5462">
          <cell r="A5462">
            <v>430401003</v>
          </cell>
          <cell r="B5462" t="str">
            <v>Coaseguro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>
            <v>430401009</v>
          </cell>
          <cell r="B5463" t="str">
            <v>Seguros con filiales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>
            <v>43040100901</v>
          </cell>
          <cell r="B5464" t="str">
            <v>Seguro directo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>
            <v>43040100902</v>
          </cell>
          <cell r="B5465" t="str">
            <v>Reaseguro tomado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>
            <v>43040100903</v>
          </cell>
          <cell r="B5466" t="str">
            <v>Coaseguro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</row>
        <row r="5467">
          <cell r="A5467">
            <v>430402</v>
          </cell>
          <cell r="B5467" t="str">
            <v>Líneas aliadas</v>
          </cell>
          <cell r="C5467">
            <v>0</v>
          </cell>
          <cell r="D5467">
            <v>566994.69999999995</v>
          </cell>
          <cell r="E5467">
            <v>0</v>
          </cell>
          <cell r="F5467">
            <v>566994.69999999995</v>
          </cell>
        </row>
        <row r="5468">
          <cell r="A5468">
            <v>4304020</v>
          </cell>
          <cell r="B5468" t="str">
            <v>LÌneas aliadas</v>
          </cell>
          <cell r="C5468">
            <v>0</v>
          </cell>
          <cell r="D5468">
            <v>566994.69999999995</v>
          </cell>
          <cell r="E5468">
            <v>0</v>
          </cell>
          <cell r="F5468">
            <v>566994.69999999995</v>
          </cell>
        </row>
        <row r="5469">
          <cell r="A5469">
            <v>430402001</v>
          </cell>
          <cell r="B5469" t="str">
            <v>Seguro directo</v>
          </cell>
          <cell r="C5469">
            <v>0</v>
          </cell>
          <cell r="D5469">
            <v>284467.13</v>
          </cell>
          <cell r="E5469">
            <v>0</v>
          </cell>
          <cell r="F5469">
            <v>284467.13</v>
          </cell>
        </row>
        <row r="5470">
          <cell r="A5470">
            <v>430402002</v>
          </cell>
          <cell r="B5470" t="str">
            <v>Reaseguro tomado</v>
          </cell>
          <cell r="C5470">
            <v>0</v>
          </cell>
          <cell r="D5470">
            <v>282527.57</v>
          </cell>
          <cell r="E5470">
            <v>0</v>
          </cell>
          <cell r="F5470">
            <v>282527.57</v>
          </cell>
        </row>
        <row r="5471">
          <cell r="A5471">
            <v>430402003</v>
          </cell>
          <cell r="B5471" t="str">
            <v>Coaseguro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>
            <v>430402009</v>
          </cell>
          <cell r="B5472" t="str">
            <v>Seguros con filiales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>
            <v>43040200901</v>
          </cell>
          <cell r="B5473" t="str">
            <v>Seguro directo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</row>
        <row r="5474">
          <cell r="A5474">
            <v>43040200902</v>
          </cell>
          <cell r="B5474" t="str">
            <v>Reaseguro tomado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>
            <v>43040200903</v>
          </cell>
          <cell r="B5475" t="str">
            <v>Coaseguro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>
            <v>4305</v>
          </cell>
          <cell r="B5476" t="str">
            <v>DE RIESGOS EN CURSO DE AUTOMOTORES</v>
          </cell>
          <cell r="C5476">
            <v>0</v>
          </cell>
          <cell r="D5476">
            <v>301800.46000000002</v>
          </cell>
          <cell r="E5476">
            <v>0</v>
          </cell>
          <cell r="F5476">
            <v>301800.46000000002</v>
          </cell>
        </row>
        <row r="5477">
          <cell r="A5477">
            <v>430501</v>
          </cell>
          <cell r="B5477" t="str">
            <v>Automotores</v>
          </cell>
          <cell r="C5477">
            <v>0</v>
          </cell>
          <cell r="D5477">
            <v>301800.46000000002</v>
          </cell>
          <cell r="E5477">
            <v>0</v>
          </cell>
          <cell r="F5477">
            <v>301800.46000000002</v>
          </cell>
        </row>
        <row r="5478">
          <cell r="A5478">
            <v>4305010</v>
          </cell>
          <cell r="B5478" t="str">
            <v>Automotores</v>
          </cell>
          <cell r="C5478">
            <v>0</v>
          </cell>
          <cell r="D5478">
            <v>301800.46000000002</v>
          </cell>
          <cell r="E5478">
            <v>0</v>
          </cell>
          <cell r="F5478">
            <v>301800.46000000002</v>
          </cell>
        </row>
        <row r="5479">
          <cell r="A5479">
            <v>430501001</v>
          </cell>
          <cell r="B5479" t="str">
            <v>Seguro directo</v>
          </cell>
          <cell r="C5479">
            <v>0</v>
          </cell>
          <cell r="D5479">
            <v>296619.2</v>
          </cell>
          <cell r="E5479">
            <v>0</v>
          </cell>
          <cell r="F5479">
            <v>296619.2</v>
          </cell>
        </row>
        <row r="5480">
          <cell r="A5480">
            <v>430501002</v>
          </cell>
          <cell r="B5480" t="str">
            <v>Reaseguro tomado</v>
          </cell>
          <cell r="C5480">
            <v>0</v>
          </cell>
          <cell r="D5480">
            <v>5181.26</v>
          </cell>
          <cell r="E5480">
            <v>0</v>
          </cell>
          <cell r="F5480">
            <v>5181.26</v>
          </cell>
        </row>
        <row r="5481">
          <cell r="A5481">
            <v>430501003</v>
          </cell>
          <cell r="B5481" t="str">
            <v>Coaseguro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</row>
        <row r="5482">
          <cell r="A5482">
            <v>430501009</v>
          </cell>
          <cell r="B5482" t="str">
            <v>Seguros con filiales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>
            <v>43050100901</v>
          </cell>
          <cell r="B5483" t="str">
            <v>Seguro directo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>
            <v>43050100902</v>
          </cell>
          <cell r="B5484" t="str">
            <v>Reaseguro tomado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>
            <v>43050100903</v>
          </cell>
          <cell r="B5485" t="str">
            <v>Coaseguro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>
            <v>4306</v>
          </cell>
          <cell r="B5486" t="str">
            <v>DE RIESGOS EN CURSO-OTROS SEGUROS GENERALES</v>
          </cell>
          <cell r="C5486">
            <v>0</v>
          </cell>
          <cell r="D5486">
            <v>712973.11</v>
          </cell>
          <cell r="E5486">
            <v>218.42</v>
          </cell>
          <cell r="F5486">
            <v>712754.69</v>
          </cell>
        </row>
        <row r="5487">
          <cell r="A5487">
            <v>430601</v>
          </cell>
          <cell r="B5487" t="str">
            <v>Rotura de Cristales</v>
          </cell>
          <cell r="C5487">
            <v>0</v>
          </cell>
          <cell r="D5487">
            <v>282.19</v>
          </cell>
          <cell r="E5487">
            <v>0</v>
          </cell>
          <cell r="F5487">
            <v>282.19</v>
          </cell>
        </row>
        <row r="5488">
          <cell r="A5488">
            <v>4306010</v>
          </cell>
          <cell r="B5488" t="str">
            <v>Rotura de Cristales</v>
          </cell>
          <cell r="C5488">
            <v>0</v>
          </cell>
          <cell r="D5488">
            <v>282.19</v>
          </cell>
          <cell r="E5488">
            <v>0</v>
          </cell>
          <cell r="F5488">
            <v>282.19</v>
          </cell>
        </row>
        <row r="5489">
          <cell r="A5489">
            <v>430601001</v>
          </cell>
          <cell r="B5489" t="str">
            <v>Seguro directo</v>
          </cell>
          <cell r="C5489">
            <v>0</v>
          </cell>
          <cell r="D5489">
            <v>282.19</v>
          </cell>
          <cell r="E5489">
            <v>0</v>
          </cell>
          <cell r="F5489">
            <v>282.19</v>
          </cell>
        </row>
        <row r="5490">
          <cell r="A5490">
            <v>430601002</v>
          </cell>
          <cell r="B5490" t="str">
            <v>Reaseguro tomado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>
            <v>430601003</v>
          </cell>
          <cell r="B5491" t="str">
            <v>Coaseguro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>
            <v>430601009</v>
          </cell>
          <cell r="B5492" t="str">
            <v>Seguros con filiales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>
            <v>43060100901</v>
          </cell>
          <cell r="B5493" t="str">
            <v>Seguro directo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>
            <v>43060100902</v>
          </cell>
          <cell r="B5494" t="str">
            <v>Reaseguro tomado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>
            <v>43060100903</v>
          </cell>
          <cell r="B5495" t="str">
            <v>Coaseguro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</row>
        <row r="5496">
          <cell r="A5496">
            <v>430602</v>
          </cell>
          <cell r="B5496" t="str">
            <v>Transporte marÌtimo</v>
          </cell>
          <cell r="C5496">
            <v>0</v>
          </cell>
          <cell r="D5496">
            <v>17335.29</v>
          </cell>
          <cell r="E5496">
            <v>0</v>
          </cell>
          <cell r="F5496">
            <v>17335.29</v>
          </cell>
        </row>
        <row r="5497">
          <cell r="A5497">
            <v>4306020</v>
          </cell>
          <cell r="B5497" t="str">
            <v>Transporte marÌtimo</v>
          </cell>
          <cell r="C5497">
            <v>0</v>
          </cell>
          <cell r="D5497">
            <v>17335.29</v>
          </cell>
          <cell r="E5497">
            <v>0</v>
          </cell>
          <cell r="F5497">
            <v>17335.29</v>
          </cell>
        </row>
        <row r="5498">
          <cell r="A5498">
            <v>430602001</v>
          </cell>
          <cell r="B5498" t="str">
            <v>Seguro directo</v>
          </cell>
          <cell r="C5498">
            <v>0</v>
          </cell>
          <cell r="D5498">
            <v>12154.53</v>
          </cell>
          <cell r="E5498">
            <v>0</v>
          </cell>
          <cell r="F5498">
            <v>12154.53</v>
          </cell>
        </row>
        <row r="5499">
          <cell r="A5499">
            <v>430602002</v>
          </cell>
          <cell r="B5499" t="str">
            <v>Reaseguro tomado</v>
          </cell>
          <cell r="C5499">
            <v>0</v>
          </cell>
          <cell r="D5499">
            <v>5180.76</v>
          </cell>
          <cell r="E5499">
            <v>0</v>
          </cell>
          <cell r="F5499">
            <v>5180.76</v>
          </cell>
        </row>
        <row r="5500">
          <cell r="A5500">
            <v>430602003</v>
          </cell>
          <cell r="B5500" t="str">
            <v>Coaseguro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>
            <v>430602009</v>
          </cell>
          <cell r="B5501" t="str">
            <v>Seguros con filiales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</row>
        <row r="5502">
          <cell r="A5502">
            <v>43060200901</v>
          </cell>
          <cell r="B5502" t="str">
            <v>Seguro directo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>
            <v>43060200902</v>
          </cell>
          <cell r="B5503" t="str">
            <v>Reaseguro tomado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>
            <v>43060200903</v>
          </cell>
          <cell r="B5504" t="str">
            <v>Coaseguro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</row>
        <row r="5505">
          <cell r="A5505">
            <v>430603</v>
          </cell>
          <cell r="B5505" t="str">
            <v>Transporte aÈreo</v>
          </cell>
          <cell r="C5505">
            <v>0</v>
          </cell>
          <cell r="D5505">
            <v>729.29</v>
          </cell>
          <cell r="E5505">
            <v>0</v>
          </cell>
          <cell r="F5505">
            <v>729.29</v>
          </cell>
        </row>
        <row r="5506">
          <cell r="A5506">
            <v>4306030</v>
          </cell>
          <cell r="B5506" t="str">
            <v>Transporte aÈreo</v>
          </cell>
          <cell r="C5506">
            <v>0</v>
          </cell>
          <cell r="D5506">
            <v>729.29</v>
          </cell>
          <cell r="E5506">
            <v>0</v>
          </cell>
          <cell r="F5506">
            <v>729.29</v>
          </cell>
        </row>
        <row r="5507">
          <cell r="A5507">
            <v>430603001</v>
          </cell>
          <cell r="B5507" t="str">
            <v>Seguro directo</v>
          </cell>
          <cell r="C5507">
            <v>0</v>
          </cell>
          <cell r="D5507">
            <v>729.29</v>
          </cell>
          <cell r="E5507">
            <v>0</v>
          </cell>
          <cell r="F5507">
            <v>729.29</v>
          </cell>
        </row>
        <row r="5508">
          <cell r="A5508">
            <v>430603002</v>
          </cell>
          <cell r="B5508" t="str">
            <v>Reaseguro tomado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>
            <v>430603003</v>
          </cell>
          <cell r="B5509" t="str">
            <v>Coaseguro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>
            <v>430603009</v>
          </cell>
          <cell r="B5510" t="str">
            <v>Seguros con filiales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>
            <v>43060300901</v>
          </cell>
          <cell r="B5511" t="str">
            <v>Seguro directo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>
            <v>43060300902</v>
          </cell>
          <cell r="B5512" t="str">
            <v>Reaseguro tomado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>
            <v>43060300903</v>
          </cell>
          <cell r="B5513" t="str">
            <v>Coaseguro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</row>
        <row r="5514">
          <cell r="A5514">
            <v>430604</v>
          </cell>
          <cell r="B5514" t="str">
            <v>Transporte terrestre</v>
          </cell>
          <cell r="C5514">
            <v>0</v>
          </cell>
          <cell r="D5514">
            <v>10578.6</v>
          </cell>
          <cell r="E5514">
            <v>0</v>
          </cell>
          <cell r="F5514">
            <v>10578.6</v>
          </cell>
        </row>
        <row r="5515">
          <cell r="A5515">
            <v>4306040</v>
          </cell>
          <cell r="B5515" t="str">
            <v>Transporte terrestre</v>
          </cell>
          <cell r="C5515">
            <v>0</v>
          </cell>
          <cell r="D5515">
            <v>10578.6</v>
          </cell>
          <cell r="E5515">
            <v>0</v>
          </cell>
          <cell r="F5515">
            <v>10578.6</v>
          </cell>
        </row>
        <row r="5516">
          <cell r="A5516">
            <v>430604001</v>
          </cell>
          <cell r="B5516" t="str">
            <v>Seguro directo</v>
          </cell>
          <cell r="C5516">
            <v>0</v>
          </cell>
          <cell r="D5516">
            <v>10578.6</v>
          </cell>
          <cell r="E5516">
            <v>0</v>
          </cell>
          <cell r="F5516">
            <v>10578.6</v>
          </cell>
        </row>
        <row r="5517">
          <cell r="A5517">
            <v>430604002</v>
          </cell>
          <cell r="B5517" t="str">
            <v>Reaseguro tomado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>
            <v>430604003</v>
          </cell>
          <cell r="B5518" t="str">
            <v>Coaseguro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>
            <v>430604009</v>
          </cell>
          <cell r="B5519" t="str">
            <v>Seguros con filiales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>
            <v>43060400901</v>
          </cell>
          <cell r="B5520" t="str">
            <v>Seguro directo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>
            <v>43060400902</v>
          </cell>
          <cell r="B5521" t="str">
            <v>Reaseguro tomado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>
            <v>43060400903</v>
          </cell>
          <cell r="B5522" t="str">
            <v>Coaseguro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</row>
        <row r="5523">
          <cell r="A5523">
            <v>430605</v>
          </cell>
          <cell r="B5523" t="str">
            <v>MarÌtimos casco</v>
          </cell>
          <cell r="C5523">
            <v>0</v>
          </cell>
          <cell r="D5523">
            <v>3256.05</v>
          </cell>
          <cell r="E5523">
            <v>0</v>
          </cell>
          <cell r="F5523">
            <v>3256.05</v>
          </cell>
        </row>
        <row r="5524">
          <cell r="A5524">
            <v>4306050</v>
          </cell>
          <cell r="B5524" t="str">
            <v>MarÌtimos casco</v>
          </cell>
          <cell r="C5524">
            <v>0</v>
          </cell>
          <cell r="D5524">
            <v>3256.05</v>
          </cell>
          <cell r="E5524">
            <v>0</v>
          </cell>
          <cell r="F5524">
            <v>3256.05</v>
          </cell>
        </row>
        <row r="5525">
          <cell r="A5525">
            <v>430605001</v>
          </cell>
          <cell r="B5525" t="str">
            <v>Seguro directo</v>
          </cell>
          <cell r="C5525">
            <v>0</v>
          </cell>
          <cell r="D5525">
            <v>3256.05</v>
          </cell>
          <cell r="E5525">
            <v>0</v>
          </cell>
          <cell r="F5525">
            <v>3256.05</v>
          </cell>
        </row>
        <row r="5526">
          <cell r="A5526">
            <v>430605002</v>
          </cell>
          <cell r="B5526" t="str">
            <v>Reaseguro tomado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>
            <v>430605003</v>
          </cell>
          <cell r="B5527" t="str">
            <v>Coaseguro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>
            <v>430605009</v>
          </cell>
          <cell r="B5528" t="str">
            <v>Seguros con filiales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>
            <v>43060500901</v>
          </cell>
          <cell r="B5529" t="str">
            <v>Seguro directo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>
            <v>43060500902</v>
          </cell>
          <cell r="B5530" t="str">
            <v>Reaseguro tomado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>
            <v>43060500903</v>
          </cell>
          <cell r="B5531" t="str">
            <v>Coaseguro</v>
          </cell>
          <cell r="C5531">
            <v>0</v>
          </cell>
          <cell r="D5531">
            <v>0</v>
          </cell>
          <cell r="E5531">
            <v>0</v>
          </cell>
          <cell r="F5531">
            <v>0</v>
          </cell>
        </row>
        <row r="5532">
          <cell r="A5532">
            <v>430606</v>
          </cell>
          <cell r="B5532" t="str">
            <v>AviaciÛn</v>
          </cell>
          <cell r="C5532">
            <v>0</v>
          </cell>
          <cell r="D5532">
            <v>8611.61</v>
          </cell>
          <cell r="E5532">
            <v>0</v>
          </cell>
          <cell r="F5532">
            <v>8611.61</v>
          </cell>
        </row>
        <row r="5533">
          <cell r="A5533">
            <v>4306060</v>
          </cell>
          <cell r="B5533" t="str">
            <v>AviaciÛn</v>
          </cell>
          <cell r="C5533">
            <v>0</v>
          </cell>
          <cell r="D5533">
            <v>8611.61</v>
          </cell>
          <cell r="E5533">
            <v>0</v>
          </cell>
          <cell r="F5533">
            <v>8611.61</v>
          </cell>
        </row>
        <row r="5534">
          <cell r="A5534">
            <v>430606001</v>
          </cell>
          <cell r="B5534" t="str">
            <v>Seguro directo</v>
          </cell>
          <cell r="C5534">
            <v>0</v>
          </cell>
          <cell r="D5534">
            <v>8611.61</v>
          </cell>
          <cell r="E5534">
            <v>0</v>
          </cell>
          <cell r="F5534">
            <v>8611.61</v>
          </cell>
        </row>
        <row r="5535">
          <cell r="A5535">
            <v>430606002</v>
          </cell>
          <cell r="B5535" t="str">
            <v>Reaseguro tomado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>
            <v>430606003</v>
          </cell>
          <cell r="B5536" t="str">
            <v>Coaseguro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>
            <v>430606009</v>
          </cell>
          <cell r="B5537" t="str">
            <v>Seguros con filiales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>
            <v>43060600901</v>
          </cell>
          <cell r="B5538" t="str">
            <v>Seguro directo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>
            <v>43060600902</v>
          </cell>
          <cell r="B5539" t="str">
            <v>Reaseguro tomado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>
            <v>43060600903</v>
          </cell>
          <cell r="B5540" t="str">
            <v>Coaseguro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</row>
        <row r="5541">
          <cell r="A5541">
            <v>430607</v>
          </cell>
          <cell r="B5541" t="str">
            <v>Robo y hurto</v>
          </cell>
          <cell r="C5541">
            <v>0</v>
          </cell>
          <cell r="D5541">
            <v>13141.11</v>
          </cell>
          <cell r="E5541">
            <v>0</v>
          </cell>
          <cell r="F5541">
            <v>13141.11</v>
          </cell>
        </row>
        <row r="5542">
          <cell r="A5542">
            <v>4306070</v>
          </cell>
          <cell r="B5542" t="str">
            <v>Robo y hurto</v>
          </cell>
          <cell r="C5542">
            <v>0</v>
          </cell>
          <cell r="D5542">
            <v>13141.11</v>
          </cell>
          <cell r="E5542">
            <v>0</v>
          </cell>
          <cell r="F5542">
            <v>13141.11</v>
          </cell>
        </row>
        <row r="5543">
          <cell r="A5543">
            <v>430607001</v>
          </cell>
          <cell r="B5543" t="str">
            <v>Seguro directo</v>
          </cell>
          <cell r="C5543">
            <v>0</v>
          </cell>
          <cell r="D5543">
            <v>13141.11</v>
          </cell>
          <cell r="E5543">
            <v>0</v>
          </cell>
          <cell r="F5543">
            <v>13141.11</v>
          </cell>
        </row>
        <row r="5544">
          <cell r="A5544">
            <v>430607002</v>
          </cell>
          <cell r="B5544" t="str">
            <v>Reaseguro tomado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>
            <v>430607003</v>
          </cell>
          <cell r="B5545" t="str">
            <v>Coaseguro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>
            <v>430607009</v>
          </cell>
          <cell r="B5546" t="str">
            <v>Seguros con filiales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>
            <v>43060700901</v>
          </cell>
          <cell r="B5547" t="str">
            <v>Seguro directo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>
            <v>43060700902</v>
          </cell>
          <cell r="B5548" t="str">
            <v>Reaseguro tomado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>
            <v>43060700903</v>
          </cell>
          <cell r="B5549" t="str">
            <v>Coaseguro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</row>
        <row r="5550">
          <cell r="A5550">
            <v>430608</v>
          </cell>
          <cell r="B5550" t="str">
            <v>Fidelidad</v>
          </cell>
          <cell r="C5550">
            <v>0</v>
          </cell>
          <cell r="D5550">
            <v>10029.73</v>
          </cell>
          <cell r="E5550">
            <v>0</v>
          </cell>
          <cell r="F5550">
            <v>10029.73</v>
          </cell>
        </row>
        <row r="5551">
          <cell r="A5551">
            <v>4306080</v>
          </cell>
          <cell r="B5551" t="str">
            <v>Fidelidad</v>
          </cell>
          <cell r="C5551">
            <v>0</v>
          </cell>
          <cell r="D5551">
            <v>10029.73</v>
          </cell>
          <cell r="E5551">
            <v>0</v>
          </cell>
          <cell r="F5551">
            <v>10029.73</v>
          </cell>
        </row>
        <row r="5552">
          <cell r="A5552">
            <v>430608001</v>
          </cell>
          <cell r="B5552" t="str">
            <v>Seguro directo</v>
          </cell>
          <cell r="C5552">
            <v>0</v>
          </cell>
          <cell r="D5552">
            <v>10029.73</v>
          </cell>
          <cell r="E5552">
            <v>0</v>
          </cell>
          <cell r="F5552">
            <v>10029.73</v>
          </cell>
        </row>
        <row r="5553">
          <cell r="A5553">
            <v>430608002</v>
          </cell>
          <cell r="B5553" t="str">
            <v>Reaseguro tomado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>
            <v>430608003</v>
          </cell>
          <cell r="B5554" t="str">
            <v>Coaseguro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>
            <v>430608009</v>
          </cell>
          <cell r="B5555" t="str">
            <v>Seguros con filiales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>
            <v>43060800901</v>
          </cell>
          <cell r="B5556" t="str">
            <v>Seguro directo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>
            <v>43060800902</v>
          </cell>
          <cell r="B5557" t="str">
            <v>Reaseguro tomado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>
            <v>43060800903</v>
          </cell>
          <cell r="B5558" t="str">
            <v>Coaseguro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</row>
        <row r="5559">
          <cell r="A5559">
            <v>430609</v>
          </cell>
          <cell r="B5559" t="str">
            <v>Seguros de Bancos</v>
          </cell>
          <cell r="C5559">
            <v>0</v>
          </cell>
          <cell r="D5559">
            <v>9533.2099999999991</v>
          </cell>
          <cell r="E5559">
            <v>0</v>
          </cell>
          <cell r="F5559">
            <v>9533.2099999999991</v>
          </cell>
        </row>
        <row r="5560">
          <cell r="A5560">
            <v>4306090</v>
          </cell>
          <cell r="B5560" t="str">
            <v>Seguro de bancos</v>
          </cell>
          <cell r="C5560">
            <v>0</v>
          </cell>
          <cell r="D5560">
            <v>9533.2099999999991</v>
          </cell>
          <cell r="E5560">
            <v>0</v>
          </cell>
          <cell r="F5560">
            <v>9533.2099999999991</v>
          </cell>
        </row>
        <row r="5561">
          <cell r="A5561">
            <v>430609001</v>
          </cell>
          <cell r="B5561" t="str">
            <v>Seguro directo</v>
          </cell>
          <cell r="C5561">
            <v>0</v>
          </cell>
          <cell r="D5561">
            <v>9533.2099999999991</v>
          </cell>
          <cell r="E5561">
            <v>0</v>
          </cell>
          <cell r="F5561">
            <v>9533.2099999999991</v>
          </cell>
        </row>
        <row r="5562">
          <cell r="A5562">
            <v>430609002</v>
          </cell>
          <cell r="B5562" t="str">
            <v>Reaseguro tomado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>
            <v>430609003</v>
          </cell>
          <cell r="B5563" t="str">
            <v>Coaseguro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>
            <v>430609009</v>
          </cell>
          <cell r="B5564" t="str">
            <v>Seguros con filiales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>
            <v>43060900901</v>
          </cell>
          <cell r="B5565" t="str">
            <v>Seguro directo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>
            <v>43060900902</v>
          </cell>
          <cell r="B5566" t="str">
            <v>Reaseguro tomado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>
            <v>43060900903</v>
          </cell>
          <cell r="B5567" t="str">
            <v>Coaseguro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</row>
        <row r="5568">
          <cell r="A5568">
            <v>430610</v>
          </cell>
          <cell r="B5568" t="str">
            <v>TODO RIESGO CONTRATISTA</v>
          </cell>
          <cell r="C5568">
            <v>0</v>
          </cell>
          <cell r="D5568">
            <v>82463.97</v>
          </cell>
          <cell r="E5568">
            <v>0</v>
          </cell>
          <cell r="F5568">
            <v>82463.97</v>
          </cell>
        </row>
        <row r="5569">
          <cell r="A5569">
            <v>4306100</v>
          </cell>
          <cell r="B5569" t="str">
            <v>Todo riesgo para contratistas</v>
          </cell>
          <cell r="C5569">
            <v>0</v>
          </cell>
          <cell r="D5569">
            <v>82463.97</v>
          </cell>
          <cell r="E5569">
            <v>0</v>
          </cell>
          <cell r="F5569">
            <v>82463.97</v>
          </cell>
        </row>
        <row r="5570">
          <cell r="A5570">
            <v>430610001</v>
          </cell>
          <cell r="B5570" t="str">
            <v>Seguro directo</v>
          </cell>
          <cell r="C5570">
            <v>0</v>
          </cell>
          <cell r="D5570">
            <v>82463.97</v>
          </cell>
          <cell r="E5570">
            <v>0</v>
          </cell>
          <cell r="F5570">
            <v>82463.97</v>
          </cell>
        </row>
        <row r="5571">
          <cell r="A5571">
            <v>430610002</v>
          </cell>
          <cell r="B5571" t="str">
            <v>Reaseguro tomado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>
            <v>430610003</v>
          </cell>
          <cell r="B5572" t="str">
            <v>Coaseguro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</row>
        <row r="5573">
          <cell r="A5573">
            <v>430610009</v>
          </cell>
          <cell r="B5573" t="str">
            <v>Seguros con filiales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>
            <v>43061000901</v>
          </cell>
          <cell r="B5574" t="str">
            <v>Seguro directo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>
            <v>43061000902</v>
          </cell>
          <cell r="B5575" t="str">
            <v>Reaseguro tomado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>
            <v>43061000903</v>
          </cell>
          <cell r="B5576" t="str">
            <v>Coaseguro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</row>
        <row r="5577">
          <cell r="A5577">
            <v>430611</v>
          </cell>
          <cell r="B5577" t="str">
            <v>Todo riesgo equipo para contratistas</v>
          </cell>
          <cell r="C5577">
            <v>0</v>
          </cell>
          <cell r="D5577">
            <v>87654.28</v>
          </cell>
          <cell r="E5577">
            <v>0</v>
          </cell>
          <cell r="F5577">
            <v>87654.28</v>
          </cell>
        </row>
        <row r="5578">
          <cell r="A5578">
            <v>4306110</v>
          </cell>
          <cell r="B5578" t="str">
            <v>Todo riesgo equipo para contratistas</v>
          </cell>
          <cell r="C5578">
            <v>0</v>
          </cell>
          <cell r="D5578">
            <v>87654.28</v>
          </cell>
          <cell r="E5578">
            <v>0</v>
          </cell>
          <cell r="F5578">
            <v>87654.28</v>
          </cell>
        </row>
        <row r="5579">
          <cell r="A5579">
            <v>430611001</v>
          </cell>
          <cell r="B5579" t="str">
            <v>Seguro directo</v>
          </cell>
          <cell r="C5579">
            <v>0</v>
          </cell>
          <cell r="D5579">
            <v>87654.28</v>
          </cell>
          <cell r="E5579">
            <v>0</v>
          </cell>
          <cell r="F5579">
            <v>87654.28</v>
          </cell>
        </row>
        <row r="5580">
          <cell r="A5580">
            <v>430611002</v>
          </cell>
          <cell r="B5580" t="str">
            <v>Reaseguro tomado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>
            <v>430611003</v>
          </cell>
          <cell r="B5581" t="str">
            <v>Coaseguro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>
            <v>430611009</v>
          </cell>
          <cell r="B5582" t="str">
            <v>Seguros con filiales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>
            <v>43061100901</v>
          </cell>
          <cell r="B5583" t="str">
            <v>Seguro directo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>
            <v>43061100902</v>
          </cell>
          <cell r="B5584" t="str">
            <v>Reaseguro tomado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>
            <v>43061100903</v>
          </cell>
          <cell r="B5585" t="str">
            <v>Coaseguro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>
            <v>430612</v>
          </cell>
          <cell r="B5586" t="str">
            <v>Rotura de maquinaria</v>
          </cell>
          <cell r="C5586">
            <v>0</v>
          </cell>
          <cell r="D5586">
            <v>2866.19</v>
          </cell>
          <cell r="E5586">
            <v>0</v>
          </cell>
          <cell r="F5586">
            <v>2866.19</v>
          </cell>
        </row>
        <row r="5587">
          <cell r="A5587">
            <v>4306120</v>
          </cell>
          <cell r="B5587" t="str">
            <v>Rotura de maquinaria</v>
          </cell>
          <cell r="C5587">
            <v>0</v>
          </cell>
          <cell r="D5587">
            <v>2866.19</v>
          </cell>
          <cell r="E5587">
            <v>0</v>
          </cell>
          <cell r="F5587">
            <v>2866.19</v>
          </cell>
        </row>
        <row r="5588">
          <cell r="A5588">
            <v>430612001</v>
          </cell>
          <cell r="B5588" t="str">
            <v>Seguro directo</v>
          </cell>
          <cell r="C5588">
            <v>0</v>
          </cell>
          <cell r="D5588">
            <v>2866.19</v>
          </cell>
          <cell r="E5588">
            <v>0</v>
          </cell>
          <cell r="F5588">
            <v>2866.19</v>
          </cell>
        </row>
        <row r="5589">
          <cell r="A5589">
            <v>430612002</v>
          </cell>
          <cell r="B5589" t="str">
            <v>Reaseguro tomado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>
            <v>430612003</v>
          </cell>
          <cell r="B5590" t="str">
            <v>Coaseguro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>
            <v>430612009</v>
          </cell>
          <cell r="B5591" t="str">
            <v>Seguros con filiales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>
            <v>43061200901</v>
          </cell>
          <cell r="B5592" t="str">
            <v>Seguro directo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>
            <v>43061200902</v>
          </cell>
          <cell r="B5593" t="str">
            <v>Reaseguro tomado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>
            <v>43061200903</v>
          </cell>
          <cell r="B5594" t="str">
            <v>Coaseguro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</row>
        <row r="5595">
          <cell r="A5595">
            <v>430613</v>
          </cell>
          <cell r="B5595" t="str">
            <v>Montaje contra todo riesgo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</row>
        <row r="5596">
          <cell r="A5596">
            <v>4306130</v>
          </cell>
          <cell r="B5596" t="str">
            <v>Montaje contra todo riesgo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</row>
        <row r="5597">
          <cell r="A5597">
            <v>430613001</v>
          </cell>
          <cell r="B5597" t="str">
            <v>Seguro directo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>
            <v>430613002</v>
          </cell>
          <cell r="B5598" t="str">
            <v>Reaseguro tomado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>
            <v>430613003</v>
          </cell>
          <cell r="B5599" t="str">
            <v>Coaseguro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>
            <v>430613009</v>
          </cell>
          <cell r="B5600" t="str">
            <v>Seguros con filiales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>
            <v>43061300901</v>
          </cell>
          <cell r="B5601" t="str">
            <v>Seguro directo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>
            <v>43061300902</v>
          </cell>
          <cell r="B5602" t="str">
            <v>Reaseguro tomado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>
            <v>43061300903</v>
          </cell>
          <cell r="B5603" t="str">
            <v>Coaseguro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</row>
        <row r="5604">
          <cell r="A5604">
            <v>430614</v>
          </cell>
          <cell r="B5604" t="str">
            <v>Todo riesgo equipo electrÛnico</v>
          </cell>
          <cell r="C5604">
            <v>0</v>
          </cell>
          <cell r="D5604">
            <v>39740.18</v>
          </cell>
          <cell r="E5604">
            <v>0</v>
          </cell>
          <cell r="F5604">
            <v>39740.18</v>
          </cell>
        </row>
        <row r="5605">
          <cell r="A5605">
            <v>4306140</v>
          </cell>
          <cell r="B5605" t="str">
            <v>Todo riesgo equipo electrÛnico</v>
          </cell>
          <cell r="C5605">
            <v>0</v>
          </cell>
          <cell r="D5605">
            <v>39740.18</v>
          </cell>
          <cell r="E5605">
            <v>0</v>
          </cell>
          <cell r="F5605">
            <v>39740.18</v>
          </cell>
        </row>
        <row r="5606">
          <cell r="A5606">
            <v>430614001</v>
          </cell>
          <cell r="B5606" t="str">
            <v>Seguro directo</v>
          </cell>
          <cell r="C5606">
            <v>0</v>
          </cell>
          <cell r="D5606">
            <v>39740.18</v>
          </cell>
          <cell r="E5606">
            <v>0</v>
          </cell>
          <cell r="F5606">
            <v>39740.18</v>
          </cell>
        </row>
        <row r="5607">
          <cell r="A5607">
            <v>430614002</v>
          </cell>
          <cell r="B5607" t="str">
            <v>Reaseguro tomado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>
            <v>430614003</v>
          </cell>
          <cell r="B5608" t="str">
            <v>Coaseguro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>
            <v>430614009</v>
          </cell>
          <cell r="B5609" t="str">
            <v>Seguros con filiales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>
            <v>43061400901</v>
          </cell>
          <cell r="B5610" t="str">
            <v>Seguro directo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>
            <v>43061400902</v>
          </cell>
          <cell r="B5611" t="str">
            <v>Reaseguro tomado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>
            <v>43061400903</v>
          </cell>
          <cell r="B5612" t="str">
            <v>Coaseguro</v>
          </cell>
          <cell r="C5612">
            <v>0</v>
          </cell>
          <cell r="D5612">
            <v>0</v>
          </cell>
          <cell r="E5612">
            <v>0</v>
          </cell>
          <cell r="F5612">
            <v>0</v>
          </cell>
        </row>
        <row r="5613">
          <cell r="A5613">
            <v>430615</v>
          </cell>
          <cell r="B5613" t="str">
            <v>Calderos</v>
          </cell>
          <cell r="C5613">
            <v>0</v>
          </cell>
          <cell r="D5613">
            <v>192.69</v>
          </cell>
          <cell r="E5613">
            <v>0</v>
          </cell>
          <cell r="F5613">
            <v>192.69</v>
          </cell>
        </row>
        <row r="5614">
          <cell r="A5614">
            <v>4306150</v>
          </cell>
          <cell r="B5614" t="str">
            <v>Calderos</v>
          </cell>
          <cell r="C5614">
            <v>0</v>
          </cell>
          <cell r="D5614">
            <v>192.69</v>
          </cell>
          <cell r="E5614">
            <v>0</v>
          </cell>
          <cell r="F5614">
            <v>192.69</v>
          </cell>
        </row>
        <row r="5615">
          <cell r="A5615">
            <v>430615001</v>
          </cell>
          <cell r="B5615" t="str">
            <v>Seguro directo</v>
          </cell>
          <cell r="C5615">
            <v>0</v>
          </cell>
          <cell r="D5615">
            <v>192.69</v>
          </cell>
          <cell r="E5615">
            <v>0</v>
          </cell>
          <cell r="F5615">
            <v>192.69</v>
          </cell>
        </row>
        <row r="5616">
          <cell r="A5616">
            <v>430615002</v>
          </cell>
          <cell r="B5616" t="str">
            <v>Reaseguro tomado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>
            <v>430615003</v>
          </cell>
          <cell r="B5617" t="str">
            <v>Coaseguro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>
            <v>430615009</v>
          </cell>
          <cell r="B5618" t="str">
            <v>Seguros con filiales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>
            <v>43061500901</v>
          </cell>
          <cell r="B5619" t="str">
            <v>Seguro directo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>
            <v>43061500902</v>
          </cell>
          <cell r="B5620" t="str">
            <v>Reaseguro tomado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>
            <v>43061500903</v>
          </cell>
          <cell r="B5621" t="str">
            <v>Coaseguro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>
            <v>430616</v>
          </cell>
          <cell r="B5622" t="str">
            <v>Lucro cesante por interrupción de negocios</v>
          </cell>
          <cell r="C5622">
            <v>0</v>
          </cell>
          <cell r="D5622">
            <v>59514.61</v>
          </cell>
          <cell r="E5622">
            <v>0</v>
          </cell>
          <cell r="F5622">
            <v>59514.61</v>
          </cell>
        </row>
        <row r="5623">
          <cell r="A5623">
            <v>4306160</v>
          </cell>
          <cell r="B5623" t="str">
            <v>Lucro cesante por interrupciÛn de negocios</v>
          </cell>
          <cell r="C5623">
            <v>0</v>
          </cell>
          <cell r="D5623">
            <v>59514.61</v>
          </cell>
          <cell r="E5623">
            <v>0</v>
          </cell>
          <cell r="F5623">
            <v>59514.61</v>
          </cell>
        </row>
        <row r="5624">
          <cell r="A5624">
            <v>430616001</v>
          </cell>
          <cell r="B5624" t="str">
            <v>Seguro directo</v>
          </cell>
          <cell r="C5624">
            <v>0</v>
          </cell>
          <cell r="D5624">
            <v>59514.61</v>
          </cell>
          <cell r="E5624">
            <v>0</v>
          </cell>
          <cell r="F5624">
            <v>59514.61</v>
          </cell>
        </row>
        <row r="5625">
          <cell r="A5625">
            <v>430616002</v>
          </cell>
          <cell r="B5625" t="str">
            <v>Reaseguro tomado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>
            <v>430616003</v>
          </cell>
          <cell r="B5626" t="str">
            <v>Coaseguro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>
            <v>430616009</v>
          </cell>
          <cell r="B5627" t="str">
            <v>Seguros con filiales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>
            <v>43061600901</v>
          </cell>
          <cell r="B5628" t="str">
            <v>Seguro directo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>
            <v>43061600902</v>
          </cell>
          <cell r="B5629" t="str">
            <v>Reaseguro tomado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</row>
        <row r="5630">
          <cell r="A5630">
            <v>43061600903</v>
          </cell>
          <cell r="B5630" t="str">
            <v>Coaseguro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</row>
        <row r="5631">
          <cell r="A5631">
            <v>430617</v>
          </cell>
          <cell r="B5631" t="str">
            <v>Lucro cesante rotura de maquinaria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</row>
        <row r="5632">
          <cell r="A5632">
            <v>4306170</v>
          </cell>
          <cell r="B5632" t="str">
            <v>Lucro cesante rotura de maquinaria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</row>
        <row r="5633">
          <cell r="A5633">
            <v>430617001</v>
          </cell>
          <cell r="B5633" t="str">
            <v>Seguro directo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</row>
        <row r="5634">
          <cell r="A5634">
            <v>430617002</v>
          </cell>
          <cell r="B5634" t="str">
            <v>Reaseguro tomado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</row>
        <row r="5635">
          <cell r="A5635">
            <v>430617003</v>
          </cell>
          <cell r="B5635" t="str">
            <v>Coaseguro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</row>
        <row r="5636">
          <cell r="A5636">
            <v>430617009</v>
          </cell>
          <cell r="B5636" t="str">
            <v>Seguros con filiales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</row>
        <row r="5637">
          <cell r="A5637">
            <v>43061700901</v>
          </cell>
          <cell r="B5637" t="str">
            <v>Seguro directo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</row>
        <row r="5638">
          <cell r="A5638">
            <v>43061700902</v>
          </cell>
          <cell r="B5638" t="str">
            <v>Reaseguro tomado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</row>
        <row r="5639">
          <cell r="A5639">
            <v>43061700903</v>
          </cell>
          <cell r="B5639" t="str">
            <v>Coaseguro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</row>
        <row r="5640">
          <cell r="A5640">
            <v>430618</v>
          </cell>
          <cell r="B5640" t="str">
            <v>Responsabilidad civil</v>
          </cell>
          <cell r="C5640">
            <v>0</v>
          </cell>
          <cell r="D5640">
            <v>196791.07</v>
          </cell>
          <cell r="E5640">
            <v>0</v>
          </cell>
          <cell r="F5640">
            <v>196791.07</v>
          </cell>
        </row>
        <row r="5641">
          <cell r="A5641">
            <v>4306180</v>
          </cell>
          <cell r="B5641" t="str">
            <v>Responsabilidad civil</v>
          </cell>
          <cell r="C5641">
            <v>0</v>
          </cell>
          <cell r="D5641">
            <v>196791.07</v>
          </cell>
          <cell r="E5641">
            <v>0</v>
          </cell>
          <cell r="F5641">
            <v>196791.07</v>
          </cell>
        </row>
        <row r="5642">
          <cell r="A5642">
            <v>430618001</v>
          </cell>
          <cell r="B5642" t="str">
            <v>Seguro directo</v>
          </cell>
          <cell r="C5642">
            <v>0</v>
          </cell>
          <cell r="D5642">
            <v>196597.11</v>
          </cell>
          <cell r="E5642">
            <v>0</v>
          </cell>
          <cell r="F5642">
            <v>196597.11</v>
          </cell>
        </row>
        <row r="5643">
          <cell r="A5643">
            <v>430618002</v>
          </cell>
          <cell r="B5643" t="str">
            <v>Reaseguro tomado</v>
          </cell>
          <cell r="C5643">
            <v>0</v>
          </cell>
          <cell r="D5643">
            <v>193.96</v>
          </cell>
          <cell r="E5643">
            <v>0</v>
          </cell>
          <cell r="F5643">
            <v>193.96</v>
          </cell>
        </row>
        <row r="5644">
          <cell r="A5644">
            <v>430618003</v>
          </cell>
          <cell r="B5644" t="str">
            <v>Coaseguro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>
            <v>430618009</v>
          </cell>
          <cell r="B5645" t="str">
            <v>Seguros con filiales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>
            <v>43061800901</v>
          </cell>
          <cell r="B5646" t="str">
            <v>Seguro directo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>
            <v>43061800902</v>
          </cell>
          <cell r="B5647" t="str">
            <v>Reaseguro tomado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>
            <v>43061800903</v>
          </cell>
          <cell r="B5648" t="str">
            <v>Coaseguro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>
            <v>4306190</v>
          </cell>
          <cell r="B5649" t="str">
            <v>Riesgos profesionales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>
            <v>430619001</v>
          </cell>
          <cell r="B5650" t="str">
            <v>Seguro directo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>
            <v>430619002</v>
          </cell>
          <cell r="B5651" t="str">
            <v>Reaseguro tomado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>
            <v>430619003</v>
          </cell>
          <cell r="B5652" t="str">
            <v>Coaseguro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>
            <v>430619009</v>
          </cell>
          <cell r="B5653" t="str">
            <v>Seguros con filiales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>
            <v>43061900901</v>
          </cell>
          <cell r="B5654" t="str">
            <v>Seguro directo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>
            <v>43061900902</v>
          </cell>
          <cell r="B5655" t="str">
            <v>Reaseguro tomado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>
            <v>43061900903</v>
          </cell>
          <cell r="B5656" t="str">
            <v>Coaseguro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>
            <v>4306200</v>
          </cell>
          <cell r="B5657" t="str">
            <v>Ganadero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>
            <v>430620001</v>
          </cell>
          <cell r="B5658" t="str">
            <v>Seguro directo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>
            <v>430620002</v>
          </cell>
          <cell r="B5659" t="str">
            <v>Reaseguro tomado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>
            <v>430620003</v>
          </cell>
          <cell r="B5660" t="str">
            <v>Coaseguro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>
            <v>430620009</v>
          </cell>
          <cell r="B5661" t="str">
            <v>Seguros con filiales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>
            <v>43062000901</v>
          </cell>
          <cell r="B5662" t="str">
            <v>Seguro directo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>
            <v>43062000902</v>
          </cell>
          <cell r="B5663" t="str">
            <v>Reaseguro tomado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>
            <v>43062000903</v>
          </cell>
          <cell r="B5664" t="str">
            <v>Coaseguro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</row>
        <row r="5665">
          <cell r="A5665">
            <v>430621</v>
          </cell>
          <cell r="B5665" t="str">
            <v>AGRICOLA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</row>
        <row r="5666">
          <cell r="A5666">
            <v>4306210</v>
          </cell>
          <cell r="B5666" t="str">
            <v>AgrÌcola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</row>
        <row r="5667">
          <cell r="A5667">
            <v>430621001</v>
          </cell>
          <cell r="B5667" t="str">
            <v>Seguro directo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>
            <v>430621002</v>
          </cell>
          <cell r="B5668" t="str">
            <v>Reaseguro tomado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</row>
        <row r="5669">
          <cell r="A5669">
            <v>430621003</v>
          </cell>
          <cell r="B5669" t="str">
            <v>Coaseguro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>
            <v>430621009</v>
          </cell>
          <cell r="B5670" t="str">
            <v>Seguros con filiales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>
            <v>43062100901</v>
          </cell>
          <cell r="B5671" t="str">
            <v>Seguro directo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</row>
        <row r="5672">
          <cell r="A5672">
            <v>43062100902</v>
          </cell>
          <cell r="B5672" t="str">
            <v>Reaseguro tomado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>
            <v>43062100903</v>
          </cell>
          <cell r="B5673" t="str">
            <v>Coaseguro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</row>
        <row r="5674">
          <cell r="A5674">
            <v>430622</v>
          </cell>
          <cell r="B5674" t="str">
            <v>Domiciliario</v>
          </cell>
          <cell r="C5674">
            <v>0</v>
          </cell>
          <cell r="D5674">
            <v>18071.64</v>
          </cell>
          <cell r="E5674">
            <v>0</v>
          </cell>
          <cell r="F5674">
            <v>18071.64</v>
          </cell>
        </row>
        <row r="5675">
          <cell r="A5675">
            <v>4306220</v>
          </cell>
          <cell r="B5675" t="str">
            <v>Domiciliario</v>
          </cell>
          <cell r="C5675">
            <v>0</v>
          </cell>
          <cell r="D5675">
            <v>18071.64</v>
          </cell>
          <cell r="E5675">
            <v>0</v>
          </cell>
          <cell r="F5675">
            <v>18071.64</v>
          </cell>
        </row>
        <row r="5676">
          <cell r="A5676">
            <v>430622001</v>
          </cell>
          <cell r="B5676" t="str">
            <v>Seguro directo</v>
          </cell>
          <cell r="C5676">
            <v>0</v>
          </cell>
          <cell r="D5676">
            <v>18071.64</v>
          </cell>
          <cell r="E5676">
            <v>0</v>
          </cell>
          <cell r="F5676">
            <v>18071.64</v>
          </cell>
        </row>
        <row r="5677">
          <cell r="A5677">
            <v>430622002</v>
          </cell>
          <cell r="B5677" t="str">
            <v>Reaseguro tomado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</row>
        <row r="5678">
          <cell r="A5678">
            <v>430622003</v>
          </cell>
          <cell r="B5678" t="str">
            <v>Coaseguro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</row>
        <row r="5679">
          <cell r="A5679">
            <v>430622009</v>
          </cell>
          <cell r="B5679" t="str">
            <v>Seguros con filiales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>
            <v>43062200901</v>
          </cell>
          <cell r="B5680" t="str">
            <v>Seguro directo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>
            <v>43062200902</v>
          </cell>
          <cell r="B5681" t="str">
            <v>Reaseguro tomado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>
            <v>43062200903</v>
          </cell>
          <cell r="B5682" t="str">
            <v>Coaseguro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>
            <v>430623</v>
          </cell>
          <cell r="B5683" t="str">
            <v>CrÈdito interno</v>
          </cell>
          <cell r="C5683">
            <v>0</v>
          </cell>
          <cell r="D5683">
            <v>218.42</v>
          </cell>
          <cell r="E5683">
            <v>218.42</v>
          </cell>
          <cell r="F5683">
            <v>0</v>
          </cell>
        </row>
        <row r="5684">
          <cell r="A5684">
            <v>4306230</v>
          </cell>
          <cell r="B5684" t="str">
            <v>CrÈdito interno</v>
          </cell>
          <cell r="C5684">
            <v>0</v>
          </cell>
          <cell r="D5684">
            <v>218.42</v>
          </cell>
          <cell r="E5684">
            <v>218.42</v>
          </cell>
          <cell r="F5684">
            <v>0</v>
          </cell>
        </row>
        <row r="5685">
          <cell r="A5685">
            <v>430623001</v>
          </cell>
          <cell r="B5685" t="str">
            <v>Seguro directo</v>
          </cell>
          <cell r="C5685">
            <v>0</v>
          </cell>
          <cell r="D5685">
            <v>218.42</v>
          </cell>
          <cell r="E5685">
            <v>218.42</v>
          </cell>
          <cell r="F5685">
            <v>0</v>
          </cell>
        </row>
        <row r="5686">
          <cell r="A5686">
            <v>430623002</v>
          </cell>
          <cell r="B5686" t="str">
            <v>Reaseguro tomado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>
            <v>430623003</v>
          </cell>
          <cell r="B5687" t="str">
            <v>Coaseguro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>
            <v>430623009</v>
          </cell>
          <cell r="B5688" t="str">
            <v>Seguros con filiales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>
            <v>43062300901</v>
          </cell>
          <cell r="B5689" t="str">
            <v>Seguro directo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>
            <v>43062300902</v>
          </cell>
          <cell r="B5690" t="str">
            <v>Reaseguro tomado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</row>
        <row r="5691">
          <cell r="A5691">
            <v>43062300903</v>
          </cell>
          <cell r="B5691" t="str">
            <v>Coaseguro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</row>
        <row r="5692">
          <cell r="A5692">
            <v>4306240</v>
          </cell>
          <cell r="B5692" t="str">
            <v>CrÈdito a la exportaciÛn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</row>
        <row r="5693">
          <cell r="A5693">
            <v>430624001</v>
          </cell>
          <cell r="B5693" t="str">
            <v>Seguro directo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</row>
        <row r="5694">
          <cell r="A5694">
            <v>430624002</v>
          </cell>
          <cell r="B5694" t="str">
            <v>Reaseguro tomado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</row>
        <row r="5695">
          <cell r="A5695">
            <v>430624003</v>
          </cell>
          <cell r="B5695" t="str">
            <v>Coaseguro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</row>
        <row r="5696">
          <cell r="A5696">
            <v>430624009</v>
          </cell>
          <cell r="B5696" t="str">
            <v>Seguros con filiales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</row>
        <row r="5697">
          <cell r="A5697">
            <v>43062400901</v>
          </cell>
          <cell r="B5697" t="str">
            <v>Seguro directo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>
            <v>43062400902</v>
          </cell>
          <cell r="B5698" t="str">
            <v>Reaseguro tomado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</row>
        <row r="5699">
          <cell r="A5699">
            <v>43062400903</v>
          </cell>
          <cell r="B5699" t="str">
            <v>Coaseguro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</row>
        <row r="5700">
          <cell r="A5700">
            <v>430625</v>
          </cell>
          <cell r="B5700" t="str">
            <v>Miscelaneos</v>
          </cell>
          <cell r="C5700">
            <v>0</v>
          </cell>
          <cell r="D5700">
            <v>151962.98000000001</v>
          </cell>
          <cell r="E5700">
            <v>0</v>
          </cell>
          <cell r="F5700">
            <v>151962.98000000001</v>
          </cell>
        </row>
        <row r="5701">
          <cell r="A5701">
            <v>4306250</v>
          </cell>
          <cell r="B5701" t="str">
            <v>Miscel·neos</v>
          </cell>
          <cell r="C5701">
            <v>0</v>
          </cell>
          <cell r="D5701">
            <v>151962.98000000001</v>
          </cell>
          <cell r="E5701">
            <v>0</v>
          </cell>
          <cell r="F5701">
            <v>151962.98000000001</v>
          </cell>
        </row>
        <row r="5702">
          <cell r="A5702">
            <v>430625001</v>
          </cell>
          <cell r="B5702" t="str">
            <v>Seguro directo</v>
          </cell>
          <cell r="C5702">
            <v>0</v>
          </cell>
          <cell r="D5702">
            <v>151962.98000000001</v>
          </cell>
          <cell r="E5702">
            <v>0</v>
          </cell>
          <cell r="F5702">
            <v>151962.98000000001</v>
          </cell>
        </row>
        <row r="5703">
          <cell r="A5703">
            <v>430625002</v>
          </cell>
          <cell r="B5703" t="str">
            <v>Reaseguro tomado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>
            <v>430625003</v>
          </cell>
          <cell r="B5704" t="str">
            <v>Coaseguro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>
            <v>430625009</v>
          </cell>
          <cell r="B5705" t="str">
            <v>Seguros con filiales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</row>
        <row r="5706">
          <cell r="A5706">
            <v>43062500901</v>
          </cell>
          <cell r="B5706" t="str">
            <v>Seguro directo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>
            <v>43062500902</v>
          </cell>
          <cell r="B5707" t="str">
            <v>Reaseguro tomado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</row>
        <row r="5708">
          <cell r="A5708">
            <v>43062500903</v>
          </cell>
          <cell r="B5708" t="str">
            <v>Coaseguro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>
            <v>4307</v>
          </cell>
          <cell r="B5709" t="str">
            <v>DE RIESGOS EN CURSO DE FIANZAS</v>
          </cell>
          <cell r="C5709">
            <v>0</v>
          </cell>
          <cell r="D5709">
            <v>1312340.6100000001</v>
          </cell>
          <cell r="E5709">
            <v>0</v>
          </cell>
          <cell r="F5709">
            <v>1312340.6100000001</v>
          </cell>
        </row>
        <row r="5710">
          <cell r="A5710">
            <v>430701</v>
          </cell>
          <cell r="B5710" t="str">
            <v>Fidelidad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</row>
        <row r="5711">
          <cell r="A5711">
            <v>4307010</v>
          </cell>
          <cell r="B5711" t="str">
            <v>Fidelidad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</row>
        <row r="5712">
          <cell r="A5712">
            <v>430701001</v>
          </cell>
          <cell r="B5712" t="str">
            <v>Fianzas directas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</row>
        <row r="5713">
          <cell r="A5713">
            <v>430701002</v>
          </cell>
          <cell r="B5713" t="str">
            <v>Reafianzamiento tomado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</row>
        <row r="5714">
          <cell r="A5714">
            <v>430701003</v>
          </cell>
          <cell r="B5714" t="str">
            <v>Coafianzamiento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>
            <v>430701009</v>
          </cell>
          <cell r="B5715" t="str">
            <v>Fianzas de filiales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>
            <v>43070100901</v>
          </cell>
          <cell r="B5716" t="str">
            <v>Fianzas directas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>
            <v>43070100902</v>
          </cell>
          <cell r="B5717" t="str">
            <v>Reafianzamiento tomado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>
            <v>43070100903</v>
          </cell>
          <cell r="B5718" t="str">
            <v>Coafianzamiento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>
            <v>430702</v>
          </cell>
          <cell r="B5719" t="str">
            <v>GarantÌa</v>
          </cell>
          <cell r="C5719">
            <v>0</v>
          </cell>
          <cell r="D5719">
            <v>1312340.6100000001</v>
          </cell>
          <cell r="E5719">
            <v>0</v>
          </cell>
          <cell r="F5719">
            <v>1312340.6100000001</v>
          </cell>
        </row>
        <row r="5720">
          <cell r="A5720">
            <v>4307020</v>
          </cell>
          <cell r="B5720" t="str">
            <v>GarantÌa</v>
          </cell>
          <cell r="C5720">
            <v>0</v>
          </cell>
          <cell r="D5720">
            <v>1312340.6100000001</v>
          </cell>
          <cell r="E5720">
            <v>0</v>
          </cell>
          <cell r="F5720">
            <v>1312340.6100000001</v>
          </cell>
        </row>
        <row r="5721">
          <cell r="A5721">
            <v>430702001</v>
          </cell>
          <cell r="B5721" t="str">
            <v>Fianzas directas</v>
          </cell>
          <cell r="C5721">
            <v>0</v>
          </cell>
          <cell r="D5721">
            <v>1279007.48</v>
          </cell>
          <cell r="E5721">
            <v>0</v>
          </cell>
          <cell r="F5721">
            <v>1279007.48</v>
          </cell>
        </row>
        <row r="5722">
          <cell r="A5722">
            <v>430702002</v>
          </cell>
          <cell r="B5722" t="str">
            <v>Reafianzamiento tomado</v>
          </cell>
          <cell r="C5722">
            <v>0</v>
          </cell>
          <cell r="D5722">
            <v>33333.129999999997</v>
          </cell>
          <cell r="E5722">
            <v>0</v>
          </cell>
          <cell r="F5722">
            <v>33333.129999999997</v>
          </cell>
        </row>
        <row r="5723">
          <cell r="A5723">
            <v>430702003</v>
          </cell>
          <cell r="B5723" t="str">
            <v>Coafianzamiento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>
            <v>430702009</v>
          </cell>
          <cell r="B5724" t="str">
            <v>Fianzas de filiales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</row>
        <row r="5725">
          <cell r="A5725">
            <v>43070200901</v>
          </cell>
          <cell r="B5725" t="str">
            <v>Fianzas directas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</row>
        <row r="5726">
          <cell r="A5726">
            <v>43070200902</v>
          </cell>
          <cell r="B5726" t="str">
            <v>Reafianzamiento tomado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</row>
        <row r="5727">
          <cell r="A5727">
            <v>43070200903</v>
          </cell>
          <cell r="B5727" t="str">
            <v>Coafianzamiento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</row>
        <row r="5728">
          <cell r="A5728">
            <v>4307030</v>
          </cell>
          <cell r="B5728" t="str">
            <v>Motoristas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</row>
        <row r="5729">
          <cell r="A5729">
            <v>430703001</v>
          </cell>
          <cell r="B5729" t="str">
            <v>Fianzas directas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>
            <v>430703002</v>
          </cell>
          <cell r="B5730" t="str">
            <v>Reafianzamiento tomado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</row>
        <row r="5731">
          <cell r="A5731">
            <v>430703003</v>
          </cell>
          <cell r="B5731" t="str">
            <v>Coafianzamiento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</row>
        <row r="5732">
          <cell r="A5732">
            <v>430703009</v>
          </cell>
          <cell r="B5732" t="str">
            <v>Fianzas de filiales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</row>
        <row r="5733">
          <cell r="A5733">
            <v>43070300901</v>
          </cell>
          <cell r="B5733" t="str">
            <v>Fianzas directas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</row>
        <row r="5734">
          <cell r="A5734">
            <v>43070300902</v>
          </cell>
          <cell r="B5734" t="str">
            <v>Reafianzamiento tomado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</row>
        <row r="5735">
          <cell r="A5735">
            <v>43070300903</v>
          </cell>
          <cell r="B5735" t="str">
            <v>Coafianzamiento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</row>
        <row r="5736">
          <cell r="A5736">
            <v>4308</v>
          </cell>
          <cell r="B5736" t="str">
            <v>DE PREVISION Y CONTINGENCIAL DE FIANZAS</v>
          </cell>
          <cell r="C5736">
            <v>0</v>
          </cell>
          <cell r="D5736">
            <v>111373.08</v>
          </cell>
          <cell r="E5736">
            <v>0</v>
          </cell>
          <cell r="F5736">
            <v>111373.08</v>
          </cell>
        </row>
        <row r="5737">
          <cell r="A5737">
            <v>430801</v>
          </cell>
          <cell r="B5737" t="str">
            <v>DE PREVISION Y CONTINGENCIAL DE FIANZAS</v>
          </cell>
          <cell r="C5737">
            <v>0</v>
          </cell>
          <cell r="D5737">
            <v>111373.08</v>
          </cell>
          <cell r="E5737">
            <v>0</v>
          </cell>
          <cell r="F5737">
            <v>111373.08</v>
          </cell>
        </row>
        <row r="5738">
          <cell r="A5738">
            <v>4308010</v>
          </cell>
          <cell r="B5738" t="str">
            <v>De previsión para riesgo contingencial de terremoto</v>
          </cell>
          <cell r="C5738">
            <v>0</v>
          </cell>
          <cell r="D5738">
            <v>111373.08</v>
          </cell>
          <cell r="E5738">
            <v>0</v>
          </cell>
          <cell r="F5738">
            <v>111373.08</v>
          </cell>
        </row>
        <row r="5739">
          <cell r="A5739">
            <v>430802</v>
          </cell>
          <cell r="B5739" t="str">
            <v>De previsión para riesgos especiales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>
            <v>4308020</v>
          </cell>
          <cell r="B5740" t="str">
            <v>De previsión para riesgos especiales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>
            <v>430803</v>
          </cell>
          <cell r="B5741" t="str">
            <v>Extraordinaria de previsión para otros riesgos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>
            <v>4308030</v>
          </cell>
          <cell r="B5742" t="str">
            <v>Extraordinaria de previsión para otros riesgos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>
            <v>430804</v>
          </cell>
          <cell r="B5743" t="str">
            <v>Reserva contingencial de fianzas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>
            <v>4308040</v>
          </cell>
          <cell r="B5744" t="str">
            <v>Reserva contingencial de fianzas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>
            <v>4309</v>
          </cell>
          <cell r="B5745" t="str">
            <v>Reclamos en Tramite</v>
          </cell>
          <cell r="C5745">
            <v>0</v>
          </cell>
          <cell r="D5745">
            <v>438152.93</v>
          </cell>
          <cell r="E5745">
            <v>0</v>
          </cell>
          <cell r="F5745">
            <v>438152.93</v>
          </cell>
        </row>
        <row r="5746">
          <cell r="A5746">
            <v>430901</v>
          </cell>
          <cell r="B5746" t="str">
            <v>De seguro de Vida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>
            <v>4309010</v>
          </cell>
          <cell r="B5747" t="str">
            <v>De seguro de Vida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>
            <v>430901001</v>
          </cell>
          <cell r="B5748" t="str">
            <v>VIda Temporal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</row>
        <row r="5749">
          <cell r="A5749">
            <v>430901002</v>
          </cell>
          <cell r="B5749" t="str">
            <v>Vida Colectivo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</row>
        <row r="5750">
          <cell r="A5750">
            <v>430902</v>
          </cell>
          <cell r="B5750" t="str">
            <v>De seguros previsionales rentas y pensiones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>
            <v>4309020</v>
          </cell>
          <cell r="B5751" t="str">
            <v>De seguro Previsionales de rentas y pensiones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</row>
        <row r="5752">
          <cell r="A5752">
            <v>430903</v>
          </cell>
          <cell r="B5752" t="str">
            <v>De seguro  de Accidentes y Enfermedad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</row>
        <row r="5753">
          <cell r="A5753">
            <v>4309030</v>
          </cell>
          <cell r="B5753" t="str">
            <v>De seguro  de Accidentes y Enfermedad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</row>
        <row r="5754">
          <cell r="A5754">
            <v>430903001</v>
          </cell>
          <cell r="B5754" t="str">
            <v>Salud y hospitalizacion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>
            <v>430903002</v>
          </cell>
          <cell r="B5755" t="str">
            <v>Accidentes personales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>
            <v>430903003</v>
          </cell>
          <cell r="B5756" t="str">
            <v>Accidentes personales viajes aereos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>
            <v>430903004</v>
          </cell>
          <cell r="B5757" t="str">
            <v>Escolares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>
            <v>430904</v>
          </cell>
          <cell r="B5758" t="str">
            <v>De seguros de incendio y lineas aliadas</v>
          </cell>
          <cell r="C5758">
            <v>0</v>
          </cell>
          <cell r="D5758">
            <v>87724.47</v>
          </cell>
          <cell r="E5758">
            <v>0</v>
          </cell>
          <cell r="F5758">
            <v>87724.47</v>
          </cell>
        </row>
        <row r="5759">
          <cell r="A5759">
            <v>4309040</v>
          </cell>
          <cell r="B5759" t="str">
            <v>De seguros de incendio y lineas aliadas</v>
          </cell>
          <cell r="C5759">
            <v>0</v>
          </cell>
          <cell r="D5759">
            <v>87724.47</v>
          </cell>
          <cell r="E5759">
            <v>0</v>
          </cell>
          <cell r="F5759">
            <v>87724.47</v>
          </cell>
        </row>
        <row r="5760">
          <cell r="A5760">
            <v>430905</v>
          </cell>
          <cell r="B5760" t="str">
            <v>De seguro de Automotores</v>
          </cell>
          <cell r="C5760">
            <v>0</v>
          </cell>
          <cell r="D5760">
            <v>55820.04</v>
          </cell>
          <cell r="E5760">
            <v>0</v>
          </cell>
          <cell r="F5760">
            <v>55820.04</v>
          </cell>
        </row>
        <row r="5761">
          <cell r="A5761">
            <v>4309050</v>
          </cell>
          <cell r="B5761" t="str">
            <v>De seguro de Automotores</v>
          </cell>
          <cell r="C5761">
            <v>0</v>
          </cell>
          <cell r="D5761">
            <v>55820.04</v>
          </cell>
          <cell r="E5761">
            <v>0</v>
          </cell>
          <cell r="F5761">
            <v>55820.04</v>
          </cell>
        </row>
        <row r="5762">
          <cell r="A5762">
            <v>430906</v>
          </cell>
          <cell r="B5762" t="str">
            <v>De otros seguros Generales</v>
          </cell>
          <cell r="C5762">
            <v>0</v>
          </cell>
          <cell r="D5762">
            <v>15927.1</v>
          </cell>
          <cell r="E5762">
            <v>0</v>
          </cell>
          <cell r="F5762">
            <v>15927.1</v>
          </cell>
        </row>
        <row r="5763">
          <cell r="A5763">
            <v>4309060</v>
          </cell>
          <cell r="B5763" t="str">
            <v>De otros seguros Generales</v>
          </cell>
          <cell r="C5763">
            <v>0</v>
          </cell>
          <cell r="D5763">
            <v>15927.1</v>
          </cell>
          <cell r="E5763">
            <v>0</v>
          </cell>
          <cell r="F5763">
            <v>15927.1</v>
          </cell>
        </row>
        <row r="5764">
          <cell r="A5764">
            <v>430906001</v>
          </cell>
          <cell r="B5764" t="str">
            <v>Rotura de Cristales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>
            <v>430906002</v>
          </cell>
          <cell r="B5765" t="str">
            <v>Transporte Maritimo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>
            <v>430906003</v>
          </cell>
          <cell r="B5766" t="str">
            <v>Transporte Aereo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>
            <v>430906004</v>
          </cell>
          <cell r="B5767" t="str">
            <v>Transporte Terrestre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</row>
        <row r="5768">
          <cell r="A5768">
            <v>430906005</v>
          </cell>
          <cell r="B5768" t="str">
            <v>Maritimo casco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>
            <v>430906006</v>
          </cell>
          <cell r="B5769" t="str">
            <v>Aviacion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>
            <v>430906007</v>
          </cell>
          <cell r="B5770" t="str">
            <v>Robo y Hurto</v>
          </cell>
          <cell r="C5770">
            <v>0</v>
          </cell>
          <cell r="D5770">
            <v>934.78</v>
          </cell>
          <cell r="E5770">
            <v>0</v>
          </cell>
          <cell r="F5770">
            <v>934.78</v>
          </cell>
        </row>
        <row r="5771">
          <cell r="A5771">
            <v>430906008</v>
          </cell>
          <cell r="B5771" t="str">
            <v>Fidelidad</v>
          </cell>
          <cell r="C5771">
            <v>0</v>
          </cell>
          <cell r="D5771">
            <v>3587.38</v>
          </cell>
          <cell r="E5771">
            <v>0</v>
          </cell>
          <cell r="F5771">
            <v>3587.38</v>
          </cell>
        </row>
        <row r="5772">
          <cell r="A5772">
            <v>430906009</v>
          </cell>
          <cell r="B5772" t="str">
            <v>Seguro de Bancos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>
            <v>430906010</v>
          </cell>
          <cell r="B5773" t="str">
            <v>Todo Riesgos contratistas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>
            <v>430906011</v>
          </cell>
          <cell r="B5774" t="str">
            <v>Todo Riesgos equipo para contratistas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>
            <v>430906012</v>
          </cell>
          <cell r="B5775" t="str">
            <v>Rotura de Maquinaria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>
            <v>430906013</v>
          </cell>
          <cell r="B5776" t="str">
            <v>Montaje contra todo Riesgo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>
            <v>430906014</v>
          </cell>
          <cell r="B5777" t="str">
            <v>Todo riesgo Equipo Electronico</v>
          </cell>
          <cell r="C5777">
            <v>0</v>
          </cell>
          <cell r="D5777">
            <v>11169.94</v>
          </cell>
          <cell r="E5777">
            <v>0</v>
          </cell>
          <cell r="F5777">
            <v>11169.94</v>
          </cell>
        </row>
        <row r="5778">
          <cell r="A5778">
            <v>430906015</v>
          </cell>
          <cell r="B5778" t="str">
            <v>Calderos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>
            <v>430906016</v>
          </cell>
          <cell r="B5779" t="str">
            <v>Lucro cesante por interrupción de negocios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>
            <v>430906017</v>
          </cell>
          <cell r="B5780" t="str">
            <v>Lucro cesante rotura de maquinarias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>
            <v>430906018</v>
          </cell>
          <cell r="B5781" t="str">
            <v>Responsabilidad civil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>
            <v>430906019</v>
          </cell>
          <cell r="B5782" t="str">
            <v>Riesgos profesionales</v>
          </cell>
          <cell r="C5782">
            <v>0</v>
          </cell>
          <cell r="D5782">
            <v>0</v>
          </cell>
          <cell r="E5782">
            <v>0</v>
          </cell>
          <cell r="F5782">
            <v>0</v>
          </cell>
        </row>
        <row r="5783">
          <cell r="A5783">
            <v>430906020</v>
          </cell>
          <cell r="B5783" t="str">
            <v>Ganadero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>
            <v>430906021</v>
          </cell>
          <cell r="B5784" t="str">
            <v>Agricola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>
            <v>430906022</v>
          </cell>
          <cell r="B5785" t="str">
            <v>Domicilio</v>
          </cell>
          <cell r="C5785">
            <v>0</v>
          </cell>
          <cell r="D5785">
            <v>235</v>
          </cell>
          <cell r="E5785">
            <v>0</v>
          </cell>
          <cell r="F5785">
            <v>235</v>
          </cell>
        </row>
        <row r="5786">
          <cell r="A5786">
            <v>430906023</v>
          </cell>
          <cell r="B5786" t="str">
            <v>Credito interno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>
            <v>430906024</v>
          </cell>
          <cell r="B5787" t="str">
            <v>Credito a la exportacion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>
            <v>430906025</v>
          </cell>
          <cell r="B5788" t="str">
            <v>Miscelaneos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>
            <v>430907</v>
          </cell>
          <cell r="B5789" t="str">
            <v>FIANZAS</v>
          </cell>
          <cell r="C5789">
            <v>0</v>
          </cell>
          <cell r="D5789">
            <v>278681.32</v>
          </cell>
          <cell r="E5789">
            <v>0</v>
          </cell>
          <cell r="F5789">
            <v>278681.32</v>
          </cell>
        </row>
        <row r="5790">
          <cell r="A5790">
            <v>4309070</v>
          </cell>
          <cell r="B5790" t="str">
            <v>FIANZAS</v>
          </cell>
          <cell r="C5790">
            <v>0</v>
          </cell>
          <cell r="D5790">
            <v>278681.32</v>
          </cell>
          <cell r="E5790">
            <v>0</v>
          </cell>
          <cell r="F5790">
            <v>278681.32</v>
          </cell>
        </row>
        <row r="5791">
          <cell r="A5791">
            <v>430907001</v>
          </cell>
          <cell r="B5791" t="str">
            <v>FIDELIDAD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>
            <v>430907002</v>
          </cell>
          <cell r="B5792" t="str">
            <v>GARANTIA</v>
          </cell>
          <cell r="C5792">
            <v>0</v>
          </cell>
          <cell r="D5792">
            <v>278681.32</v>
          </cell>
          <cell r="E5792">
            <v>0</v>
          </cell>
          <cell r="F5792">
            <v>278681.32</v>
          </cell>
        </row>
        <row r="5793">
          <cell r="A5793">
            <v>430907003</v>
          </cell>
          <cell r="B5793" t="str">
            <v>MOTORISTAS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>
            <v>44</v>
          </cell>
          <cell r="B5794" t="str">
            <v>GASTOS POR DECREMENTO DE RESERVAS A CARGO DE REASEGURADORAS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>
            <v>4401</v>
          </cell>
          <cell r="B5795" t="str">
            <v>DE SEGUROS DE VIDA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>
            <v>4401010</v>
          </cell>
          <cell r="B5796" t="str">
            <v>Matem·tica de vida individual de largo plazo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>
            <v>440101004</v>
          </cell>
          <cell r="B5797" t="str">
            <v>Reaseguro Cedido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>
            <v>440101005</v>
          </cell>
          <cell r="B5798" t="str">
            <v>Retrocesiones de seguros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>
            <v>440101009</v>
          </cell>
          <cell r="B5799" t="str">
            <v>Seguros con filiales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>
            <v>44010100901</v>
          </cell>
          <cell r="B5800" t="str">
            <v>Reaseguro Cedido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>
            <v>44010100902</v>
          </cell>
          <cell r="B5801" t="str">
            <v>Retrocesiones de seguros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>
            <v>440102</v>
          </cell>
          <cell r="B5802" t="str">
            <v>De riesgo en curso de vida individual de corto plazo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>
            <v>4401020</v>
          </cell>
          <cell r="B5803" t="str">
            <v>De riesgo en curso de vida individual de corto plazo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>
            <v>440102004</v>
          </cell>
          <cell r="B5804" t="str">
            <v>Reaseguro Cedido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>
            <v>440102005</v>
          </cell>
          <cell r="B5805" t="str">
            <v>Retrocesiones de seguros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>
            <v>440102009</v>
          </cell>
          <cell r="B5806" t="str">
            <v>Seguros con filiales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>
            <v>44010200901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>
            <v>44010200902</v>
          </cell>
          <cell r="B5808" t="str">
            <v>Retrocesiones de seguros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>
            <v>440103</v>
          </cell>
          <cell r="B5809" t="str">
            <v>De riesgo en curso seguro de vida colectivo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>
            <v>4401030</v>
          </cell>
          <cell r="B5810" t="str">
            <v>De riesgo en curso seguro de vida colectivo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>
            <v>440103004</v>
          </cell>
          <cell r="B5811" t="str">
            <v>Reaseguro Cedido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>
            <v>440103005</v>
          </cell>
          <cell r="B5812" t="str">
            <v>Retrocesiones de seguros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>
            <v>440103009</v>
          </cell>
          <cell r="B5813" t="str">
            <v>Seguros con filiales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>
            <v>44010300901</v>
          </cell>
          <cell r="B5814" t="str">
            <v>Reaseguro Cedido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>
            <v>44010300902</v>
          </cell>
          <cell r="B5815" t="str">
            <v>Retrocesiones de seguros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>
            <v>4401040</v>
          </cell>
          <cell r="B5816" t="str">
            <v>De riesgo en curso seguro de vida otros planes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>
            <v>440104004</v>
          </cell>
          <cell r="B5817" t="str">
            <v>Reaseguro Cedido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>
            <v>440104005</v>
          </cell>
          <cell r="B5818" t="str">
            <v>Retrocesiones de seguros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>
            <v>440104009</v>
          </cell>
          <cell r="B5819" t="str">
            <v>Seguros con filiales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>
            <v>44010400901</v>
          </cell>
          <cell r="B5820" t="str">
            <v>Reaseguro Cedido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>
            <v>44010400902</v>
          </cell>
          <cell r="B5821" t="str">
            <v>Retrocesiones de seguros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>
            <v>4402</v>
          </cell>
          <cell r="B5822" t="str">
            <v>DE SEGUROS PREVISIONALES, RENTAS Y PENSIONES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>
            <v>4402010</v>
          </cell>
          <cell r="B5823" t="str">
            <v>Matem·ticas de seguros previsionales, rentas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>
            <v>440201001</v>
          </cell>
          <cell r="B5824" t="str">
            <v>Rentas de invalidez y sobrevivencia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>
            <v>440201002</v>
          </cell>
          <cell r="B5825" t="str">
            <v>Sepelio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>
            <v>440201003</v>
          </cell>
          <cell r="B5826" t="str">
            <v>Otras rentas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>
            <v>440201004</v>
          </cell>
          <cell r="B5827" t="str">
            <v>Pensiones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>
            <v>4403</v>
          </cell>
          <cell r="B5828" t="str">
            <v>DE ACCIDENTES Y ENFERMEDADES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>
            <v>440301</v>
          </cell>
          <cell r="B5829" t="str">
            <v>Salud y hospitalizaciÛn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>
            <v>4403010</v>
          </cell>
          <cell r="B5830" t="str">
            <v>Salud y hospitalizaciÛn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>
            <v>440301004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>
            <v>440301005</v>
          </cell>
          <cell r="B5832" t="str">
            <v>Retrocesiones de seguros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>
            <v>440301009</v>
          </cell>
          <cell r="B5833" t="str">
            <v>Seguros con filiales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>
            <v>44030100901</v>
          </cell>
          <cell r="B5834" t="str">
            <v>Reaseguro Cedido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>
            <v>44030100902</v>
          </cell>
          <cell r="B5835" t="str">
            <v>Retrocesiones de seguros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>
            <v>440302</v>
          </cell>
          <cell r="B5836" t="str">
            <v>Accidentes personales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>
            <v>4403020</v>
          </cell>
          <cell r="B5837" t="str">
            <v>Accidentes personales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>
            <v>440302004</v>
          </cell>
          <cell r="B5838" t="str">
            <v>Reaseguro Cedido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>
            <v>440302005</v>
          </cell>
          <cell r="B5839" t="str">
            <v>Retrocesiones de seguros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>
            <v>440302009</v>
          </cell>
          <cell r="B5840" t="str">
            <v>Seguros con filiales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>
            <v>44030200901</v>
          </cell>
          <cell r="B5841" t="str">
            <v>Reaseguro Cedido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>
            <v>44030200902</v>
          </cell>
          <cell r="B5842" t="str">
            <v>Retrocesiones de seguros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>
            <v>440303</v>
          </cell>
          <cell r="B5843" t="str">
            <v>Accidentes viajes aÈreos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>
            <v>4403030</v>
          </cell>
          <cell r="B5844" t="str">
            <v>Accidentes viajes aÈreos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>
            <v>440303004</v>
          </cell>
          <cell r="B5845" t="str">
            <v>Reaseguro Cedido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>
            <v>440303005</v>
          </cell>
          <cell r="B5846" t="str">
            <v>Retrocesiones de seguros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>
            <v>440303009</v>
          </cell>
          <cell r="B5847" t="str">
            <v>Seguros con filiales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>
            <v>44030300901</v>
          </cell>
          <cell r="B5848" t="str">
            <v>Reaseguro Cedido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>
            <v>44030300902</v>
          </cell>
          <cell r="B5849" t="str">
            <v>Retrocesiones de seguros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>
            <v>4403040</v>
          </cell>
          <cell r="B5850" t="str">
            <v>Escolares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>
            <v>440304004</v>
          </cell>
          <cell r="B5851" t="str">
            <v>Reaseguro Cedido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>
            <v>440304005</v>
          </cell>
          <cell r="B5852" t="str">
            <v>Retrocesiones de seguros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>
            <v>440304009</v>
          </cell>
          <cell r="B5853" t="str">
            <v>Seguros con filiales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>
            <v>44030400901</v>
          </cell>
          <cell r="B5854" t="str">
            <v>Reaseguro Cedido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>
            <v>44030400902</v>
          </cell>
          <cell r="B5855" t="str">
            <v>Retrocesiones de seguros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>
            <v>4404</v>
          </cell>
          <cell r="B5856" t="str">
            <v>DE INCENDIOS Y LINEAS ALIADAS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>
            <v>440401</v>
          </cell>
          <cell r="B5857" t="str">
            <v>Incendios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>
            <v>4404010</v>
          </cell>
          <cell r="B5858" t="str">
            <v>Incendios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>
            <v>440401004</v>
          </cell>
          <cell r="B5859" t="str">
            <v>Reaseguro Cedido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>
            <v>440401005</v>
          </cell>
          <cell r="B5860" t="str">
            <v>Retrocesiones de seguros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>
            <v>440401009</v>
          </cell>
          <cell r="B5861" t="str">
            <v>Seguros con filiales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>
            <v>44040100901</v>
          </cell>
          <cell r="B5862" t="str">
            <v>Reaseguro Cedido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>
            <v>44040100902</v>
          </cell>
          <cell r="B5863" t="str">
            <v>Retrocesiones de seguros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>
            <v>4404020</v>
          </cell>
          <cell r="B5864" t="str">
            <v>LÌneas aliadas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>
            <v>440402004</v>
          </cell>
          <cell r="B5865" t="str">
            <v>Reaseguro Cedido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>
            <v>440402005</v>
          </cell>
          <cell r="B5866" t="str">
            <v>Retrocesiones de seguros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>
            <v>440402009</v>
          </cell>
          <cell r="B5867" t="str">
            <v>Seguros con filiales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>
            <v>44040200901</v>
          </cell>
          <cell r="B5868" t="str">
            <v>Reaseguro Cedido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>
            <v>44040200902</v>
          </cell>
          <cell r="B5869" t="str">
            <v>Retrocesiones de seguros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>
            <v>4405</v>
          </cell>
          <cell r="B5870" t="str">
            <v>DE AUTOMOTORES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>
            <v>440501</v>
          </cell>
          <cell r="B5871" t="str">
            <v>Automotores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>
            <v>4405010</v>
          </cell>
          <cell r="B5872" t="str">
            <v>Automotores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>
            <v>440501004</v>
          </cell>
          <cell r="B5873" t="str">
            <v>Reaseguro Cedido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>
            <v>440501005</v>
          </cell>
          <cell r="B5874" t="str">
            <v>Retrocesiones de seguros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>
            <v>440501009</v>
          </cell>
          <cell r="B5875" t="str">
            <v>Seguros con filiales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>
            <v>44050100901</v>
          </cell>
          <cell r="B5876" t="str">
            <v>Reaseguro Cedido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>
            <v>44050100902</v>
          </cell>
          <cell r="B5877" t="str">
            <v>Retrocesiones de seguros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>
            <v>4406</v>
          </cell>
          <cell r="B5878" t="str">
            <v>DE OTROS SEGUROS GENERALES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>
            <v>4406010</v>
          </cell>
          <cell r="B5879" t="str">
            <v>Rotura de Cristales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>
            <v>440601004</v>
          </cell>
          <cell r="B5880" t="str">
            <v>Reaseguro Cedido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>
            <v>440601005</v>
          </cell>
          <cell r="B5881" t="str">
            <v>Retrocesiones de seguros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>
            <v>440601009</v>
          </cell>
          <cell r="B5882" t="str">
            <v>Seguros con filiales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>
            <v>44060100901</v>
          </cell>
          <cell r="B5883" t="str">
            <v>Reaseguro Cedido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>
            <v>44060100902</v>
          </cell>
          <cell r="B5884" t="str">
            <v>Retrocesiones de seguros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>
            <v>4406020</v>
          </cell>
          <cell r="B5885" t="str">
            <v>Transporte marÌtimo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>
            <v>440602004</v>
          </cell>
          <cell r="B5886" t="str">
            <v>Reaseguro Cedido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>
            <v>440602005</v>
          </cell>
          <cell r="B5887" t="str">
            <v>Retrocesiones de seguros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>
            <v>440602009</v>
          </cell>
          <cell r="B5888" t="str">
            <v>Seguros con filiales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>
            <v>44060200901</v>
          </cell>
          <cell r="B5889" t="str">
            <v>Reaseguro Cedido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>
            <v>44060200902</v>
          </cell>
          <cell r="B5890" t="str">
            <v>Retrocesiones de seguros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>
            <v>4406030</v>
          </cell>
          <cell r="B5891" t="str">
            <v>Transporte aÈreo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>
            <v>440603004</v>
          </cell>
          <cell r="B5892" t="str">
            <v>Reaseguro Cedido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>
            <v>440603005</v>
          </cell>
          <cell r="B5893" t="str">
            <v>Retrocesiones de seguros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>
            <v>440603009</v>
          </cell>
          <cell r="B5894" t="str">
            <v>Seguros con filiales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>
            <v>44060300901</v>
          </cell>
          <cell r="B5895" t="str">
            <v>Reaseguro Cedido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>
            <v>44060300902</v>
          </cell>
          <cell r="B5896" t="str">
            <v>Retrocesiones de seguros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>
            <v>440604</v>
          </cell>
          <cell r="B5897" t="str">
            <v>Transporte terrestre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>
            <v>4406040</v>
          </cell>
          <cell r="B5898" t="str">
            <v>Transporte terrestre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>
            <v>440604004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>
            <v>440604005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>
            <v>440604009</v>
          </cell>
          <cell r="B5901" t="str">
            <v>Seguros con filiales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>
            <v>44060400901</v>
          </cell>
          <cell r="B5902" t="str">
            <v>Reaseguro Cedido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>
            <v>44060400902</v>
          </cell>
          <cell r="B5903" t="str">
            <v>Retrocesiones de seguros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>
            <v>440605</v>
          </cell>
          <cell r="B5904" t="str">
            <v>MarÌtimos casco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>
            <v>4406050</v>
          </cell>
          <cell r="B5905" t="str">
            <v>MarÌtimos casco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>
            <v>440605004</v>
          </cell>
          <cell r="B5906" t="str">
            <v>Reaseguro Cedido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>
            <v>440605005</v>
          </cell>
          <cell r="B5907" t="str">
            <v>Retrocesiones de seguros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>
            <v>440605009</v>
          </cell>
          <cell r="B5908" t="str">
            <v>Seguros con filiales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>
            <v>44060500901</v>
          </cell>
          <cell r="B5909" t="str">
            <v>Reaseguro Cedido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>
            <v>44060500902</v>
          </cell>
          <cell r="B5910" t="str">
            <v>Retrocesiones de seguros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>
            <v>440606</v>
          </cell>
          <cell r="B5911" t="str">
            <v>AviaciÛn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>
            <v>4406060</v>
          </cell>
          <cell r="B5912" t="str">
            <v>AviaciÛn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>
            <v>440606004</v>
          </cell>
          <cell r="B5913" t="str">
            <v>Reaseguro Cedido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>
            <v>440606005</v>
          </cell>
          <cell r="B5914" t="str">
            <v>Retrocesiones de seguros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>
            <v>440606009</v>
          </cell>
          <cell r="B5915" t="str">
            <v>Seguros con filiales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>
            <v>44060600901</v>
          </cell>
          <cell r="B5916" t="str">
            <v>Reaseguro Cedido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>
            <v>44060600902</v>
          </cell>
          <cell r="B5917" t="str">
            <v>Retrocesiones de seguros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>
            <v>440607</v>
          </cell>
          <cell r="B5918" t="str">
            <v>Robo y hurto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>
            <v>4406070</v>
          </cell>
          <cell r="B5919" t="str">
            <v>Robo y hurto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>
            <v>440607004</v>
          </cell>
          <cell r="B5920" t="str">
            <v>Reaseguro Cedido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>
            <v>440607005</v>
          </cell>
          <cell r="B5921" t="str">
            <v>Retrocesiones de seguros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>
            <v>440607009</v>
          </cell>
          <cell r="B5922" t="str">
            <v>Seguros con filiales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>
            <v>44060700901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>
            <v>44060700902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>
            <v>440608</v>
          </cell>
          <cell r="B5925" t="str">
            <v>Fidelidad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>
            <v>4406080</v>
          </cell>
          <cell r="B5926" t="str">
            <v>Fidelidad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>
            <v>440608004</v>
          </cell>
          <cell r="B5927" t="str">
            <v>Reaseguro Cedido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>
            <v>440608005</v>
          </cell>
          <cell r="B5928" t="str">
            <v>Retrocesiones de seguros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>
            <v>440608009</v>
          </cell>
          <cell r="B5929" t="str">
            <v>Seguros con filiales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>
            <v>44060800901</v>
          </cell>
          <cell r="B5930" t="str">
            <v>Reaseguro Cedido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>
            <v>44060800902</v>
          </cell>
          <cell r="B5931" t="str">
            <v>Retrocesiones de seguros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>
            <v>4406090</v>
          </cell>
          <cell r="B5932" t="str">
            <v>Seguro de bancos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>
            <v>440609004</v>
          </cell>
          <cell r="B5933" t="str">
            <v>Reaseguro Cedido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>
            <v>440609005</v>
          </cell>
          <cell r="B5934" t="str">
            <v>Retrocesiones de seguros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>
            <v>440609009</v>
          </cell>
          <cell r="B5935" t="str">
            <v>Seguros con filiales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>
            <v>44060900901</v>
          </cell>
          <cell r="B5936" t="str">
            <v>Reaseguro Cedido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>
            <v>44060900902</v>
          </cell>
          <cell r="B5937" t="str">
            <v>Retrocesiones de seguros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>
            <v>4406100</v>
          </cell>
          <cell r="B5938" t="str">
            <v>Todo riesgo para contratistas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>
            <v>440610004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>
            <v>440610005</v>
          </cell>
          <cell r="B5940" t="str">
            <v>Retrocesiones de seguros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>
            <v>440610009</v>
          </cell>
          <cell r="B5941" t="str">
            <v>Seguros con filiales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>
            <v>44061000901</v>
          </cell>
          <cell r="B5942" t="str">
            <v>Reaseguro Cedido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>
            <v>44061000902</v>
          </cell>
          <cell r="B5943" t="str">
            <v>Retrocesiones de seguros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>
            <v>440611</v>
          </cell>
          <cell r="B5944" t="str">
            <v>Todo riesgo equipo para contratistas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>
            <v>4406110</v>
          </cell>
          <cell r="B5945" t="str">
            <v>Todo riesgo equipo para contratistas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>
            <v>440611004</v>
          </cell>
          <cell r="B5946" t="str">
            <v>Reaseguro Cedido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>
            <v>440611005</v>
          </cell>
          <cell r="B5947" t="str">
            <v>Retrocesiones de seguros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>
            <v>440611009</v>
          </cell>
          <cell r="B5948" t="str">
            <v>Seguros con filiales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>
            <v>44061100901</v>
          </cell>
          <cell r="B5949" t="str">
            <v>Reaseguro Cedido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>
            <v>44061100902</v>
          </cell>
          <cell r="B5950" t="str">
            <v>Retrocesiones de seguros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>
            <v>440612</v>
          </cell>
          <cell r="B5951" t="str">
            <v>Rotura de maquinaria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>
            <v>4406120</v>
          </cell>
          <cell r="B5952" t="str">
            <v>Rotura de maquinaria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>
            <v>440612004</v>
          </cell>
          <cell r="B5953" t="str">
            <v>Reaseguro Cedido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>
            <v>440612005</v>
          </cell>
          <cell r="B5954" t="str">
            <v>Retrocesiones de seguros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>
            <v>440612009</v>
          </cell>
          <cell r="B5955" t="str">
            <v>Seguros con filiales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>
            <v>44061200901</v>
          </cell>
          <cell r="B5956" t="str">
            <v>Reaseguro Cedido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>
            <v>44061200902</v>
          </cell>
          <cell r="B5957" t="str">
            <v>Retrocesiones de seguros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>
            <v>4406130</v>
          </cell>
          <cell r="B5958" t="str">
            <v>Montaje contra todo riesgo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>
            <v>440613004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>
            <v>440613005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>
            <v>440613009</v>
          </cell>
          <cell r="B5961" t="str">
            <v>Seguros con filiales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>
            <v>44061300901</v>
          </cell>
          <cell r="B5962" t="str">
            <v>Reaseguro Cedido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>
            <v>44061300902</v>
          </cell>
          <cell r="B5963" t="str">
            <v>Retrocesiones de seguros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>
            <v>440614</v>
          </cell>
          <cell r="B5964" t="str">
            <v>Todo riesgo equipo electrónico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>
            <v>4406140</v>
          </cell>
          <cell r="B5965" t="str">
            <v>Todo riesgo equipo electrónico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>
            <v>440614004</v>
          </cell>
          <cell r="B5966" t="str">
            <v>Reaseguro Cedido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>
            <v>440614005</v>
          </cell>
          <cell r="B5967" t="str">
            <v>Retrocesiones de seguros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>
            <v>440614009</v>
          </cell>
          <cell r="B5968" t="str">
            <v>Seguros con filiales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>
            <v>44061400901</v>
          </cell>
          <cell r="B5969" t="str">
            <v>Reaseguro Cedido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>
            <v>44061400902</v>
          </cell>
          <cell r="B5970" t="str">
            <v>Retrocesiones de seguros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>
            <v>4406150</v>
          </cell>
          <cell r="B5971" t="str">
            <v>Calderos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>
            <v>440615004</v>
          </cell>
          <cell r="B5972" t="str">
            <v>Reaseguro Cedido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>
            <v>440615005</v>
          </cell>
          <cell r="B5973" t="str">
            <v>Retrocesiones de seguros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>
            <v>440615009</v>
          </cell>
          <cell r="B5974" t="str">
            <v>Seguros con filiales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>
            <v>44061500901</v>
          </cell>
          <cell r="B5975" t="str">
            <v>Reaseguro Cedido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>
            <v>44061500902</v>
          </cell>
          <cell r="B5976" t="str">
            <v>Retrocesiones de seguros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>
            <v>4406160</v>
          </cell>
          <cell r="B5977" t="str">
            <v>Lucro cesante por interrupciÛn de negocios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>
            <v>440616004</v>
          </cell>
          <cell r="B5978" t="str">
            <v>Reaseguro Cedido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>
            <v>440616005</v>
          </cell>
          <cell r="B5979" t="str">
            <v>Retrocesiones de seguros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>
            <v>440616009</v>
          </cell>
          <cell r="B5980" t="str">
            <v>Seguros con filiales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>
            <v>44061600901</v>
          </cell>
          <cell r="B5981" t="str">
            <v>Reaseguro Cedido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>
            <v>44061600902</v>
          </cell>
          <cell r="B5982" t="str">
            <v>Retrocesiones de seguros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>
            <v>4406170</v>
          </cell>
          <cell r="B5983" t="str">
            <v>Lucro cesante rotura de maquinaria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>
            <v>440617004</v>
          </cell>
          <cell r="B5984" t="str">
            <v>Reaseguro Cedido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>
            <v>440617005</v>
          </cell>
          <cell r="B5985" t="str">
            <v>Retrocesiones de seguros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>
            <v>440617009</v>
          </cell>
          <cell r="B5986" t="str">
            <v>Seguros con filiales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>
            <v>44061700901</v>
          </cell>
          <cell r="B5987" t="str">
            <v>Reaseguro Cedido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>
            <v>44061700902</v>
          </cell>
          <cell r="B5988" t="str">
            <v>Retrocesiones de seguros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>
            <v>4406180</v>
          </cell>
          <cell r="B5989" t="str">
            <v>Responsabilidad civil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>
            <v>440618004</v>
          </cell>
          <cell r="B5990" t="str">
            <v>Reaseguro Cedido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>
            <v>440618005</v>
          </cell>
          <cell r="B5991" t="str">
            <v>Retrocesiones de seguros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>
            <v>440618009</v>
          </cell>
          <cell r="B5992" t="str">
            <v>Seguros con filiales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>
            <v>44061800901</v>
          </cell>
          <cell r="B5993" t="str">
            <v>Reaseguro Cedido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>
            <v>44061800902</v>
          </cell>
          <cell r="B5994" t="str">
            <v>Retrocesiones de seguros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>
            <v>4406190</v>
          </cell>
          <cell r="B5995" t="str">
            <v>Riesgos profesionales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>
            <v>440619004</v>
          </cell>
          <cell r="B5996" t="str">
            <v>Reaseguro Cedido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>
            <v>440619005</v>
          </cell>
          <cell r="B5997" t="str">
            <v>Retrocesiones de seguros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>
            <v>440619009</v>
          </cell>
          <cell r="B5998" t="str">
            <v>Seguros con filiales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>
            <v>44061900901</v>
          </cell>
          <cell r="B5999" t="str">
            <v>Reaseguro Cedido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>
            <v>44061900902</v>
          </cell>
          <cell r="B6000" t="str">
            <v>Retrocesiones de seguros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>
            <v>4406200</v>
          </cell>
          <cell r="B6001" t="str">
            <v>Ganadero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>
            <v>440620004</v>
          </cell>
          <cell r="B6002" t="str">
            <v>Reaseguro Cedido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>
            <v>440620005</v>
          </cell>
          <cell r="B6003" t="str">
            <v>Retrocesiones de seguros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>
            <v>440620009</v>
          </cell>
          <cell r="B6004" t="str">
            <v>Seguros con filiales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>
            <v>44062000901</v>
          </cell>
          <cell r="B6005" t="str">
            <v>Reaseguro Cedido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>
            <v>44062000902</v>
          </cell>
          <cell r="B6006" t="str">
            <v>Retrocesiones de seguros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>
            <v>4406210</v>
          </cell>
          <cell r="B6007" t="str">
            <v>AgrÌcola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>
            <v>440621004</v>
          </cell>
          <cell r="B6008" t="str">
            <v>Reaseguro Cedido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>
            <v>440621005</v>
          </cell>
          <cell r="B6009" t="str">
            <v>Retrocesiones de seguros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>
            <v>440621009</v>
          </cell>
          <cell r="B6010" t="str">
            <v>Seguros con filiales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>
            <v>44062100901</v>
          </cell>
          <cell r="B6011" t="str">
            <v>Reaseguro Cedido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>
            <v>44062100902</v>
          </cell>
          <cell r="B6012" t="str">
            <v>Retrocesiones de seguros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>
            <v>440622</v>
          </cell>
          <cell r="B6013" t="str">
            <v>Domiciliario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>
            <v>4406220</v>
          </cell>
          <cell r="B6014" t="str">
            <v>Domiciliario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>
            <v>440622004</v>
          </cell>
          <cell r="B6015" t="str">
            <v>Reaseguro Cedido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>
            <v>440622005</v>
          </cell>
          <cell r="B6016" t="str">
            <v>Retrocesiones de seguros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>
            <v>440622009</v>
          </cell>
          <cell r="B6017" t="str">
            <v>Seguros con filiales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>
            <v>44062200901</v>
          </cell>
          <cell r="B6018" t="str">
            <v>Reaseguro Cedido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>
            <v>44062200902</v>
          </cell>
          <cell r="B6019" t="str">
            <v>Retrocesiones de seguros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>
            <v>440623</v>
          </cell>
          <cell r="B6020" t="str">
            <v>CrÈdito interno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>
            <v>4406230</v>
          </cell>
          <cell r="B6021" t="str">
            <v>CrÈdito interno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>
            <v>440623004</v>
          </cell>
          <cell r="B6022" t="str">
            <v>Reaseguro Cedido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>
            <v>440623005</v>
          </cell>
          <cell r="B6023" t="str">
            <v>Retrocesiones de seguros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>
            <v>440623009</v>
          </cell>
          <cell r="B6024" t="str">
            <v>Seguros con filiales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>
            <v>44062300901</v>
          </cell>
          <cell r="B6025" t="str">
            <v>Reaseguro Cedido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>
            <v>44062300902</v>
          </cell>
          <cell r="B6026" t="str">
            <v>Retrocesiones de seguros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>
            <v>4406240</v>
          </cell>
          <cell r="B6027" t="str">
            <v>CrÈdito a la exportaciÛn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>
            <v>440624004</v>
          </cell>
          <cell r="B6028" t="str">
            <v>Reaseguro Cedido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>
            <v>440624005</v>
          </cell>
          <cell r="B6029" t="str">
            <v>Retrocesiones de seguros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>
            <v>440624009</v>
          </cell>
          <cell r="B6030" t="str">
            <v>Seguros con filiales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>
            <v>44062400901</v>
          </cell>
          <cell r="B6031" t="str">
            <v>Reaseguro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>
            <v>44062400902</v>
          </cell>
          <cell r="B6032" t="str">
            <v>Retrocesiones de seguros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>
            <v>4406250</v>
          </cell>
          <cell r="B6033" t="str">
            <v>Miscel·neos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>
            <v>440625004</v>
          </cell>
          <cell r="B6034" t="str">
            <v>Reaseguro Cedido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>
            <v>440625005</v>
          </cell>
          <cell r="B6035" t="str">
            <v>Retrocesiones de seguros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>
            <v>440625009</v>
          </cell>
          <cell r="B6036" t="str">
            <v>Seguros con filiales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>
            <v>44062500901</v>
          </cell>
          <cell r="B6037" t="str">
            <v>Reaseguro Cedido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>
            <v>44062500902</v>
          </cell>
          <cell r="B6038" t="str">
            <v>Retrocesiones de seguros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>
            <v>4407</v>
          </cell>
          <cell r="B6039" t="str">
            <v>DE FIANZAS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>
            <v>4407010</v>
          </cell>
          <cell r="B6040" t="str">
            <v>Fidelidad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>
            <v>440701004</v>
          </cell>
          <cell r="B6041" t="str">
            <v>Reafianzamiento cedido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>
            <v>440701005</v>
          </cell>
          <cell r="B6042" t="str">
            <v>RetrocesiÛn de fianzas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>
            <v>440701009</v>
          </cell>
          <cell r="B6043" t="str">
            <v>Fianzas con filiales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>
            <v>44070100901</v>
          </cell>
          <cell r="B6044" t="str">
            <v>Reafianzamiento cedido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>
            <v>44070100902</v>
          </cell>
          <cell r="B6045" t="str">
            <v>RetrocesiÛn de fianzas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>
            <v>440702</v>
          </cell>
          <cell r="B6046" t="str">
            <v>GarantÌa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>
            <v>4407020</v>
          </cell>
          <cell r="B6047" t="str">
            <v>GarantÌa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>
            <v>440702004</v>
          </cell>
          <cell r="B6048" t="str">
            <v>Reafianzamiento cedido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>
            <v>440702005</v>
          </cell>
          <cell r="B6049" t="str">
            <v>RetrocesiÛn de fianzas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>
            <v>440702009</v>
          </cell>
          <cell r="B6050" t="str">
            <v>Fianzas con filiales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>
            <v>44070200901</v>
          </cell>
          <cell r="B6051" t="str">
            <v>Reafianzamiento cedido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>
            <v>44070200902</v>
          </cell>
          <cell r="B6052" t="str">
            <v>RetrocesiÛn de fianzas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>
            <v>4407030</v>
          </cell>
          <cell r="B6053" t="str">
            <v>Motorista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>
            <v>440703004</v>
          </cell>
          <cell r="B6054" t="str">
            <v>Reafianzamiento cedido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>
            <v>440703005</v>
          </cell>
          <cell r="B6055" t="str">
            <v>RetrocesiÛn de fianzas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>
            <v>440703009</v>
          </cell>
          <cell r="B6056" t="str">
            <v>Fianzas con filiales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>
            <v>44070300901</v>
          </cell>
          <cell r="B6057" t="str">
            <v>Reafianzamiento cedido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>
            <v>44070300902</v>
          </cell>
          <cell r="B6058" t="str">
            <v>RetrocesiÛn de fianzas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>
            <v>4408</v>
          </cell>
          <cell r="B6059" t="str">
            <v>DE SINIESTROS REPORTADOS  A CARGO DE REASEGURADORES Y REAFIA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>
            <v>4408010</v>
          </cell>
          <cell r="B6060" t="str">
            <v>De seguros de vida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>
            <v>4408020</v>
          </cell>
          <cell r="B6061" t="str">
            <v>De seguros previsionales rentas y pensiones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>
            <v>4408030</v>
          </cell>
          <cell r="B6062" t="str">
            <v>De seguros de accidentes y enfermedades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>
            <v>4408040</v>
          </cell>
          <cell r="B6063" t="str">
            <v>De seguros de incendios y lÌneas aliadas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>
            <v>4408050</v>
          </cell>
          <cell r="B6064" t="str">
            <v>De seguros de automotores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>
            <v>4408060</v>
          </cell>
          <cell r="B6065" t="str">
            <v>De seguros de otros seguros generales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>
            <v>4408070</v>
          </cell>
          <cell r="B6066" t="str">
            <v>De siniestros reportados de fianzas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>
            <v>440807001</v>
          </cell>
          <cell r="B6067" t="str">
            <v>Fidelidad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>
            <v>440807002</v>
          </cell>
          <cell r="B6068" t="str">
            <v>GarantÌa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>
            <v>440807003</v>
          </cell>
          <cell r="B6069" t="str">
            <v>Motoristas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>
            <v>4409</v>
          </cell>
          <cell r="B6070" t="str">
            <v>DE SINIESTROS NO REPORTADOS A CARGO DE REASEGURADORAS Y REAF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>
            <v>4409010</v>
          </cell>
          <cell r="B6071" t="str">
            <v>De seguros de vida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>
            <v>4409020</v>
          </cell>
          <cell r="B6072" t="str">
            <v>De seguros previsionales rentas y pensiones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>
            <v>4409030</v>
          </cell>
          <cell r="B6073" t="str">
            <v>De seguros de accidentes y enfermedades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>
            <v>4409040</v>
          </cell>
          <cell r="B6074" t="str">
            <v>De seguros de incendios y lÌneas aliadas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>
            <v>4409050</v>
          </cell>
          <cell r="B6075" t="str">
            <v>De seguros de automotores y lÌneas aliadas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>
            <v>4409060</v>
          </cell>
          <cell r="B6076" t="str">
            <v>De seguros de otros seguros generales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>
            <v>4409070</v>
          </cell>
          <cell r="B6077" t="str">
            <v>De siniestos no reportados por fianzas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>
            <v>440907001</v>
          </cell>
          <cell r="B6078" t="str">
            <v>Fidelidad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>
            <v>440907002</v>
          </cell>
          <cell r="B6079" t="str">
            <v>GarantÌa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>
            <v>440907003</v>
          </cell>
          <cell r="B6080" t="str">
            <v>Motoristas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>
            <v>45</v>
          </cell>
          <cell r="B6081" t="str">
            <v>GASTOS DE ADQUISICION Y CONSERVACION</v>
          </cell>
          <cell r="C6081">
            <v>0</v>
          </cell>
          <cell r="D6081">
            <v>2726658.92</v>
          </cell>
          <cell r="E6081">
            <v>913831.36</v>
          </cell>
          <cell r="F6081">
            <v>1812827.56</v>
          </cell>
        </row>
        <row r="6082">
          <cell r="A6082">
            <v>4501</v>
          </cell>
          <cell r="B6082" t="str">
            <v>COMISIONES Y PARTICIPACIONES DE SEGUROS DE VIDA</v>
          </cell>
          <cell r="C6082">
            <v>0</v>
          </cell>
          <cell r="D6082">
            <v>2955</v>
          </cell>
          <cell r="E6082">
            <v>2955</v>
          </cell>
          <cell r="F6082">
            <v>0</v>
          </cell>
        </row>
        <row r="6083">
          <cell r="A6083">
            <v>450101</v>
          </cell>
          <cell r="B6083" t="str">
            <v>De Seguros de vida individual de largo plazo</v>
          </cell>
          <cell r="C6083">
            <v>0</v>
          </cell>
          <cell r="D6083">
            <v>2955</v>
          </cell>
          <cell r="E6083">
            <v>2955</v>
          </cell>
          <cell r="F6083">
            <v>0</v>
          </cell>
        </row>
        <row r="6084">
          <cell r="A6084">
            <v>4501010</v>
          </cell>
          <cell r="B6084" t="str">
            <v>De seguros de vida individual de largo plazo</v>
          </cell>
          <cell r="C6084">
            <v>0</v>
          </cell>
          <cell r="D6084">
            <v>2955</v>
          </cell>
          <cell r="E6084">
            <v>2955</v>
          </cell>
          <cell r="F6084">
            <v>0</v>
          </cell>
        </row>
        <row r="6085">
          <cell r="A6085">
            <v>450101001</v>
          </cell>
          <cell r="B6085" t="str">
            <v>Seguros directos</v>
          </cell>
          <cell r="C6085">
            <v>0</v>
          </cell>
          <cell r="D6085">
            <v>2955</v>
          </cell>
          <cell r="E6085">
            <v>2955</v>
          </cell>
          <cell r="F6085">
            <v>0</v>
          </cell>
        </row>
        <row r="6086">
          <cell r="A6086">
            <v>45010100101</v>
          </cell>
          <cell r="B6086" t="str">
            <v>Iniciales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>
            <v>45010100102</v>
          </cell>
          <cell r="B6087" t="str">
            <v>Renovaciones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>
            <v>45010100103</v>
          </cell>
          <cell r="B6088" t="str">
            <v>Compensaciones adicionales sobre primas de seguros</v>
          </cell>
          <cell r="C6088">
            <v>0</v>
          </cell>
          <cell r="D6088">
            <v>2955</v>
          </cell>
          <cell r="E6088">
            <v>2955</v>
          </cell>
          <cell r="F6088">
            <v>0</v>
          </cell>
        </row>
        <row r="6089">
          <cell r="A6089">
            <v>450101002</v>
          </cell>
          <cell r="B6089" t="str">
            <v>Reaseguros tomados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>
            <v>450101003</v>
          </cell>
          <cell r="B6090" t="str">
            <v>Coaseguros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>
            <v>450101009</v>
          </cell>
          <cell r="B6091" t="str">
            <v>Seguros a filiales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>
            <v>45010100901</v>
          </cell>
          <cell r="B6092" t="str">
            <v>Seguros directos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>
            <v>45010100902</v>
          </cell>
          <cell r="B6093" t="str">
            <v>Reaseguros tomados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>
            <v>45010100903</v>
          </cell>
          <cell r="B6094" t="str">
            <v>Coaseguros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>
            <v>450102</v>
          </cell>
          <cell r="B6095" t="str">
            <v>De Seguros de vida individual a corto plazo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>
            <v>4501020</v>
          </cell>
          <cell r="B6096" t="str">
            <v>Seguros directos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>
            <v>450102001</v>
          </cell>
          <cell r="B6097" t="str">
            <v>Seguros directos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>
            <v>45010200101</v>
          </cell>
          <cell r="B6098" t="str">
            <v>Iniciales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>
            <v>45010200102</v>
          </cell>
          <cell r="B6099" t="str">
            <v>Renovaciones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>
            <v>45010200103</v>
          </cell>
          <cell r="B6100" t="str">
            <v>Compensaciones adicionales sobre primas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>
            <v>450102002</v>
          </cell>
          <cell r="B6101" t="str">
            <v>De vida individual de corto plazo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>
            <v>450102003</v>
          </cell>
          <cell r="B6102" t="str">
            <v>Coaseguros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>
            <v>450102009</v>
          </cell>
          <cell r="B6103" t="str">
            <v>Seguros a filiales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>
            <v>45010200901</v>
          </cell>
          <cell r="B6104" t="str">
            <v>Seguros directos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>
            <v>45010200902</v>
          </cell>
          <cell r="B6105" t="str">
            <v>Reaseguros tomados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>
            <v>45010200903</v>
          </cell>
          <cell r="B6106" t="str">
            <v>Coaseguros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>
            <v>450103</v>
          </cell>
          <cell r="B6107" t="str">
            <v>De vida colectivo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>
            <v>4501030</v>
          </cell>
          <cell r="B6108" t="str">
            <v>De vida colectivo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>
            <v>450103001</v>
          </cell>
          <cell r="B6109" t="str">
            <v>Seguros directos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>
            <v>45010300101</v>
          </cell>
          <cell r="B6110" t="str">
            <v>Iniciales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>
            <v>45010300102</v>
          </cell>
          <cell r="B6111" t="str">
            <v>Renovaciones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>
            <v>45010300103</v>
          </cell>
          <cell r="B6112" t="str">
            <v>Compensaciones adicionales sobre primas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>
            <v>450103002</v>
          </cell>
          <cell r="B6113" t="str">
            <v>Reaseguros tomados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>
            <v>450103003</v>
          </cell>
          <cell r="B6114" t="str">
            <v>Coaseguros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>
            <v>450103009</v>
          </cell>
          <cell r="B6115" t="str">
            <v>Seguros a filiales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>
            <v>45010300901</v>
          </cell>
          <cell r="B6116" t="str">
            <v>Seguros directos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>
            <v>45010300902</v>
          </cell>
          <cell r="B6117" t="str">
            <v>Reaseguros tomados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>
            <v>45010300903</v>
          </cell>
          <cell r="B6118" t="str">
            <v>Coaseguros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>
            <v>450104</v>
          </cell>
          <cell r="B6119" t="str">
            <v>De vida otros planes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>
            <v>4501040</v>
          </cell>
          <cell r="B6120" t="str">
            <v>De vida otros planes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>
            <v>450104001</v>
          </cell>
          <cell r="B6121" t="str">
            <v>Seguros directos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>
            <v>45010400101</v>
          </cell>
          <cell r="B6122" t="str">
            <v>Iniciales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>
            <v>45010400102</v>
          </cell>
          <cell r="B6123" t="str">
            <v>Renovaciones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>
            <v>45010400103</v>
          </cell>
          <cell r="B6124" t="str">
            <v>Compensaciones adicionales sobre primas de seguros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>
            <v>450104002</v>
          </cell>
          <cell r="B6125" t="str">
            <v>Reaseguros tomados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>
            <v>450104003</v>
          </cell>
          <cell r="B6126" t="str">
            <v>Coaseguros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>
            <v>450104009</v>
          </cell>
          <cell r="B6127" t="str">
            <v>Seguros a filiales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>
            <v>45010400901</v>
          </cell>
          <cell r="B6128" t="str">
            <v>Seguros directos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>
            <v>45010400902</v>
          </cell>
          <cell r="B6129" t="str">
            <v>Reaseguros tomados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>
            <v>45010400903</v>
          </cell>
          <cell r="B6130" t="str">
            <v>Coaseguros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>
            <v>4502</v>
          </cell>
          <cell r="B6131" t="str">
            <v>COMISIONES Y PARTICIPACIONES DE SEGUROS PREVISIONALES, RENTA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>
            <v>4502010</v>
          </cell>
          <cell r="B6132" t="str">
            <v>Rentas de invalidez y sobrevivencia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>
            <v>450201001</v>
          </cell>
          <cell r="B6133" t="str">
            <v>Seguros directos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>
            <v>45020100101</v>
          </cell>
          <cell r="B6134" t="str">
            <v>Iniciales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>
            <v>45020100102</v>
          </cell>
          <cell r="B6135" t="str">
            <v>Renovaciones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>
            <v>45020100103</v>
          </cell>
          <cell r="B6136" t="str">
            <v>Compensaciones adicionales sobre primas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>
            <v>450201002</v>
          </cell>
          <cell r="B6137" t="str">
            <v>Reaseguros tomados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>
            <v>450201003</v>
          </cell>
          <cell r="B6138" t="str">
            <v>Coaseguros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>
            <v>450201009</v>
          </cell>
          <cell r="B6139" t="str">
            <v>Seguros a filiales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>
            <v>45020100901</v>
          </cell>
          <cell r="B6140" t="str">
            <v>Seguros directos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>
            <v>45020100902</v>
          </cell>
          <cell r="B6141" t="str">
            <v>Reaseguros tomados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>
            <v>45020100903</v>
          </cell>
          <cell r="B6142" t="str">
            <v>Coaseguros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>
            <v>4502020</v>
          </cell>
          <cell r="B6143" t="str">
            <v>Sepelio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>
            <v>450202001</v>
          </cell>
          <cell r="B6144" t="str">
            <v>Seguros directos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>
            <v>45020200101</v>
          </cell>
          <cell r="B6145" t="str">
            <v>Iniciales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>
            <v>45020200102</v>
          </cell>
          <cell r="B6146" t="str">
            <v>Renovaciones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>
            <v>45020200103</v>
          </cell>
          <cell r="B6147" t="str">
            <v>Compensaciones adicionales sobre primas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>
            <v>450202002</v>
          </cell>
          <cell r="B6148" t="str">
            <v>Reaseguros tomados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>
            <v>450202003</v>
          </cell>
          <cell r="B6149" t="str">
            <v>Coaseguros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>
            <v>450202009</v>
          </cell>
          <cell r="B6150" t="str">
            <v>Seguros a filiales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>
            <v>45020200901</v>
          </cell>
          <cell r="B6151" t="str">
            <v>Seguros directos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>
            <v>45020200902</v>
          </cell>
          <cell r="B6152" t="str">
            <v>Reaseguros tomados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>
            <v>45020200903</v>
          </cell>
          <cell r="B6153" t="str">
            <v>Coaseguros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>
            <v>4502030</v>
          </cell>
          <cell r="B6154" t="str">
            <v>Otras rentas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>
            <v>450203001</v>
          </cell>
          <cell r="B6155" t="str">
            <v>Seguros directos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>
            <v>45020300101</v>
          </cell>
          <cell r="B6156" t="str">
            <v>Iniciales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>
            <v>45020300102</v>
          </cell>
          <cell r="B6157" t="str">
            <v>Renovaciones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>
            <v>45020300103</v>
          </cell>
          <cell r="B6158" t="str">
            <v>Compensaciones adicionales sobre primas de seguros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>
            <v>450203002</v>
          </cell>
          <cell r="B6159" t="str">
            <v>Reaseguros tomados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>
            <v>450203003</v>
          </cell>
          <cell r="B6160" t="str">
            <v>Coaseguros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>
            <v>450203009</v>
          </cell>
          <cell r="B6161" t="str">
            <v>Seguros a filiales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>
            <v>45020300901</v>
          </cell>
          <cell r="B6162" t="str">
            <v>Seguros directos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>
            <v>45020300902</v>
          </cell>
          <cell r="B6163" t="str">
            <v>Reaseguros tomados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>
            <v>45020300903</v>
          </cell>
          <cell r="B6164" t="str">
            <v>Coaseguros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>
            <v>4502040</v>
          </cell>
          <cell r="B6165" t="str">
            <v>Pensiones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>
            <v>450204001</v>
          </cell>
          <cell r="B6166" t="str">
            <v>Seguros directos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>
            <v>45020400101</v>
          </cell>
          <cell r="B6167" t="str">
            <v>Iniciales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>
            <v>45020400102</v>
          </cell>
          <cell r="B6168" t="str">
            <v>Renovaciones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>
            <v>45020400103</v>
          </cell>
          <cell r="B6169" t="str">
            <v>Compensaciones adicionales sobre primas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>
            <v>450204002</v>
          </cell>
          <cell r="B6170" t="str">
            <v>Reaseguros tomados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>
            <v>450204003</v>
          </cell>
          <cell r="B6171" t="str">
            <v>Coaseguros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>
            <v>450204009</v>
          </cell>
          <cell r="B6172" t="str">
            <v>Seguros a filiales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>
            <v>45020400901</v>
          </cell>
          <cell r="B6173" t="str">
            <v>Seguros directos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>
            <v>45020400902</v>
          </cell>
          <cell r="B6174" t="str">
            <v>Reaseguros tomados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>
            <v>45020400903</v>
          </cell>
          <cell r="B6175" t="str">
            <v>Coaseguros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>
            <v>4503</v>
          </cell>
          <cell r="B6176" t="str">
            <v>COMISIONES Y PARTICIPACIONES DE SEGUROS DE ACCIDENTES Y ENFE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>
            <v>450301</v>
          </cell>
          <cell r="B6177" t="str">
            <v>Salud y hospitalizaciÛn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>
            <v>4503010</v>
          </cell>
          <cell r="B6178" t="str">
            <v>Salud y hospitalizaciÛn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>
            <v>450301001</v>
          </cell>
          <cell r="B6179" t="str">
            <v>Seguros directos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>
            <v>45030100101</v>
          </cell>
          <cell r="B6180" t="str">
            <v>Iniciales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>
            <v>45030100102</v>
          </cell>
          <cell r="B6181" t="str">
            <v>Renovaciones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>
            <v>45030100103</v>
          </cell>
          <cell r="B6182" t="str">
            <v>Compensaciones adicionales sobre primas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>
            <v>450301002</v>
          </cell>
          <cell r="B6183" t="str">
            <v>Reaseguros tomados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>
            <v>450301003</v>
          </cell>
          <cell r="B6184" t="str">
            <v>Coaseguros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>
            <v>450301009</v>
          </cell>
          <cell r="B6185" t="str">
            <v>Seguros a filiales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>
            <v>45030100901</v>
          </cell>
          <cell r="B6186" t="str">
            <v>Seguros directos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>
            <v>45030100902</v>
          </cell>
          <cell r="B6187" t="str">
            <v>Reaseguros tomados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>
            <v>45030100903</v>
          </cell>
          <cell r="B6188" t="str">
            <v>Coaseguros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>
            <v>450302</v>
          </cell>
          <cell r="B6189" t="str">
            <v>Accidentes personales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>
            <v>4503020</v>
          </cell>
          <cell r="B6190" t="str">
            <v>Accidentes personales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>
            <v>450302001</v>
          </cell>
          <cell r="B6191" t="str">
            <v>Seguros directos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>
            <v>45030200101</v>
          </cell>
          <cell r="B6192" t="str">
            <v>Iniciales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>
            <v>45030200102</v>
          </cell>
          <cell r="B6193" t="str">
            <v>Renovaciones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>
            <v>45030200103</v>
          </cell>
          <cell r="B6194" t="str">
            <v>Compensaciones adicionales sobre primas de seguros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>
            <v>450302002</v>
          </cell>
          <cell r="B6195" t="str">
            <v>Reaseguros tomados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>
            <v>450302003</v>
          </cell>
          <cell r="B6196" t="str">
            <v>Coaseguros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>
            <v>450302009</v>
          </cell>
          <cell r="B6197" t="str">
            <v>Seguros a filiales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>
            <v>45030200901</v>
          </cell>
          <cell r="B6198" t="str">
            <v>Seguros directos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>
            <v>45030200902</v>
          </cell>
          <cell r="B6199" t="str">
            <v>Reaseguros tomados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>
            <v>45030200903</v>
          </cell>
          <cell r="B6200" t="str">
            <v>Coaseguros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>
            <v>450303</v>
          </cell>
          <cell r="B6201" t="str">
            <v>Accidentes viajes aÈreos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>
            <v>4503030</v>
          </cell>
          <cell r="B6202" t="str">
            <v>Accidentes viajes aÈreos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>
            <v>450303001</v>
          </cell>
          <cell r="B6203" t="str">
            <v>Seguros directos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>
            <v>45030300101</v>
          </cell>
          <cell r="B6204" t="str">
            <v>Iniciales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>
            <v>45030300102</v>
          </cell>
          <cell r="B6205" t="str">
            <v>Renovaciones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>
            <v>45030300103</v>
          </cell>
          <cell r="B6206" t="str">
            <v>Compensaciones adicionales sobre primas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>
            <v>450303002</v>
          </cell>
          <cell r="B6207" t="str">
            <v>Reaseguros tomados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>
            <v>450303003</v>
          </cell>
          <cell r="B6208" t="str">
            <v>Coaseguros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>
            <v>450303009</v>
          </cell>
          <cell r="B6209" t="str">
            <v>Seguros a filiales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>
            <v>45030300901</v>
          </cell>
          <cell r="B6210" t="str">
            <v>Seguros directos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>
            <v>45030300902</v>
          </cell>
          <cell r="B6211" t="str">
            <v>Reaseguros tomados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>
            <v>45030300903</v>
          </cell>
          <cell r="B6212" t="str">
            <v>Coaseguros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>
            <v>4503040</v>
          </cell>
          <cell r="B6213" t="str">
            <v>Escolares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>
            <v>450304001</v>
          </cell>
          <cell r="B6214" t="str">
            <v>Seguros directos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>
            <v>45030400101</v>
          </cell>
          <cell r="B6215" t="str">
            <v>Iniciales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>
            <v>45030400102</v>
          </cell>
          <cell r="B6216" t="str">
            <v>Renovaciones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>
            <v>45030400103</v>
          </cell>
          <cell r="B6217" t="str">
            <v>Compensaciones adicionales sobre primas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</row>
        <row r="6218">
          <cell r="A6218">
            <v>450304002</v>
          </cell>
          <cell r="B6218" t="str">
            <v>Reaseguros tomados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</row>
        <row r="6219">
          <cell r="A6219">
            <v>450304003</v>
          </cell>
          <cell r="B6219" t="str">
            <v>Coaseguros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</row>
        <row r="6220">
          <cell r="A6220">
            <v>450304009</v>
          </cell>
          <cell r="B6220" t="str">
            <v>Seguros a filiales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</row>
        <row r="6221">
          <cell r="A6221">
            <v>45030400901</v>
          </cell>
          <cell r="B6221" t="str">
            <v>Seguros directos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</row>
        <row r="6222">
          <cell r="A6222">
            <v>45030400902</v>
          </cell>
          <cell r="B6222" t="str">
            <v>Reaseguros tomados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>
            <v>45030400903</v>
          </cell>
          <cell r="B6223" t="str">
            <v>Coaseguros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>
            <v>4504</v>
          </cell>
          <cell r="B6224" t="str">
            <v>COMISIONES Y PARTICIPACIONES DE SEGUROS DE INCEDIOS Y LINEAS</v>
          </cell>
          <cell r="C6224">
            <v>0</v>
          </cell>
          <cell r="D6224">
            <v>469465.39</v>
          </cell>
          <cell r="E6224">
            <v>33841.69</v>
          </cell>
          <cell r="F6224">
            <v>435623.7</v>
          </cell>
        </row>
        <row r="6225">
          <cell r="A6225">
            <v>450401</v>
          </cell>
          <cell r="B6225" t="str">
            <v>Incendios</v>
          </cell>
          <cell r="C6225">
            <v>0</v>
          </cell>
          <cell r="D6225">
            <v>387802.82</v>
          </cell>
          <cell r="E6225">
            <v>16091.03</v>
          </cell>
          <cell r="F6225">
            <v>371711.79</v>
          </cell>
        </row>
        <row r="6226">
          <cell r="A6226">
            <v>4504010</v>
          </cell>
          <cell r="B6226" t="str">
            <v>Incendios</v>
          </cell>
          <cell r="C6226">
            <v>0</v>
          </cell>
          <cell r="D6226">
            <v>387802.82</v>
          </cell>
          <cell r="E6226">
            <v>16091.03</v>
          </cell>
          <cell r="F6226">
            <v>371711.79</v>
          </cell>
        </row>
        <row r="6227">
          <cell r="A6227">
            <v>450401001</v>
          </cell>
          <cell r="B6227" t="str">
            <v>Seguros directos</v>
          </cell>
          <cell r="C6227">
            <v>0</v>
          </cell>
          <cell r="D6227">
            <v>379088.85</v>
          </cell>
          <cell r="E6227">
            <v>16091.03</v>
          </cell>
          <cell r="F6227">
            <v>362997.82</v>
          </cell>
        </row>
        <row r="6228">
          <cell r="A6228">
            <v>45040100101</v>
          </cell>
          <cell r="B6228" t="str">
            <v>Iniciales</v>
          </cell>
          <cell r="C6228">
            <v>0</v>
          </cell>
          <cell r="D6228">
            <v>20738.080000000002</v>
          </cell>
          <cell r="E6228">
            <v>12645.03</v>
          </cell>
          <cell r="F6228">
            <v>8093.05</v>
          </cell>
        </row>
        <row r="6229">
          <cell r="A6229">
            <v>45040100102</v>
          </cell>
          <cell r="B6229" t="str">
            <v>Renovaciones</v>
          </cell>
          <cell r="C6229">
            <v>0</v>
          </cell>
          <cell r="D6229">
            <v>57181.279999999999</v>
          </cell>
          <cell r="E6229">
            <v>3446</v>
          </cell>
          <cell r="F6229">
            <v>53735.28</v>
          </cell>
        </row>
        <row r="6230">
          <cell r="A6230">
            <v>45040100103</v>
          </cell>
          <cell r="B6230" t="str">
            <v>Compensaciones adicionales sobre primas</v>
          </cell>
          <cell r="C6230">
            <v>0</v>
          </cell>
          <cell r="D6230">
            <v>301169.49</v>
          </cell>
          <cell r="E6230">
            <v>0</v>
          </cell>
          <cell r="F6230">
            <v>301169.49</v>
          </cell>
        </row>
        <row r="6231">
          <cell r="A6231">
            <v>450401002</v>
          </cell>
          <cell r="B6231" t="str">
            <v>Reaseguros tomados</v>
          </cell>
          <cell r="C6231">
            <v>0</v>
          </cell>
          <cell r="D6231">
            <v>8713.9699999999993</v>
          </cell>
          <cell r="E6231">
            <v>0</v>
          </cell>
          <cell r="F6231">
            <v>8713.9699999999993</v>
          </cell>
        </row>
        <row r="6232">
          <cell r="A6232">
            <v>450401003</v>
          </cell>
          <cell r="B6232" t="str">
            <v>Coaseguros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</row>
        <row r="6233">
          <cell r="A6233">
            <v>450401009</v>
          </cell>
          <cell r="B6233" t="str">
            <v>Seguros a filiales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>
            <v>45040100901</v>
          </cell>
          <cell r="B6234" t="str">
            <v>Seguros directos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>
            <v>45040100902</v>
          </cell>
          <cell r="B6235" t="str">
            <v>Reaseguros tomados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>
            <v>45040100903</v>
          </cell>
          <cell r="B6236" t="str">
            <v>Coaseguros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>
            <v>450402</v>
          </cell>
          <cell r="B6237" t="str">
            <v>Líneas aliadas</v>
          </cell>
          <cell r="C6237">
            <v>0</v>
          </cell>
          <cell r="D6237">
            <v>81662.570000000007</v>
          </cell>
          <cell r="E6237">
            <v>17750.66</v>
          </cell>
          <cell r="F6237">
            <v>63911.91</v>
          </cell>
        </row>
        <row r="6238">
          <cell r="A6238">
            <v>4504020</v>
          </cell>
          <cell r="B6238" t="str">
            <v>LÌneas aliadas</v>
          </cell>
          <cell r="C6238">
            <v>0</v>
          </cell>
          <cell r="D6238">
            <v>81662.570000000007</v>
          </cell>
          <cell r="E6238">
            <v>17750.66</v>
          </cell>
          <cell r="F6238">
            <v>63911.91</v>
          </cell>
        </row>
        <row r="6239">
          <cell r="A6239">
            <v>450402001</v>
          </cell>
          <cell r="B6239" t="str">
            <v>Seguros directos</v>
          </cell>
          <cell r="C6239">
            <v>0</v>
          </cell>
          <cell r="D6239">
            <v>78236.100000000006</v>
          </cell>
          <cell r="E6239">
            <v>17750.66</v>
          </cell>
          <cell r="F6239">
            <v>60485.440000000002</v>
          </cell>
        </row>
        <row r="6240">
          <cell r="A6240">
            <v>45040200101</v>
          </cell>
          <cell r="B6240" t="str">
            <v>Iniciales</v>
          </cell>
          <cell r="C6240">
            <v>0</v>
          </cell>
          <cell r="D6240">
            <v>18899.810000000001</v>
          </cell>
          <cell r="E6240">
            <v>14028.74</v>
          </cell>
          <cell r="F6240">
            <v>4871.07</v>
          </cell>
        </row>
        <row r="6241">
          <cell r="A6241">
            <v>45040200102</v>
          </cell>
          <cell r="B6241" t="str">
            <v>Renovaciones</v>
          </cell>
          <cell r="C6241">
            <v>0</v>
          </cell>
          <cell r="D6241">
            <v>57622.07</v>
          </cell>
          <cell r="E6241">
            <v>3446</v>
          </cell>
          <cell r="F6241">
            <v>54176.07</v>
          </cell>
        </row>
        <row r="6242">
          <cell r="A6242">
            <v>45040200103</v>
          </cell>
          <cell r="B6242" t="str">
            <v>Compensaciones adicionales sobre primas</v>
          </cell>
          <cell r="C6242">
            <v>0</v>
          </cell>
          <cell r="D6242">
            <v>1714.22</v>
          </cell>
          <cell r="E6242">
            <v>275.92</v>
          </cell>
          <cell r="F6242">
            <v>1438.3</v>
          </cell>
        </row>
        <row r="6243">
          <cell r="A6243">
            <v>450402002</v>
          </cell>
          <cell r="B6243" t="str">
            <v>Reaseguros tomados</v>
          </cell>
          <cell r="C6243">
            <v>0</v>
          </cell>
          <cell r="D6243">
            <v>3426.47</v>
          </cell>
          <cell r="E6243">
            <v>0</v>
          </cell>
          <cell r="F6243">
            <v>3426.47</v>
          </cell>
        </row>
        <row r="6244">
          <cell r="A6244">
            <v>450402003</v>
          </cell>
          <cell r="B6244" t="str">
            <v>Coaseguros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>
            <v>450402009</v>
          </cell>
          <cell r="B6245" t="str">
            <v>Seguros a filiales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>
            <v>45040200901</v>
          </cell>
          <cell r="B6246" t="str">
            <v>Seguros directos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>
            <v>45040200902</v>
          </cell>
          <cell r="B6247" t="str">
            <v>Reaseguros tomados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>
            <v>45040200903</v>
          </cell>
          <cell r="B6248" t="str">
            <v>Coaseguros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>
            <v>4505</v>
          </cell>
          <cell r="B6249" t="str">
            <v>COMISIONES Y PARTICIPACIONES DE SEGUROS DE AUTOMOTORES</v>
          </cell>
          <cell r="C6249">
            <v>0</v>
          </cell>
          <cell r="D6249">
            <v>194175.09</v>
          </cell>
          <cell r="E6249">
            <v>80518.3</v>
          </cell>
          <cell r="F6249">
            <v>113656.79</v>
          </cell>
        </row>
        <row r="6250">
          <cell r="A6250">
            <v>450501</v>
          </cell>
          <cell r="B6250" t="str">
            <v>Automotores</v>
          </cell>
          <cell r="C6250">
            <v>0</v>
          </cell>
          <cell r="D6250">
            <v>194175.09</v>
          </cell>
          <cell r="E6250">
            <v>80518.3</v>
          </cell>
          <cell r="F6250">
            <v>113656.79</v>
          </cell>
        </row>
        <row r="6251">
          <cell r="A6251">
            <v>4505010</v>
          </cell>
          <cell r="B6251" t="str">
            <v>Automotores</v>
          </cell>
          <cell r="C6251">
            <v>0</v>
          </cell>
          <cell r="D6251">
            <v>194175.09</v>
          </cell>
          <cell r="E6251">
            <v>80518.3</v>
          </cell>
          <cell r="F6251">
            <v>113656.79</v>
          </cell>
        </row>
        <row r="6252">
          <cell r="A6252">
            <v>450501001</v>
          </cell>
          <cell r="B6252" t="str">
            <v>Seguros directos</v>
          </cell>
          <cell r="C6252">
            <v>0</v>
          </cell>
          <cell r="D6252">
            <v>192622.31</v>
          </cell>
          <cell r="E6252">
            <v>80517.87</v>
          </cell>
          <cell r="F6252">
            <v>112104.44</v>
          </cell>
        </row>
        <row r="6253">
          <cell r="A6253">
            <v>45050100101</v>
          </cell>
          <cell r="B6253" t="str">
            <v>Iniciales</v>
          </cell>
          <cell r="C6253">
            <v>0</v>
          </cell>
          <cell r="D6253">
            <v>36564.57</v>
          </cell>
          <cell r="E6253">
            <v>10245.459999999999</v>
          </cell>
          <cell r="F6253">
            <v>26319.11</v>
          </cell>
        </row>
        <row r="6254">
          <cell r="A6254">
            <v>45050100102</v>
          </cell>
          <cell r="B6254" t="str">
            <v>Renovaciones</v>
          </cell>
          <cell r="C6254">
            <v>0</v>
          </cell>
          <cell r="D6254">
            <v>152243.13</v>
          </cell>
          <cell r="E6254">
            <v>70272.41</v>
          </cell>
          <cell r="F6254">
            <v>81970.720000000001</v>
          </cell>
        </row>
        <row r="6255">
          <cell r="A6255">
            <v>45050100103</v>
          </cell>
          <cell r="B6255" t="str">
            <v>Compensaciones adicionales sobre primas</v>
          </cell>
          <cell r="C6255">
            <v>0</v>
          </cell>
          <cell r="D6255">
            <v>3814.61</v>
          </cell>
          <cell r="E6255">
            <v>0</v>
          </cell>
          <cell r="F6255">
            <v>3814.61</v>
          </cell>
        </row>
        <row r="6256">
          <cell r="A6256">
            <v>450501002</v>
          </cell>
          <cell r="B6256" t="str">
            <v>Reaseguros tomados</v>
          </cell>
          <cell r="C6256">
            <v>0</v>
          </cell>
          <cell r="D6256">
            <v>1552.78</v>
          </cell>
          <cell r="E6256">
            <v>0.43</v>
          </cell>
          <cell r="F6256">
            <v>1552.35</v>
          </cell>
        </row>
        <row r="6257">
          <cell r="A6257">
            <v>450501003</v>
          </cell>
          <cell r="B6257" t="str">
            <v>Coaseguros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>
            <v>450501009</v>
          </cell>
          <cell r="B6258" t="str">
            <v>Seguros a filiales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>
            <v>45050100901</v>
          </cell>
          <cell r="B6259" t="str">
            <v>Seguros directos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>
            <v>45050100902</v>
          </cell>
          <cell r="B6260" t="str">
            <v>Reaseguros tomados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>
            <v>45050100903</v>
          </cell>
          <cell r="B6261" t="str">
            <v>Coaseguros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>
            <v>4506</v>
          </cell>
          <cell r="B6262" t="str">
            <v>COMISIONES Y PARTICIPACIONES DE OTROS SEGUROS GENERALES</v>
          </cell>
          <cell r="C6262">
            <v>0</v>
          </cell>
          <cell r="D6262">
            <v>1228097.7</v>
          </cell>
          <cell r="E6262">
            <v>504336.44</v>
          </cell>
          <cell r="F6262">
            <v>723761.26</v>
          </cell>
        </row>
        <row r="6263">
          <cell r="A6263">
            <v>450601</v>
          </cell>
          <cell r="B6263" t="str">
            <v>Rotura de cristales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>
            <v>4506010</v>
          </cell>
          <cell r="B6264" t="str">
            <v>Rotura de Cristales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>
            <v>450601001</v>
          </cell>
          <cell r="B6265" t="str">
            <v>Seguros directos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>
            <v>45060100101</v>
          </cell>
          <cell r="B6266" t="str">
            <v>Iniciales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>
            <v>45060100102</v>
          </cell>
          <cell r="B6267" t="str">
            <v>Renovaciones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>
            <v>45060100103</v>
          </cell>
          <cell r="B6268" t="str">
            <v>Compensaciones adicionales sobre primas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>
            <v>450601002</v>
          </cell>
          <cell r="B6269" t="str">
            <v>Reaseguros tomados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>
            <v>450601003</v>
          </cell>
          <cell r="B6270" t="str">
            <v>Coaseguros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>
            <v>450601009</v>
          </cell>
          <cell r="B6271" t="str">
            <v>Seguros a filiales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>
            <v>45060100901</v>
          </cell>
          <cell r="B6272" t="str">
            <v>Seguros directos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>
            <v>45060100902</v>
          </cell>
          <cell r="B6273" t="str">
            <v>Reaseguros tomados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>
            <v>45060100903</v>
          </cell>
          <cell r="B6274" t="str">
            <v>Coaseguros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>
            <v>450602</v>
          </cell>
          <cell r="B6275" t="str">
            <v>Transporte marÌtimo</v>
          </cell>
          <cell r="C6275">
            <v>0</v>
          </cell>
          <cell r="D6275">
            <v>2992.94</v>
          </cell>
          <cell r="E6275">
            <v>62.66</v>
          </cell>
          <cell r="F6275">
            <v>2930.28</v>
          </cell>
        </row>
        <row r="6276">
          <cell r="A6276">
            <v>4506020</v>
          </cell>
          <cell r="B6276" t="str">
            <v>Transporte marÌtimo</v>
          </cell>
          <cell r="C6276">
            <v>0</v>
          </cell>
          <cell r="D6276">
            <v>2992.94</v>
          </cell>
          <cell r="E6276">
            <v>62.66</v>
          </cell>
          <cell r="F6276">
            <v>2930.28</v>
          </cell>
        </row>
        <row r="6277">
          <cell r="A6277">
            <v>450602001</v>
          </cell>
          <cell r="B6277" t="str">
            <v>Seguros directos</v>
          </cell>
          <cell r="C6277">
            <v>0</v>
          </cell>
          <cell r="D6277">
            <v>2892.94</v>
          </cell>
          <cell r="E6277">
            <v>62.66</v>
          </cell>
          <cell r="F6277">
            <v>2830.28</v>
          </cell>
        </row>
        <row r="6278">
          <cell r="A6278">
            <v>45060200101</v>
          </cell>
          <cell r="B6278" t="str">
            <v>Iniciales</v>
          </cell>
          <cell r="C6278">
            <v>0</v>
          </cell>
          <cell r="D6278">
            <v>1412.68</v>
          </cell>
          <cell r="E6278">
            <v>53.66</v>
          </cell>
          <cell r="F6278">
            <v>1359.02</v>
          </cell>
        </row>
        <row r="6279">
          <cell r="A6279">
            <v>45060200102</v>
          </cell>
          <cell r="B6279" t="str">
            <v>Renovaciones</v>
          </cell>
          <cell r="C6279">
            <v>0</v>
          </cell>
          <cell r="D6279">
            <v>1480.26</v>
          </cell>
          <cell r="E6279">
            <v>9</v>
          </cell>
          <cell r="F6279">
            <v>1471.26</v>
          </cell>
        </row>
        <row r="6280">
          <cell r="A6280">
            <v>45060200103</v>
          </cell>
          <cell r="B6280" t="str">
            <v>Compensaciones adicionales sobre primas de seguros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>
            <v>450602002</v>
          </cell>
          <cell r="B6281" t="str">
            <v>Reaseguros tomados</v>
          </cell>
          <cell r="C6281">
            <v>0</v>
          </cell>
          <cell r="D6281">
            <v>100</v>
          </cell>
          <cell r="E6281">
            <v>0</v>
          </cell>
          <cell r="F6281">
            <v>100</v>
          </cell>
        </row>
        <row r="6282">
          <cell r="A6282">
            <v>450602003</v>
          </cell>
          <cell r="B6282" t="str">
            <v>Coaseguros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>
            <v>450602009</v>
          </cell>
          <cell r="B6283" t="str">
            <v>Seguros a filiales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>
            <v>45060200901</v>
          </cell>
          <cell r="B6284" t="str">
            <v>Seguros directos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>
            <v>45060200902</v>
          </cell>
          <cell r="B6285" t="str">
            <v>Reaseguros tomados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>
            <v>45060200903</v>
          </cell>
          <cell r="B6286" t="str">
            <v>Coaseguros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>
            <v>450603</v>
          </cell>
          <cell r="B6287" t="str">
            <v>Transporte aÈreo</v>
          </cell>
          <cell r="C6287">
            <v>0</v>
          </cell>
          <cell r="D6287">
            <v>11.74</v>
          </cell>
          <cell r="E6287">
            <v>0</v>
          </cell>
          <cell r="F6287">
            <v>11.74</v>
          </cell>
        </row>
        <row r="6288">
          <cell r="A6288">
            <v>4506030</v>
          </cell>
          <cell r="B6288" t="str">
            <v>Transporte aÈreo</v>
          </cell>
          <cell r="C6288">
            <v>0</v>
          </cell>
          <cell r="D6288">
            <v>11.74</v>
          </cell>
          <cell r="E6288">
            <v>0</v>
          </cell>
          <cell r="F6288">
            <v>11.74</v>
          </cell>
        </row>
        <row r="6289">
          <cell r="A6289">
            <v>450603001</v>
          </cell>
          <cell r="B6289" t="str">
            <v>Seguros directos</v>
          </cell>
          <cell r="C6289">
            <v>0</v>
          </cell>
          <cell r="D6289">
            <v>11.74</v>
          </cell>
          <cell r="E6289">
            <v>0</v>
          </cell>
          <cell r="F6289">
            <v>11.74</v>
          </cell>
        </row>
        <row r="6290">
          <cell r="A6290">
            <v>45060300101</v>
          </cell>
          <cell r="B6290" t="str">
            <v>Iniciales</v>
          </cell>
          <cell r="C6290">
            <v>0</v>
          </cell>
          <cell r="D6290">
            <v>11.74</v>
          </cell>
          <cell r="E6290">
            <v>0</v>
          </cell>
          <cell r="F6290">
            <v>11.74</v>
          </cell>
        </row>
        <row r="6291">
          <cell r="A6291">
            <v>45060300102</v>
          </cell>
          <cell r="B6291" t="str">
            <v>Renovaciones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>
            <v>45060300103</v>
          </cell>
          <cell r="B6292" t="str">
            <v>Compensaciones adicionales sobre primas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>
            <v>450603002</v>
          </cell>
          <cell r="B6293" t="str">
            <v>Reaseguros tomados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>
            <v>450603003</v>
          </cell>
          <cell r="B6294" t="str">
            <v>Coaseguros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>
            <v>450603009</v>
          </cell>
          <cell r="B6295" t="str">
            <v>Seguros a filiales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>
            <v>45060300901</v>
          </cell>
          <cell r="B6296" t="str">
            <v>Seguros directos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>
            <v>45060300902</v>
          </cell>
          <cell r="B6297" t="str">
            <v>Reaseguros tomados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>
            <v>45060300903</v>
          </cell>
          <cell r="B6298" t="str">
            <v>Coaseguros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>
            <v>450604</v>
          </cell>
          <cell r="B6299" t="str">
            <v>Transporte terrestre</v>
          </cell>
          <cell r="C6299">
            <v>0</v>
          </cell>
          <cell r="D6299">
            <v>1868.67</v>
          </cell>
          <cell r="E6299">
            <v>217.31</v>
          </cell>
          <cell r="F6299">
            <v>1651.36</v>
          </cell>
        </row>
        <row r="6300">
          <cell r="A6300">
            <v>4506040</v>
          </cell>
          <cell r="B6300" t="str">
            <v>Transporte terrestre</v>
          </cell>
          <cell r="C6300">
            <v>0</v>
          </cell>
          <cell r="D6300">
            <v>1868.67</v>
          </cell>
          <cell r="E6300">
            <v>217.31</v>
          </cell>
          <cell r="F6300">
            <v>1651.36</v>
          </cell>
        </row>
        <row r="6301">
          <cell r="A6301">
            <v>450604001</v>
          </cell>
          <cell r="B6301" t="str">
            <v>Seguros directos</v>
          </cell>
          <cell r="C6301">
            <v>0</v>
          </cell>
          <cell r="D6301">
            <v>1868.67</v>
          </cell>
          <cell r="E6301">
            <v>217.31</v>
          </cell>
          <cell r="F6301">
            <v>1651.36</v>
          </cell>
        </row>
        <row r="6302">
          <cell r="A6302">
            <v>45060400101</v>
          </cell>
          <cell r="B6302" t="str">
            <v>Iniciales</v>
          </cell>
          <cell r="C6302">
            <v>0</v>
          </cell>
          <cell r="D6302">
            <v>800.72</v>
          </cell>
          <cell r="E6302">
            <v>31.37</v>
          </cell>
          <cell r="F6302">
            <v>769.35</v>
          </cell>
        </row>
        <row r="6303">
          <cell r="A6303">
            <v>45060400102</v>
          </cell>
          <cell r="B6303" t="str">
            <v>Renovaciones</v>
          </cell>
          <cell r="C6303">
            <v>0</v>
          </cell>
          <cell r="D6303">
            <v>1067.95</v>
          </cell>
          <cell r="E6303">
            <v>185.94</v>
          </cell>
          <cell r="F6303">
            <v>882.01</v>
          </cell>
        </row>
        <row r="6304">
          <cell r="A6304">
            <v>45060400103</v>
          </cell>
          <cell r="B6304" t="str">
            <v>Compensaciones adicionales sobre primas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</row>
        <row r="6305">
          <cell r="A6305">
            <v>450604002</v>
          </cell>
          <cell r="B6305" t="str">
            <v>Reaseguros tomados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</row>
        <row r="6306">
          <cell r="A6306">
            <v>450604003</v>
          </cell>
          <cell r="B6306" t="str">
            <v>Coaseguros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</row>
        <row r="6307">
          <cell r="A6307">
            <v>450604009</v>
          </cell>
          <cell r="B6307" t="str">
            <v>Seguros a filiales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</row>
        <row r="6308">
          <cell r="A6308">
            <v>45060400901</v>
          </cell>
          <cell r="B6308" t="str">
            <v>Seguros directos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</row>
        <row r="6309">
          <cell r="A6309">
            <v>45060400902</v>
          </cell>
          <cell r="B6309" t="str">
            <v>Reaseguros tomados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</row>
        <row r="6310">
          <cell r="A6310">
            <v>45060400903</v>
          </cell>
          <cell r="B6310" t="str">
            <v>Coaseguros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</row>
        <row r="6311">
          <cell r="A6311">
            <v>450605</v>
          </cell>
          <cell r="B6311" t="str">
            <v>MarÌtimos casco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</row>
        <row r="6312">
          <cell r="A6312">
            <v>4506050</v>
          </cell>
          <cell r="B6312" t="str">
            <v>MarÌtimos casco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</row>
        <row r="6313">
          <cell r="A6313">
            <v>450605001</v>
          </cell>
          <cell r="B6313" t="str">
            <v>Seguros directos</v>
          </cell>
          <cell r="C6313">
            <v>0</v>
          </cell>
          <cell r="D6313">
            <v>0</v>
          </cell>
          <cell r="E6313">
            <v>0</v>
          </cell>
          <cell r="F6313">
            <v>0</v>
          </cell>
        </row>
        <row r="6314">
          <cell r="A6314">
            <v>45060500101</v>
          </cell>
          <cell r="B6314" t="str">
            <v>Iniciales</v>
          </cell>
          <cell r="C6314">
            <v>0</v>
          </cell>
          <cell r="D6314">
            <v>0</v>
          </cell>
          <cell r="E6314">
            <v>0</v>
          </cell>
          <cell r="F6314">
            <v>0</v>
          </cell>
        </row>
        <row r="6315">
          <cell r="A6315">
            <v>45060500102</v>
          </cell>
          <cell r="B6315" t="str">
            <v>Renovaciones</v>
          </cell>
          <cell r="C6315">
            <v>0</v>
          </cell>
          <cell r="D6315">
            <v>0</v>
          </cell>
          <cell r="E6315">
            <v>0</v>
          </cell>
          <cell r="F6315">
            <v>0</v>
          </cell>
        </row>
        <row r="6316">
          <cell r="A6316">
            <v>45060500103</v>
          </cell>
          <cell r="B6316" t="str">
            <v>Compensaciones adicionales sobre primas</v>
          </cell>
          <cell r="C6316">
            <v>0</v>
          </cell>
          <cell r="D6316">
            <v>0</v>
          </cell>
          <cell r="E6316">
            <v>0</v>
          </cell>
          <cell r="F6316">
            <v>0</v>
          </cell>
        </row>
        <row r="6317">
          <cell r="A6317">
            <v>450605002</v>
          </cell>
          <cell r="B6317" t="str">
            <v>Reaseguros tomados</v>
          </cell>
          <cell r="C6317">
            <v>0</v>
          </cell>
          <cell r="D6317">
            <v>0</v>
          </cell>
          <cell r="E6317">
            <v>0</v>
          </cell>
          <cell r="F6317">
            <v>0</v>
          </cell>
        </row>
        <row r="6318">
          <cell r="A6318">
            <v>450605003</v>
          </cell>
          <cell r="B6318" t="str">
            <v>Coaseguros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</row>
        <row r="6319">
          <cell r="A6319">
            <v>450605009</v>
          </cell>
          <cell r="B6319" t="str">
            <v>Seguros a filiales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</row>
        <row r="6320">
          <cell r="A6320">
            <v>45060500901</v>
          </cell>
          <cell r="B6320" t="str">
            <v>Seguros directos</v>
          </cell>
          <cell r="C6320">
            <v>0</v>
          </cell>
          <cell r="D6320">
            <v>0</v>
          </cell>
          <cell r="E6320">
            <v>0</v>
          </cell>
          <cell r="F6320">
            <v>0</v>
          </cell>
        </row>
        <row r="6321">
          <cell r="A6321">
            <v>45060500902</v>
          </cell>
          <cell r="B6321" t="str">
            <v>Reaseguros tomados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</row>
        <row r="6322">
          <cell r="A6322">
            <v>45060500903</v>
          </cell>
          <cell r="B6322" t="str">
            <v>Coaseguros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</row>
        <row r="6323">
          <cell r="A6323">
            <v>450606</v>
          </cell>
          <cell r="B6323" t="str">
            <v>AviaciÛn</v>
          </cell>
          <cell r="C6323">
            <v>0</v>
          </cell>
          <cell r="D6323">
            <v>1809.01</v>
          </cell>
          <cell r="E6323">
            <v>1776</v>
          </cell>
          <cell r="F6323">
            <v>33.01</v>
          </cell>
        </row>
        <row r="6324">
          <cell r="A6324">
            <v>4506060</v>
          </cell>
          <cell r="B6324" t="str">
            <v>AviaciÛn</v>
          </cell>
          <cell r="C6324">
            <v>0</v>
          </cell>
          <cell r="D6324">
            <v>1809.01</v>
          </cell>
          <cell r="E6324">
            <v>1776</v>
          </cell>
          <cell r="F6324">
            <v>33.01</v>
          </cell>
        </row>
        <row r="6325">
          <cell r="A6325">
            <v>450606001</v>
          </cell>
          <cell r="B6325" t="str">
            <v>Seguros directos</v>
          </cell>
          <cell r="C6325">
            <v>0</v>
          </cell>
          <cell r="D6325">
            <v>1809.01</v>
          </cell>
          <cell r="E6325">
            <v>1776</v>
          </cell>
          <cell r="F6325">
            <v>33.01</v>
          </cell>
        </row>
        <row r="6326">
          <cell r="A6326">
            <v>45060600101</v>
          </cell>
          <cell r="B6326" t="str">
            <v>Iniciales</v>
          </cell>
          <cell r="C6326">
            <v>0</v>
          </cell>
          <cell r="D6326">
            <v>1794.01</v>
          </cell>
          <cell r="E6326">
            <v>1776</v>
          </cell>
          <cell r="F6326">
            <v>18.010000000000002</v>
          </cell>
        </row>
        <row r="6327">
          <cell r="A6327">
            <v>45060600102</v>
          </cell>
          <cell r="B6327" t="str">
            <v>Renovaciones</v>
          </cell>
          <cell r="C6327">
            <v>0</v>
          </cell>
          <cell r="D6327">
            <v>15</v>
          </cell>
          <cell r="E6327">
            <v>0</v>
          </cell>
          <cell r="F6327">
            <v>15</v>
          </cell>
        </row>
        <row r="6328">
          <cell r="A6328">
            <v>45060600103</v>
          </cell>
          <cell r="B6328" t="str">
            <v>Compensaciones adicionales sobre primas</v>
          </cell>
          <cell r="C6328">
            <v>0</v>
          </cell>
          <cell r="D6328">
            <v>0</v>
          </cell>
          <cell r="E6328">
            <v>0</v>
          </cell>
          <cell r="F6328">
            <v>0</v>
          </cell>
        </row>
        <row r="6329">
          <cell r="A6329">
            <v>450606002</v>
          </cell>
          <cell r="B6329" t="str">
            <v>Reaseguros tomados</v>
          </cell>
          <cell r="C6329">
            <v>0</v>
          </cell>
          <cell r="D6329">
            <v>0</v>
          </cell>
          <cell r="E6329">
            <v>0</v>
          </cell>
          <cell r="F6329">
            <v>0</v>
          </cell>
        </row>
        <row r="6330">
          <cell r="A6330">
            <v>450606003</v>
          </cell>
          <cell r="B6330" t="str">
            <v>Coaseguros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</row>
        <row r="6331">
          <cell r="A6331">
            <v>450606009</v>
          </cell>
          <cell r="B6331" t="str">
            <v>Seguros a filiales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</row>
        <row r="6332">
          <cell r="A6332">
            <v>45060600901</v>
          </cell>
          <cell r="B6332" t="str">
            <v>Seguros directos</v>
          </cell>
          <cell r="C6332">
            <v>0</v>
          </cell>
          <cell r="D6332">
            <v>0</v>
          </cell>
          <cell r="E6332">
            <v>0</v>
          </cell>
          <cell r="F6332">
            <v>0</v>
          </cell>
        </row>
        <row r="6333">
          <cell r="A6333">
            <v>45060600902</v>
          </cell>
          <cell r="B6333" t="str">
            <v>Reaseguros tomados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</row>
        <row r="6334">
          <cell r="A6334">
            <v>45060600903</v>
          </cell>
          <cell r="B6334" t="str">
            <v>Coaseguros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</row>
        <row r="6335">
          <cell r="A6335">
            <v>450607</v>
          </cell>
          <cell r="B6335" t="str">
            <v>Robo y hurto</v>
          </cell>
          <cell r="C6335">
            <v>0</v>
          </cell>
          <cell r="D6335">
            <v>2858.92</v>
          </cell>
          <cell r="E6335">
            <v>653.72</v>
          </cell>
          <cell r="F6335">
            <v>2205.1999999999998</v>
          </cell>
        </row>
        <row r="6336">
          <cell r="A6336">
            <v>4506070</v>
          </cell>
          <cell r="B6336" t="str">
            <v>Robo y hurto</v>
          </cell>
          <cell r="C6336">
            <v>0</v>
          </cell>
          <cell r="D6336">
            <v>2858.92</v>
          </cell>
          <cell r="E6336">
            <v>653.72</v>
          </cell>
          <cell r="F6336">
            <v>2205.1999999999998</v>
          </cell>
        </row>
        <row r="6337">
          <cell r="A6337">
            <v>450607001</v>
          </cell>
          <cell r="B6337" t="str">
            <v>Seguros directos</v>
          </cell>
          <cell r="C6337">
            <v>0</v>
          </cell>
          <cell r="D6337">
            <v>2858.92</v>
          </cell>
          <cell r="E6337">
            <v>653.72</v>
          </cell>
          <cell r="F6337">
            <v>2205.1999999999998</v>
          </cell>
        </row>
        <row r="6338">
          <cell r="A6338">
            <v>45060700101</v>
          </cell>
          <cell r="B6338" t="str">
            <v>Iniciales</v>
          </cell>
          <cell r="C6338">
            <v>0</v>
          </cell>
          <cell r="D6338">
            <v>1443.54</v>
          </cell>
          <cell r="E6338">
            <v>88.43</v>
          </cell>
          <cell r="F6338">
            <v>1355.11</v>
          </cell>
        </row>
        <row r="6339">
          <cell r="A6339">
            <v>45060700102</v>
          </cell>
          <cell r="B6339" t="str">
            <v>Renovaciones</v>
          </cell>
          <cell r="C6339">
            <v>0</v>
          </cell>
          <cell r="D6339">
            <v>1415.38</v>
          </cell>
          <cell r="E6339">
            <v>565.29</v>
          </cell>
          <cell r="F6339">
            <v>850.09</v>
          </cell>
        </row>
        <row r="6340">
          <cell r="A6340">
            <v>45060700103</v>
          </cell>
          <cell r="B6340" t="str">
            <v>Compensaciones adicionales sobre primas</v>
          </cell>
          <cell r="C6340">
            <v>0</v>
          </cell>
          <cell r="D6340">
            <v>0</v>
          </cell>
          <cell r="E6340">
            <v>0</v>
          </cell>
          <cell r="F6340">
            <v>0</v>
          </cell>
        </row>
        <row r="6341">
          <cell r="A6341">
            <v>450607002</v>
          </cell>
          <cell r="B6341" t="str">
            <v>Reaseguros tomados</v>
          </cell>
          <cell r="C6341">
            <v>0</v>
          </cell>
          <cell r="D6341">
            <v>0</v>
          </cell>
          <cell r="E6341">
            <v>0</v>
          </cell>
          <cell r="F6341">
            <v>0</v>
          </cell>
        </row>
        <row r="6342">
          <cell r="A6342">
            <v>450607003</v>
          </cell>
          <cell r="B6342" t="str">
            <v>Coaseguros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</row>
        <row r="6343">
          <cell r="A6343">
            <v>450607009</v>
          </cell>
          <cell r="B6343" t="str">
            <v>Seguros a filiales</v>
          </cell>
          <cell r="C6343">
            <v>0</v>
          </cell>
          <cell r="D6343">
            <v>0</v>
          </cell>
          <cell r="E6343">
            <v>0</v>
          </cell>
          <cell r="F6343">
            <v>0</v>
          </cell>
        </row>
        <row r="6344">
          <cell r="A6344">
            <v>45060700901</v>
          </cell>
          <cell r="B6344" t="str">
            <v>Seguros directos</v>
          </cell>
          <cell r="C6344">
            <v>0</v>
          </cell>
          <cell r="D6344">
            <v>0</v>
          </cell>
          <cell r="E6344">
            <v>0</v>
          </cell>
          <cell r="F6344">
            <v>0</v>
          </cell>
        </row>
        <row r="6345">
          <cell r="A6345">
            <v>45060700902</v>
          </cell>
          <cell r="B6345" t="str">
            <v>Reaseguros tomados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</row>
        <row r="6346">
          <cell r="A6346">
            <v>45060700903</v>
          </cell>
          <cell r="B6346" t="str">
            <v>Coaseguros</v>
          </cell>
          <cell r="C6346">
            <v>0</v>
          </cell>
          <cell r="D6346">
            <v>0</v>
          </cell>
          <cell r="E6346">
            <v>0</v>
          </cell>
          <cell r="F6346">
            <v>0</v>
          </cell>
        </row>
        <row r="6347">
          <cell r="A6347">
            <v>450608</v>
          </cell>
          <cell r="B6347" t="str">
            <v>Fidelidad</v>
          </cell>
          <cell r="C6347">
            <v>0</v>
          </cell>
          <cell r="D6347">
            <v>6360.25</v>
          </cell>
          <cell r="E6347">
            <v>527.84</v>
          </cell>
          <cell r="F6347">
            <v>5832.41</v>
          </cell>
        </row>
        <row r="6348">
          <cell r="A6348">
            <v>4506080</v>
          </cell>
          <cell r="B6348" t="str">
            <v>Fidelidad</v>
          </cell>
          <cell r="C6348">
            <v>0</v>
          </cell>
          <cell r="D6348">
            <v>6360.25</v>
          </cell>
          <cell r="E6348">
            <v>527.84</v>
          </cell>
          <cell r="F6348">
            <v>5832.41</v>
          </cell>
        </row>
        <row r="6349">
          <cell r="A6349">
            <v>450608001</v>
          </cell>
          <cell r="B6349" t="str">
            <v>Seguros directos</v>
          </cell>
          <cell r="C6349">
            <v>0</v>
          </cell>
          <cell r="D6349">
            <v>2474.75</v>
          </cell>
          <cell r="E6349">
            <v>527.84</v>
          </cell>
          <cell r="F6349">
            <v>1946.91</v>
          </cell>
        </row>
        <row r="6350">
          <cell r="A6350">
            <v>45060800101</v>
          </cell>
          <cell r="B6350" t="str">
            <v>Iniciales</v>
          </cell>
          <cell r="C6350">
            <v>0</v>
          </cell>
          <cell r="D6350">
            <v>1637.5</v>
          </cell>
          <cell r="E6350">
            <v>325</v>
          </cell>
          <cell r="F6350">
            <v>1312.5</v>
          </cell>
        </row>
        <row r="6351">
          <cell r="A6351">
            <v>45060800102</v>
          </cell>
          <cell r="B6351" t="str">
            <v>Renovaciones</v>
          </cell>
          <cell r="C6351">
            <v>0</v>
          </cell>
          <cell r="D6351">
            <v>837.25</v>
          </cell>
          <cell r="E6351">
            <v>202.84</v>
          </cell>
          <cell r="F6351">
            <v>634.41</v>
          </cell>
        </row>
        <row r="6352">
          <cell r="A6352">
            <v>45060800103</v>
          </cell>
          <cell r="B6352" t="str">
            <v>Compensaciones adicionales sobre primas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>
            <v>450608002</v>
          </cell>
          <cell r="B6353" t="str">
            <v>Reaseguros tomados</v>
          </cell>
          <cell r="C6353">
            <v>0</v>
          </cell>
          <cell r="D6353">
            <v>3885.5</v>
          </cell>
          <cell r="E6353">
            <v>0</v>
          </cell>
          <cell r="F6353">
            <v>3885.5</v>
          </cell>
        </row>
        <row r="6354">
          <cell r="A6354">
            <v>450608003</v>
          </cell>
          <cell r="B6354" t="str">
            <v>Coaseguros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>
            <v>450608009</v>
          </cell>
          <cell r="B6355" t="str">
            <v>Seguros a filiales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>
            <v>45060800901</v>
          </cell>
          <cell r="B6356" t="str">
            <v>Seguros directos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>
            <v>45060800902</v>
          </cell>
          <cell r="B6357" t="str">
            <v>Reaseguros tomados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>
            <v>45060800903</v>
          </cell>
          <cell r="B6358" t="str">
            <v>Coaseguros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>
            <v>450609</v>
          </cell>
          <cell r="B6359" t="str">
            <v>Seguro de Bancos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>
            <v>4506090</v>
          </cell>
          <cell r="B6360" t="str">
            <v>Seguro de bancos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>
            <v>450609001</v>
          </cell>
          <cell r="B6361" t="str">
            <v>Seguros directos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</row>
        <row r="6362">
          <cell r="A6362">
            <v>45060900101</v>
          </cell>
          <cell r="B6362" t="str">
            <v>Iniciales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</row>
        <row r="6363">
          <cell r="A6363">
            <v>45060900102</v>
          </cell>
          <cell r="B6363" t="str">
            <v>Renovaciones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</row>
        <row r="6364">
          <cell r="A6364">
            <v>45060900103</v>
          </cell>
          <cell r="B6364" t="str">
            <v>Compensaciones adicionales sobre primas</v>
          </cell>
          <cell r="C6364">
            <v>0</v>
          </cell>
          <cell r="D6364">
            <v>0</v>
          </cell>
          <cell r="E6364">
            <v>0</v>
          </cell>
          <cell r="F6364">
            <v>0</v>
          </cell>
        </row>
        <row r="6365">
          <cell r="A6365">
            <v>450609002</v>
          </cell>
          <cell r="B6365" t="str">
            <v>Reaseguros tomados</v>
          </cell>
          <cell r="C6365">
            <v>0</v>
          </cell>
          <cell r="D6365">
            <v>0</v>
          </cell>
          <cell r="E6365">
            <v>0</v>
          </cell>
          <cell r="F6365">
            <v>0</v>
          </cell>
        </row>
        <row r="6366">
          <cell r="A6366">
            <v>450609003</v>
          </cell>
          <cell r="B6366" t="str">
            <v>Coaseguros</v>
          </cell>
          <cell r="C6366">
            <v>0</v>
          </cell>
          <cell r="D6366">
            <v>0</v>
          </cell>
          <cell r="E6366">
            <v>0</v>
          </cell>
          <cell r="F6366">
            <v>0</v>
          </cell>
        </row>
        <row r="6367">
          <cell r="A6367">
            <v>450609009</v>
          </cell>
          <cell r="B6367" t="str">
            <v>Seguros a filiales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>
            <v>45060900901</v>
          </cell>
          <cell r="B6368" t="str">
            <v>Seguros directos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</row>
        <row r="6369">
          <cell r="A6369">
            <v>45060900902</v>
          </cell>
          <cell r="B6369" t="str">
            <v>Reaseguros tomados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</row>
        <row r="6370">
          <cell r="A6370">
            <v>45060900903</v>
          </cell>
          <cell r="B6370" t="str">
            <v>Coaseguros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>
            <v>450610</v>
          </cell>
          <cell r="B6371" t="str">
            <v>Todo Riesgo Para Contratistas</v>
          </cell>
          <cell r="C6371">
            <v>0</v>
          </cell>
          <cell r="D6371">
            <v>40506.400000000001</v>
          </cell>
          <cell r="E6371">
            <v>5370.96</v>
          </cell>
          <cell r="F6371">
            <v>35135.440000000002</v>
          </cell>
        </row>
        <row r="6372">
          <cell r="A6372">
            <v>4506100</v>
          </cell>
          <cell r="B6372" t="str">
            <v>Todo riesgo para contratistas</v>
          </cell>
          <cell r="C6372">
            <v>0</v>
          </cell>
          <cell r="D6372">
            <v>40506.400000000001</v>
          </cell>
          <cell r="E6372">
            <v>5370.96</v>
          </cell>
          <cell r="F6372">
            <v>35135.440000000002</v>
          </cell>
        </row>
        <row r="6373">
          <cell r="A6373">
            <v>450610001</v>
          </cell>
          <cell r="B6373" t="str">
            <v>Seguros directos</v>
          </cell>
          <cell r="C6373">
            <v>0</v>
          </cell>
          <cell r="D6373">
            <v>40506.400000000001</v>
          </cell>
          <cell r="E6373">
            <v>5370.96</v>
          </cell>
          <cell r="F6373">
            <v>35135.440000000002</v>
          </cell>
        </row>
        <row r="6374">
          <cell r="A6374">
            <v>45061000101</v>
          </cell>
          <cell r="B6374" t="str">
            <v>Iniciales</v>
          </cell>
          <cell r="C6374">
            <v>0</v>
          </cell>
          <cell r="D6374">
            <v>20341.2</v>
          </cell>
          <cell r="E6374">
            <v>4274.24</v>
          </cell>
          <cell r="F6374">
            <v>16066.96</v>
          </cell>
        </row>
        <row r="6375">
          <cell r="A6375">
            <v>45061000102</v>
          </cell>
          <cell r="B6375" t="str">
            <v>Renovaciones</v>
          </cell>
          <cell r="C6375">
            <v>0</v>
          </cell>
          <cell r="D6375">
            <v>2794.82</v>
          </cell>
          <cell r="E6375">
            <v>1096.72</v>
          </cell>
          <cell r="F6375">
            <v>1698.1</v>
          </cell>
        </row>
        <row r="6376">
          <cell r="A6376">
            <v>45061000103</v>
          </cell>
          <cell r="B6376" t="str">
            <v>Compensaciones adicionales sobre primas de seguros</v>
          </cell>
          <cell r="C6376">
            <v>0</v>
          </cell>
          <cell r="D6376">
            <v>17370.38</v>
          </cell>
          <cell r="E6376">
            <v>0</v>
          </cell>
          <cell r="F6376">
            <v>17370.38</v>
          </cell>
        </row>
        <row r="6377">
          <cell r="A6377">
            <v>450610002</v>
          </cell>
          <cell r="B6377" t="str">
            <v>Reaseguros tomados</v>
          </cell>
          <cell r="C6377">
            <v>0</v>
          </cell>
          <cell r="D6377">
            <v>0</v>
          </cell>
          <cell r="E6377">
            <v>0</v>
          </cell>
          <cell r="F6377">
            <v>0</v>
          </cell>
        </row>
        <row r="6378">
          <cell r="A6378">
            <v>450610003</v>
          </cell>
          <cell r="B6378" t="str">
            <v>Coaseguros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</row>
        <row r="6379">
          <cell r="A6379">
            <v>450610009</v>
          </cell>
          <cell r="B6379" t="str">
            <v>Seguros a filiales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</row>
        <row r="6380">
          <cell r="A6380">
            <v>45061000901</v>
          </cell>
          <cell r="B6380" t="str">
            <v>Seguros directos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</row>
        <row r="6381">
          <cell r="A6381">
            <v>45061000902</v>
          </cell>
          <cell r="B6381" t="str">
            <v>Reaseguros tomados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>
            <v>45061000903</v>
          </cell>
          <cell r="B6382" t="str">
            <v>Coaseguros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>
            <v>450611</v>
          </cell>
          <cell r="B6383" t="str">
            <v>Todo riesgo equipo para contratistas</v>
          </cell>
          <cell r="C6383">
            <v>0</v>
          </cell>
          <cell r="D6383">
            <v>8597.17</v>
          </cell>
          <cell r="E6383">
            <v>661.68</v>
          </cell>
          <cell r="F6383">
            <v>7935.49</v>
          </cell>
        </row>
        <row r="6384">
          <cell r="A6384">
            <v>4506110</v>
          </cell>
          <cell r="B6384" t="str">
            <v>Todo riesgo equipo para contratistas</v>
          </cell>
          <cell r="C6384">
            <v>0</v>
          </cell>
          <cell r="D6384">
            <v>8597.17</v>
          </cell>
          <cell r="E6384">
            <v>661.68</v>
          </cell>
          <cell r="F6384">
            <v>7935.49</v>
          </cell>
        </row>
        <row r="6385">
          <cell r="A6385">
            <v>450611001</v>
          </cell>
          <cell r="B6385" t="str">
            <v>Seguros directos</v>
          </cell>
          <cell r="C6385">
            <v>0</v>
          </cell>
          <cell r="D6385">
            <v>8597.17</v>
          </cell>
          <cell r="E6385">
            <v>661.68</v>
          </cell>
          <cell r="F6385">
            <v>7935.49</v>
          </cell>
        </row>
        <row r="6386">
          <cell r="A6386">
            <v>45061100101</v>
          </cell>
          <cell r="B6386" t="str">
            <v>Iniciales</v>
          </cell>
          <cell r="C6386">
            <v>0</v>
          </cell>
          <cell r="D6386">
            <v>2536.9699999999998</v>
          </cell>
          <cell r="E6386">
            <v>0</v>
          </cell>
          <cell r="F6386">
            <v>2536.9699999999998</v>
          </cell>
        </row>
        <row r="6387">
          <cell r="A6387">
            <v>45061100102</v>
          </cell>
          <cell r="B6387" t="str">
            <v>Renovaciones</v>
          </cell>
          <cell r="C6387">
            <v>0</v>
          </cell>
          <cell r="D6387">
            <v>6060.2</v>
          </cell>
          <cell r="E6387">
            <v>661.68</v>
          </cell>
          <cell r="F6387">
            <v>5398.52</v>
          </cell>
        </row>
        <row r="6388">
          <cell r="A6388">
            <v>45061100103</v>
          </cell>
          <cell r="B6388" t="str">
            <v>Compensaciones adicionales sobre primas</v>
          </cell>
          <cell r="C6388">
            <v>0</v>
          </cell>
          <cell r="D6388">
            <v>0</v>
          </cell>
          <cell r="E6388">
            <v>0</v>
          </cell>
          <cell r="F6388">
            <v>0</v>
          </cell>
        </row>
        <row r="6389">
          <cell r="A6389">
            <v>450611002</v>
          </cell>
          <cell r="B6389" t="str">
            <v>Reaseguros tomados</v>
          </cell>
          <cell r="C6389">
            <v>0</v>
          </cell>
          <cell r="D6389">
            <v>0</v>
          </cell>
          <cell r="E6389">
            <v>0</v>
          </cell>
          <cell r="F6389">
            <v>0</v>
          </cell>
        </row>
        <row r="6390">
          <cell r="A6390">
            <v>450611003</v>
          </cell>
          <cell r="B6390" t="str">
            <v>Coaseguros</v>
          </cell>
          <cell r="C6390">
            <v>0</v>
          </cell>
          <cell r="D6390">
            <v>0</v>
          </cell>
          <cell r="E6390">
            <v>0</v>
          </cell>
          <cell r="F6390">
            <v>0</v>
          </cell>
        </row>
        <row r="6391">
          <cell r="A6391">
            <v>450611009</v>
          </cell>
          <cell r="B6391" t="str">
            <v>Seguros a filiales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>
            <v>45061100901</v>
          </cell>
          <cell r="B6392" t="str">
            <v>Seguros directos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</row>
        <row r="6393">
          <cell r="A6393">
            <v>45061100902</v>
          </cell>
          <cell r="B6393" t="str">
            <v>Reaseguros tomados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</row>
        <row r="6394">
          <cell r="A6394">
            <v>45061100903</v>
          </cell>
          <cell r="B6394" t="str">
            <v>Coaseguros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>
            <v>450612</v>
          </cell>
          <cell r="B6395" t="str">
            <v>Rotura de maquinaria</v>
          </cell>
          <cell r="C6395">
            <v>0</v>
          </cell>
          <cell r="D6395">
            <v>569.39</v>
          </cell>
          <cell r="E6395">
            <v>184.28</v>
          </cell>
          <cell r="F6395">
            <v>385.11</v>
          </cell>
        </row>
        <row r="6396">
          <cell r="A6396">
            <v>4506120</v>
          </cell>
          <cell r="B6396" t="str">
            <v>Rotura de maquinaria</v>
          </cell>
          <cell r="C6396">
            <v>0</v>
          </cell>
          <cell r="D6396">
            <v>569.39</v>
          </cell>
          <cell r="E6396">
            <v>184.28</v>
          </cell>
          <cell r="F6396">
            <v>385.11</v>
          </cell>
        </row>
        <row r="6397">
          <cell r="A6397">
            <v>450612001</v>
          </cell>
          <cell r="B6397" t="str">
            <v>Seguros directos</v>
          </cell>
          <cell r="C6397">
            <v>0</v>
          </cell>
          <cell r="D6397">
            <v>569.39</v>
          </cell>
          <cell r="E6397">
            <v>184.28</v>
          </cell>
          <cell r="F6397">
            <v>385.11</v>
          </cell>
        </row>
        <row r="6398">
          <cell r="A6398">
            <v>45061200101</v>
          </cell>
          <cell r="B6398" t="str">
            <v>Iniciales</v>
          </cell>
          <cell r="C6398">
            <v>0</v>
          </cell>
          <cell r="D6398">
            <v>200</v>
          </cell>
          <cell r="E6398">
            <v>0</v>
          </cell>
          <cell r="F6398">
            <v>200</v>
          </cell>
        </row>
        <row r="6399">
          <cell r="A6399">
            <v>45061200102</v>
          </cell>
          <cell r="B6399" t="str">
            <v>Renovaciones</v>
          </cell>
          <cell r="C6399">
            <v>0</v>
          </cell>
          <cell r="D6399">
            <v>242.91</v>
          </cell>
          <cell r="E6399">
            <v>57.8</v>
          </cell>
          <cell r="F6399">
            <v>185.11</v>
          </cell>
        </row>
        <row r="6400">
          <cell r="A6400">
            <v>45061200103</v>
          </cell>
          <cell r="B6400" t="str">
            <v>Compensaciones adicionales sobre primas</v>
          </cell>
          <cell r="C6400">
            <v>0</v>
          </cell>
          <cell r="D6400">
            <v>126.48</v>
          </cell>
          <cell r="E6400">
            <v>126.48</v>
          </cell>
          <cell r="F6400">
            <v>0</v>
          </cell>
        </row>
        <row r="6401">
          <cell r="A6401">
            <v>450612002</v>
          </cell>
          <cell r="B6401" t="str">
            <v>Reaseguros tomados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>
            <v>450612003</v>
          </cell>
          <cell r="B6402" t="str">
            <v>Coaseguros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>
            <v>450612009</v>
          </cell>
          <cell r="B6403" t="str">
            <v>Seguros a filiales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>
            <v>45061200901</v>
          </cell>
          <cell r="B6404" t="str">
            <v>Seguros directos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>
            <v>45061200902</v>
          </cell>
          <cell r="B6405" t="str">
            <v>Reaseguros tomados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>
            <v>45061200903</v>
          </cell>
          <cell r="B6406" t="str">
            <v>Coaseguros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>
            <v>450613</v>
          </cell>
          <cell r="B6407" t="str">
            <v>Montaje contro todo riesgo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>
            <v>4506130</v>
          </cell>
          <cell r="B6408" t="str">
            <v>Montaje contra todo riesgo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>
            <v>450613001</v>
          </cell>
          <cell r="B6409" t="str">
            <v>Seguros directos</v>
          </cell>
          <cell r="C6409">
            <v>0</v>
          </cell>
          <cell r="D6409">
            <v>0</v>
          </cell>
          <cell r="E6409">
            <v>0</v>
          </cell>
          <cell r="F6409">
            <v>0</v>
          </cell>
        </row>
        <row r="6410">
          <cell r="A6410">
            <v>45061300101</v>
          </cell>
          <cell r="B6410" t="str">
            <v>Iniciales</v>
          </cell>
          <cell r="C6410">
            <v>0</v>
          </cell>
          <cell r="D6410">
            <v>0</v>
          </cell>
          <cell r="E6410">
            <v>0</v>
          </cell>
          <cell r="F6410">
            <v>0</v>
          </cell>
        </row>
        <row r="6411">
          <cell r="A6411">
            <v>45061300102</v>
          </cell>
          <cell r="B6411" t="str">
            <v>Renovaciones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</row>
        <row r="6412">
          <cell r="A6412">
            <v>45061300103</v>
          </cell>
          <cell r="B6412" t="str">
            <v>Compensaciones adicionales sobre primas</v>
          </cell>
          <cell r="C6412">
            <v>0</v>
          </cell>
          <cell r="D6412">
            <v>0</v>
          </cell>
          <cell r="E6412">
            <v>0</v>
          </cell>
          <cell r="F6412">
            <v>0</v>
          </cell>
        </row>
        <row r="6413">
          <cell r="A6413">
            <v>450613002</v>
          </cell>
          <cell r="B6413" t="str">
            <v>Reaseguros tomados</v>
          </cell>
          <cell r="C6413">
            <v>0</v>
          </cell>
          <cell r="D6413">
            <v>0</v>
          </cell>
          <cell r="E6413">
            <v>0</v>
          </cell>
          <cell r="F6413">
            <v>0</v>
          </cell>
        </row>
        <row r="6414">
          <cell r="A6414">
            <v>450613003</v>
          </cell>
          <cell r="B6414" t="str">
            <v>Coaseguros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>
            <v>450613009</v>
          </cell>
          <cell r="B6415" t="str">
            <v>Seguros a filiales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>
            <v>45061300901</v>
          </cell>
          <cell r="B6416" t="str">
            <v>Seguros directos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</row>
        <row r="6417">
          <cell r="A6417">
            <v>45061300902</v>
          </cell>
          <cell r="B6417" t="str">
            <v>Reaseguros tomados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>
            <v>45061300903</v>
          </cell>
          <cell r="B6418" t="str">
            <v>Coaseguros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>
            <v>450614</v>
          </cell>
          <cell r="B6419" t="str">
            <v>Todo riesgo equipo electrÛnico</v>
          </cell>
          <cell r="C6419">
            <v>0</v>
          </cell>
          <cell r="D6419">
            <v>3237.34</v>
          </cell>
          <cell r="E6419">
            <v>724.43</v>
          </cell>
          <cell r="F6419">
            <v>2512.91</v>
          </cell>
        </row>
        <row r="6420">
          <cell r="A6420">
            <v>4506140</v>
          </cell>
          <cell r="B6420" t="str">
            <v>Todo riesgo equipo electrÛnico</v>
          </cell>
          <cell r="C6420">
            <v>0</v>
          </cell>
          <cell r="D6420">
            <v>3237.34</v>
          </cell>
          <cell r="E6420">
            <v>724.43</v>
          </cell>
          <cell r="F6420">
            <v>2512.91</v>
          </cell>
        </row>
        <row r="6421">
          <cell r="A6421">
            <v>450614001</v>
          </cell>
          <cell r="B6421" t="str">
            <v>Seguros directos</v>
          </cell>
          <cell r="C6421">
            <v>0</v>
          </cell>
          <cell r="D6421">
            <v>3237.34</v>
          </cell>
          <cell r="E6421">
            <v>724.43</v>
          </cell>
          <cell r="F6421">
            <v>2512.91</v>
          </cell>
        </row>
        <row r="6422">
          <cell r="A6422">
            <v>45061400101</v>
          </cell>
          <cell r="B6422" t="str">
            <v>Iniciales</v>
          </cell>
          <cell r="C6422">
            <v>0</v>
          </cell>
          <cell r="D6422">
            <v>3072.38</v>
          </cell>
          <cell r="E6422">
            <v>675</v>
          </cell>
          <cell r="F6422">
            <v>2397.38</v>
          </cell>
        </row>
        <row r="6423">
          <cell r="A6423">
            <v>45061400102</v>
          </cell>
          <cell r="B6423" t="str">
            <v>Renovaciones</v>
          </cell>
          <cell r="C6423">
            <v>0</v>
          </cell>
          <cell r="D6423">
            <v>164.96</v>
          </cell>
          <cell r="E6423">
            <v>49.43</v>
          </cell>
          <cell r="F6423">
            <v>115.53</v>
          </cell>
        </row>
        <row r="6424">
          <cell r="A6424">
            <v>45061400103</v>
          </cell>
          <cell r="B6424" t="str">
            <v>Compensaciones adicionales sobre primas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>
            <v>450614002</v>
          </cell>
          <cell r="B6425" t="str">
            <v>Reaseguros tomados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>
            <v>450614003</v>
          </cell>
          <cell r="B6426" t="str">
            <v>Coaseguros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>
            <v>450614009</v>
          </cell>
          <cell r="B6427" t="str">
            <v>Seguros a filiales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>
            <v>45061400901</v>
          </cell>
          <cell r="B6428" t="str">
            <v>Seguros directos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>
            <v>45061400902</v>
          </cell>
          <cell r="B6429" t="str">
            <v>Reaseguros tomados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>
            <v>45061400903</v>
          </cell>
          <cell r="B6430" t="str">
            <v>Coaseguros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>
            <v>450615</v>
          </cell>
          <cell r="B6431" t="str">
            <v>Calderos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>
            <v>4506150</v>
          </cell>
          <cell r="B6432" t="str">
            <v>Calderos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>
            <v>450615001</v>
          </cell>
          <cell r="B6433" t="str">
            <v>Seguros directos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</row>
        <row r="6434">
          <cell r="A6434">
            <v>45061500101</v>
          </cell>
          <cell r="B6434" t="str">
            <v>Iniciales</v>
          </cell>
          <cell r="C6434">
            <v>0</v>
          </cell>
          <cell r="D6434">
            <v>0</v>
          </cell>
          <cell r="E6434">
            <v>0</v>
          </cell>
          <cell r="F6434">
            <v>0</v>
          </cell>
        </row>
        <row r="6435">
          <cell r="A6435">
            <v>45061500102</v>
          </cell>
          <cell r="B6435" t="str">
            <v>Renovaciones</v>
          </cell>
          <cell r="C6435">
            <v>0</v>
          </cell>
          <cell r="D6435">
            <v>0</v>
          </cell>
          <cell r="E6435">
            <v>0</v>
          </cell>
          <cell r="F6435">
            <v>0</v>
          </cell>
        </row>
        <row r="6436">
          <cell r="A6436">
            <v>45061500103</v>
          </cell>
          <cell r="B6436" t="str">
            <v>Compensaciones adicionales sobre primas</v>
          </cell>
          <cell r="C6436">
            <v>0</v>
          </cell>
          <cell r="D6436">
            <v>0</v>
          </cell>
          <cell r="E6436">
            <v>0</v>
          </cell>
          <cell r="F6436">
            <v>0</v>
          </cell>
        </row>
        <row r="6437">
          <cell r="A6437">
            <v>450615002</v>
          </cell>
          <cell r="B6437" t="str">
            <v>Reaseguros tomados</v>
          </cell>
          <cell r="C6437">
            <v>0</v>
          </cell>
          <cell r="D6437">
            <v>0</v>
          </cell>
          <cell r="E6437">
            <v>0</v>
          </cell>
          <cell r="F6437">
            <v>0</v>
          </cell>
        </row>
        <row r="6438">
          <cell r="A6438">
            <v>450615003</v>
          </cell>
          <cell r="B6438" t="str">
            <v>Coaseguros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</row>
        <row r="6439">
          <cell r="A6439">
            <v>450615009</v>
          </cell>
          <cell r="B6439" t="str">
            <v>Seguros a filiales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>
            <v>45061500901</v>
          </cell>
          <cell r="B6440" t="str">
            <v>Seguros directos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</row>
        <row r="6441">
          <cell r="A6441">
            <v>45061500902</v>
          </cell>
          <cell r="B6441" t="str">
            <v>Reaseguros tomados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>
            <v>45061500903</v>
          </cell>
          <cell r="B6442" t="str">
            <v>Coaseguros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>
            <v>450616</v>
          </cell>
          <cell r="B6443" t="str">
            <v>Lucro cesante por interrupción de negocios</v>
          </cell>
          <cell r="C6443">
            <v>0</v>
          </cell>
          <cell r="D6443">
            <v>13830.62</v>
          </cell>
          <cell r="E6443">
            <v>26.13</v>
          </cell>
          <cell r="F6443">
            <v>13804.49</v>
          </cell>
        </row>
        <row r="6444">
          <cell r="A6444">
            <v>4506160</v>
          </cell>
          <cell r="B6444" t="str">
            <v>Lucro cesante por interrupciÛn de negocios</v>
          </cell>
          <cell r="C6444">
            <v>0</v>
          </cell>
          <cell r="D6444">
            <v>13830.62</v>
          </cell>
          <cell r="E6444">
            <v>26.13</v>
          </cell>
          <cell r="F6444">
            <v>13804.49</v>
          </cell>
        </row>
        <row r="6445">
          <cell r="A6445">
            <v>450616001</v>
          </cell>
          <cell r="B6445" t="str">
            <v>Seguros directos</v>
          </cell>
          <cell r="C6445">
            <v>0</v>
          </cell>
          <cell r="D6445">
            <v>13830.62</v>
          </cell>
          <cell r="E6445">
            <v>26.13</v>
          </cell>
          <cell r="F6445">
            <v>13804.49</v>
          </cell>
        </row>
        <row r="6446">
          <cell r="A6446">
            <v>45061600101</v>
          </cell>
          <cell r="B6446" t="str">
            <v>Iniciales</v>
          </cell>
          <cell r="C6446">
            <v>0</v>
          </cell>
          <cell r="D6446">
            <v>2932.79</v>
          </cell>
          <cell r="E6446">
            <v>0</v>
          </cell>
          <cell r="F6446">
            <v>2932.79</v>
          </cell>
        </row>
        <row r="6447">
          <cell r="A6447">
            <v>45061600102</v>
          </cell>
          <cell r="B6447" t="str">
            <v>Renovaciones</v>
          </cell>
          <cell r="C6447">
            <v>0</v>
          </cell>
          <cell r="D6447">
            <v>10897.83</v>
          </cell>
          <cell r="E6447">
            <v>26.13</v>
          </cell>
          <cell r="F6447">
            <v>10871.7</v>
          </cell>
        </row>
        <row r="6448">
          <cell r="A6448">
            <v>45061600103</v>
          </cell>
          <cell r="B6448" t="str">
            <v>Compensaciones adicionales sobre primas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>
            <v>450616002</v>
          </cell>
          <cell r="B6449" t="str">
            <v>Reaseguros tomados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>
            <v>450616003</v>
          </cell>
          <cell r="B6450" t="str">
            <v>Coaseguros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>
            <v>450616009</v>
          </cell>
          <cell r="B6451" t="str">
            <v>Seguros a filiales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>
            <v>45061600901</v>
          </cell>
          <cell r="B6452" t="str">
            <v>Seguros directos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>
            <v>45061600902</v>
          </cell>
          <cell r="B6453" t="str">
            <v>Reaseguros tomados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>
            <v>45061600903</v>
          </cell>
          <cell r="B6454" t="str">
            <v>Coaseguros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>
            <v>450617</v>
          </cell>
          <cell r="B6455" t="str">
            <v>Lucro cesante rotura de maquinaria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>
            <v>4506170</v>
          </cell>
          <cell r="B6456" t="str">
            <v>Lucro cesante rotura de maquinaria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>
            <v>450617001</v>
          </cell>
          <cell r="B6457" t="str">
            <v>Seguros directos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</row>
        <row r="6458">
          <cell r="A6458">
            <v>45061700101</v>
          </cell>
          <cell r="B6458" t="str">
            <v>Iniciales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</row>
        <row r="6459">
          <cell r="A6459">
            <v>45061700102</v>
          </cell>
          <cell r="B6459" t="str">
            <v>Renovaciones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</row>
        <row r="6460">
          <cell r="A6460">
            <v>45061700103</v>
          </cell>
          <cell r="B6460" t="str">
            <v>Compensaciones adicionales sobre primas</v>
          </cell>
          <cell r="C6460">
            <v>0</v>
          </cell>
          <cell r="D6460">
            <v>0</v>
          </cell>
          <cell r="E6460">
            <v>0</v>
          </cell>
          <cell r="F6460">
            <v>0</v>
          </cell>
        </row>
        <row r="6461">
          <cell r="A6461">
            <v>450617002</v>
          </cell>
          <cell r="B6461" t="str">
            <v>Reaseguros tomados</v>
          </cell>
          <cell r="C6461">
            <v>0</v>
          </cell>
          <cell r="D6461">
            <v>0</v>
          </cell>
          <cell r="E6461">
            <v>0</v>
          </cell>
          <cell r="F6461">
            <v>0</v>
          </cell>
        </row>
        <row r="6462">
          <cell r="A6462">
            <v>450617003</v>
          </cell>
          <cell r="B6462" t="str">
            <v>Coaseguros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>
            <v>450617009</v>
          </cell>
          <cell r="B6463" t="str">
            <v>Seguros a filiales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>
            <v>45061700901</v>
          </cell>
          <cell r="B6464" t="str">
            <v>Seguros directos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</row>
        <row r="6465">
          <cell r="A6465">
            <v>45061700902</v>
          </cell>
          <cell r="B6465" t="str">
            <v>Reaseguros tomados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>
            <v>45061700903</v>
          </cell>
          <cell r="B6466" t="str">
            <v>Coaseguros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>
            <v>450618</v>
          </cell>
          <cell r="B6467" t="str">
            <v>Responsabilidad civil</v>
          </cell>
          <cell r="C6467">
            <v>0</v>
          </cell>
          <cell r="D6467">
            <v>56850.68</v>
          </cell>
          <cell r="E6467">
            <v>4829.6000000000004</v>
          </cell>
          <cell r="F6467">
            <v>52021.08</v>
          </cell>
        </row>
        <row r="6468">
          <cell r="A6468">
            <v>4506180</v>
          </cell>
          <cell r="B6468" t="str">
            <v>Responsabilidad civil</v>
          </cell>
          <cell r="C6468">
            <v>0</v>
          </cell>
          <cell r="D6468">
            <v>56850.68</v>
          </cell>
          <cell r="E6468">
            <v>4829.6000000000004</v>
          </cell>
          <cell r="F6468">
            <v>52021.08</v>
          </cell>
        </row>
        <row r="6469">
          <cell r="A6469">
            <v>450618001</v>
          </cell>
          <cell r="B6469" t="str">
            <v>Seguros directos</v>
          </cell>
          <cell r="C6469">
            <v>0</v>
          </cell>
          <cell r="D6469">
            <v>56850.68</v>
          </cell>
          <cell r="E6469">
            <v>4829.6000000000004</v>
          </cell>
          <cell r="F6469">
            <v>52021.08</v>
          </cell>
        </row>
        <row r="6470">
          <cell r="A6470">
            <v>45061800101</v>
          </cell>
          <cell r="B6470" t="str">
            <v>Iniciales</v>
          </cell>
          <cell r="C6470">
            <v>0</v>
          </cell>
          <cell r="D6470">
            <v>34352.47</v>
          </cell>
          <cell r="E6470">
            <v>4604.6000000000004</v>
          </cell>
          <cell r="F6470">
            <v>29747.87</v>
          </cell>
        </row>
        <row r="6471">
          <cell r="A6471">
            <v>45061800102</v>
          </cell>
          <cell r="B6471" t="str">
            <v>Renovaciones</v>
          </cell>
          <cell r="C6471">
            <v>0</v>
          </cell>
          <cell r="D6471">
            <v>22498.21</v>
          </cell>
          <cell r="E6471">
            <v>225</v>
          </cell>
          <cell r="F6471">
            <v>22273.21</v>
          </cell>
        </row>
        <row r="6472">
          <cell r="A6472">
            <v>45061800103</v>
          </cell>
          <cell r="B6472" t="str">
            <v>Compensaciones adicionales sobre primas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>
            <v>450618002</v>
          </cell>
          <cell r="B6473" t="str">
            <v>Reaseguros tomados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>
            <v>450618003</v>
          </cell>
          <cell r="B6474" t="str">
            <v>Coaseguros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>
            <v>450618009</v>
          </cell>
          <cell r="B6475" t="str">
            <v>Seguros a filiales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>
            <v>45061800901</v>
          </cell>
          <cell r="B6476" t="str">
            <v>Seguros directos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>
            <v>45061800902</v>
          </cell>
          <cell r="B6477" t="str">
            <v>Reaseguros tomados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>
            <v>45061800903</v>
          </cell>
          <cell r="B6478" t="str">
            <v>Coaseguros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>
            <v>4506190</v>
          </cell>
          <cell r="B6479" t="str">
            <v>Riesgos profesionales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>
            <v>450619001</v>
          </cell>
          <cell r="B6480" t="str">
            <v>Seguros directos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>
            <v>45061900101</v>
          </cell>
          <cell r="B6481" t="str">
            <v>Iniciales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>
            <v>45061900102</v>
          </cell>
          <cell r="B6482" t="str">
            <v>Renovaciones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>
            <v>45061900103</v>
          </cell>
          <cell r="B6483" t="str">
            <v>Compensaciones adicionales sobre primas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>
            <v>450619002</v>
          </cell>
          <cell r="B6484" t="str">
            <v>Reaseguros tomados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>
            <v>450619003</v>
          </cell>
          <cell r="B6485" t="str">
            <v>Coaseguros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>
            <v>450619009</v>
          </cell>
          <cell r="B6486" t="str">
            <v>Seguros a filiales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>
            <v>45061900901</v>
          </cell>
          <cell r="B6487" t="str">
            <v>Seguros directos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>
            <v>45061900902</v>
          </cell>
          <cell r="B6488" t="str">
            <v>Reaseguros tomados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>
            <v>45061900903</v>
          </cell>
          <cell r="B6489" t="str">
            <v>Coaseguros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>
            <v>4506200</v>
          </cell>
          <cell r="B6490" t="str">
            <v>Ganadero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>
            <v>450620001</v>
          </cell>
          <cell r="B6491" t="str">
            <v>Seguros directos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>
            <v>45062000101</v>
          </cell>
          <cell r="B6492" t="str">
            <v>Iniciales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>
            <v>45062000102</v>
          </cell>
          <cell r="B6493" t="str">
            <v>Renovaciones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>
            <v>45062000103</v>
          </cell>
          <cell r="B6494" t="str">
            <v>Compensaciones adicionales sobre primas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>
            <v>450620002</v>
          </cell>
          <cell r="B6495" t="str">
            <v>Reaseguros tomados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>
            <v>450620003</v>
          </cell>
          <cell r="B6496" t="str">
            <v>Coaseguros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>
            <v>450620009</v>
          </cell>
          <cell r="B6497" t="str">
            <v>Seguros a filiales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>
            <v>45062000901</v>
          </cell>
          <cell r="B6498" t="str">
            <v>Seguros directos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>
            <v>45062000902</v>
          </cell>
          <cell r="B6499" t="str">
            <v>Reaseguros tomados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>
            <v>45062000903</v>
          </cell>
          <cell r="B6500" t="str">
            <v>Coaseguros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>
            <v>450621</v>
          </cell>
          <cell r="B6501" t="str">
            <v>AGRICOLA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>
            <v>4506210</v>
          </cell>
          <cell r="B6502" t="str">
            <v>AgrÌcola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>
            <v>450621001</v>
          </cell>
          <cell r="B6503" t="str">
            <v>Seguros directos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</row>
        <row r="6504">
          <cell r="A6504">
            <v>45062100101</v>
          </cell>
          <cell r="B6504" t="str">
            <v>Iniciales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</row>
        <row r="6505">
          <cell r="A6505">
            <v>45062100102</v>
          </cell>
          <cell r="B6505" t="str">
            <v>Renovaciones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</row>
        <row r="6506">
          <cell r="A6506">
            <v>45062100103</v>
          </cell>
          <cell r="B6506" t="str">
            <v>Compensaciones adicionales sobre primas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</row>
        <row r="6507">
          <cell r="A6507">
            <v>450621002</v>
          </cell>
          <cell r="B6507" t="str">
            <v>Reaseguros tomados</v>
          </cell>
          <cell r="C6507">
            <v>0</v>
          </cell>
          <cell r="D6507">
            <v>0</v>
          </cell>
          <cell r="E6507">
            <v>0</v>
          </cell>
          <cell r="F6507">
            <v>0</v>
          </cell>
        </row>
        <row r="6508">
          <cell r="A6508">
            <v>450621003</v>
          </cell>
          <cell r="B6508" t="str">
            <v>Coaseguros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>
            <v>450621009</v>
          </cell>
          <cell r="B6509" t="str">
            <v>Seguros a filiales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>
            <v>45062100901</v>
          </cell>
          <cell r="B6510" t="str">
            <v>Seguros directos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</row>
        <row r="6511">
          <cell r="A6511">
            <v>45062100902</v>
          </cell>
          <cell r="B6511" t="str">
            <v>Reaseguros tomados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>
            <v>45062100903</v>
          </cell>
          <cell r="B6512" t="str">
            <v>Coaseguros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>
            <v>450622</v>
          </cell>
          <cell r="B6513" t="str">
            <v>Domiciliario</v>
          </cell>
          <cell r="C6513">
            <v>0</v>
          </cell>
          <cell r="D6513">
            <v>3382.18</v>
          </cell>
          <cell r="E6513">
            <v>170.42</v>
          </cell>
          <cell r="F6513">
            <v>3211.76</v>
          </cell>
        </row>
        <row r="6514">
          <cell r="A6514">
            <v>4506220</v>
          </cell>
          <cell r="B6514" t="str">
            <v>Domiciliario</v>
          </cell>
          <cell r="C6514">
            <v>0</v>
          </cell>
          <cell r="D6514">
            <v>3382.18</v>
          </cell>
          <cell r="E6514">
            <v>170.42</v>
          </cell>
          <cell r="F6514">
            <v>3211.76</v>
          </cell>
        </row>
        <row r="6515">
          <cell r="A6515">
            <v>450622001</v>
          </cell>
          <cell r="B6515" t="str">
            <v>Seguros directos</v>
          </cell>
          <cell r="C6515">
            <v>0</v>
          </cell>
          <cell r="D6515">
            <v>3382.18</v>
          </cell>
          <cell r="E6515">
            <v>170.42</v>
          </cell>
          <cell r="F6515">
            <v>3211.76</v>
          </cell>
        </row>
        <row r="6516">
          <cell r="A6516">
            <v>45062200101</v>
          </cell>
          <cell r="B6516" t="str">
            <v>Iniciales</v>
          </cell>
          <cell r="C6516">
            <v>0</v>
          </cell>
          <cell r="D6516">
            <v>180.28</v>
          </cell>
          <cell r="E6516">
            <v>0</v>
          </cell>
          <cell r="F6516">
            <v>180.28</v>
          </cell>
        </row>
        <row r="6517">
          <cell r="A6517">
            <v>45062200102</v>
          </cell>
          <cell r="B6517" t="str">
            <v>Renovaciones</v>
          </cell>
          <cell r="C6517">
            <v>0</v>
          </cell>
          <cell r="D6517">
            <v>3201.9</v>
          </cell>
          <cell r="E6517">
            <v>170.42</v>
          </cell>
          <cell r="F6517">
            <v>3031.48</v>
          </cell>
        </row>
        <row r="6518">
          <cell r="A6518">
            <v>45062200103</v>
          </cell>
          <cell r="B6518" t="str">
            <v>Compensaciones adicionales sobre primas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>
            <v>450622002</v>
          </cell>
          <cell r="B6519" t="str">
            <v>Reaseguros tomados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>
            <v>450622003</v>
          </cell>
          <cell r="B6520" t="str">
            <v>Coaseguros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>
            <v>450622009</v>
          </cell>
          <cell r="B6521" t="str">
            <v>Seguros a filiales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>
            <v>45062200901</v>
          </cell>
          <cell r="B6522" t="str">
            <v>Seguros directos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</row>
        <row r="6523">
          <cell r="A6523">
            <v>45062200902</v>
          </cell>
          <cell r="B6523" t="str">
            <v>Reaseguros tomados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>
            <v>45062200903</v>
          </cell>
          <cell r="B6524" t="str">
            <v>Coaseguros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>
            <v>450623</v>
          </cell>
          <cell r="B6525" t="str">
            <v>CrÈdito interno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>
            <v>4506230</v>
          </cell>
          <cell r="B6526" t="str">
            <v>CrÈdito interno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>
            <v>450623001</v>
          </cell>
          <cell r="B6527" t="str">
            <v>Seguros directos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</row>
        <row r="6528">
          <cell r="A6528">
            <v>45062300101</v>
          </cell>
          <cell r="B6528" t="str">
            <v>Iniciales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>
            <v>45062300102</v>
          </cell>
          <cell r="B6529" t="str">
            <v>Renovaciones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</row>
        <row r="6530">
          <cell r="A6530">
            <v>45062300103</v>
          </cell>
          <cell r="B6530" t="str">
            <v>Compensaciones adicionales sobre primas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>
            <v>450623002</v>
          </cell>
          <cell r="B6531" t="str">
            <v>Reaseguros tomados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</row>
        <row r="6532">
          <cell r="A6532">
            <v>450623003</v>
          </cell>
          <cell r="B6532" t="str">
            <v>Coaseguros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>
            <v>450623009</v>
          </cell>
          <cell r="B6533" t="str">
            <v>Seguros a filiales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</row>
        <row r="6534">
          <cell r="A6534">
            <v>45062300901</v>
          </cell>
          <cell r="B6534" t="str">
            <v>Seguros directos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>
            <v>45062300902</v>
          </cell>
          <cell r="B6535" t="str">
            <v>Reaseguros tomados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</row>
        <row r="6536">
          <cell r="A6536">
            <v>45062300903</v>
          </cell>
          <cell r="B6536" t="str">
            <v>Coaseguros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>
            <v>4506240</v>
          </cell>
          <cell r="B6537" t="str">
            <v>CrÈdito a la exportaciÛn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>
            <v>450624001</v>
          </cell>
          <cell r="B6538" t="str">
            <v>Seguros directos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</row>
        <row r="6539">
          <cell r="A6539">
            <v>45062400101</v>
          </cell>
          <cell r="B6539" t="str">
            <v>Iniciales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</row>
        <row r="6540">
          <cell r="A6540">
            <v>45062400102</v>
          </cell>
          <cell r="B6540" t="str">
            <v>Renovaciones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</row>
        <row r="6541">
          <cell r="A6541">
            <v>45062400103</v>
          </cell>
          <cell r="B6541" t="str">
            <v>Compensaciones adicionales sobre primas</v>
          </cell>
          <cell r="C6541">
            <v>0</v>
          </cell>
          <cell r="D6541">
            <v>0</v>
          </cell>
          <cell r="E6541">
            <v>0</v>
          </cell>
          <cell r="F6541">
            <v>0</v>
          </cell>
        </row>
        <row r="6542">
          <cell r="A6542">
            <v>450624002</v>
          </cell>
          <cell r="B6542" t="str">
            <v>Reaseguros tomados</v>
          </cell>
          <cell r="C6542">
            <v>0</v>
          </cell>
          <cell r="D6542">
            <v>0</v>
          </cell>
          <cell r="E6542">
            <v>0</v>
          </cell>
          <cell r="F6542">
            <v>0</v>
          </cell>
        </row>
        <row r="6543">
          <cell r="A6543">
            <v>450624003</v>
          </cell>
          <cell r="B6543" t="str">
            <v>Coaseguros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>
            <v>450624009</v>
          </cell>
          <cell r="B6544" t="str">
            <v>Seguros a filiales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>
            <v>45062400901</v>
          </cell>
          <cell r="B6545" t="str">
            <v>Seguros directos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</row>
        <row r="6546">
          <cell r="A6546">
            <v>45062400902</v>
          </cell>
          <cell r="B6546" t="str">
            <v>Reaseguros tomados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</row>
        <row r="6547">
          <cell r="A6547">
            <v>45062400903</v>
          </cell>
          <cell r="B6547" t="str">
            <v>Coaseguros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>
            <v>450625</v>
          </cell>
          <cell r="B6548" t="str">
            <v>Miscelaneos</v>
          </cell>
          <cell r="C6548">
            <v>0</v>
          </cell>
          <cell r="D6548">
            <v>1085222.3899999999</v>
          </cell>
          <cell r="E6548">
            <v>489131.41</v>
          </cell>
          <cell r="F6548">
            <v>596090.98</v>
          </cell>
        </row>
        <row r="6549">
          <cell r="A6549">
            <v>4506250</v>
          </cell>
          <cell r="B6549" t="str">
            <v>Miscel·neos</v>
          </cell>
          <cell r="C6549">
            <v>0</v>
          </cell>
          <cell r="D6549">
            <v>1085222.3899999999</v>
          </cell>
          <cell r="E6549">
            <v>489131.41</v>
          </cell>
          <cell r="F6549">
            <v>596090.98</v>
          </cell>
        </row>
        <row r="6550">
          <cell r="A6550">
            <v>450625001</v>
          </cell>
          <cell r="B6550" t="str">
            <v>Seguros directos</v>
          </cell>
          <cell r="C6550">
            <v>0</v>
          </cell>
          <cell r="D6550">
            <v>1085222.3899999999</v>
          </cell>
          <cell r="E6550">
            <v>489131.41</v>
          </cell>
          <cell r="F6550">
            <v>596090.98</v>
          </cell>
        </row>
        <row r="6551">
          <cell r="A6551">
            <v>45062500101</v>
          </cell>
          <cell r="B6551" t="str">
            <v>Iniciales</v>
          </cell>
          <cell r="C6551">
            <v>0</v>
          </cell>
          <cell r="D6551">
            <v>1085082.44</v>
          </cell>
          <cell r="E6551">
            <v>489131.41</v>
          </cell>
          <cell r="F6551">
            <v>595951.03</v>
          </cell>
        </row>
        <row r="6552">
          <cell r="A6552">
            <v>45062500102</v>
          </cell>
          <cell r="B6552" t="str">
            <v>Renovaciones</v>
          </cell>
          <cell r="C6552">
            <v>0</v>
          </cell>
          <cell r="D6552">
            <v>139.94999999999999</v>
          </cell>
          <cell r="E6552">
            <v>0</v>
          </cell>
          <cell r="F6552">
            <v>139.94999999999999</v>
          </cell>
        </row>
        <row r="6553">
          <cell r="A6553">
            <v>45062500103</v>
          </cell>
          <cell r="B6553" t="str">
            <v>Compensaciones adicionales sobre primas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>
            <v>450625002</v>
          </cell>
          <cell r="B6554" t="str">
            <v>Reaseguros tomados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>
            <v>450625003</v>
          </cell>
          <cell r="B6555" t="str">
            <v>Coaseguros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>
            <v>450625009</v>
          </cell>
          <cell r="B6556" t="str">
            <v>Seguros a filiales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>
            <v>45062500901</v>
          </cell>
          <cell r="B6557" t="str">
            <v>Seguros directos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>
            <v>45062500902</v>
          </cell>
          <cell r="B6558" t="str">
            <v>Reaseguros tomados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>
            <v>45062500903</v>
          </cell>
          <cell r="B6559" t="str">
            <v>Coaseguros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>
            <v>4507</v>
          </cell>
          <cell r="B6560" t="str">
            <v>COMISIONES Y PARTICIPACIONES DE FIANZAS</v>
          </cell>
          <cell r="C6560">
            <v>0</v>
          </cell>
          <cell r="D6560">
            <v>570506.93000000005</v>
          </cell>
          <cell r="E6560">
            <v>288822.34000000003</v>
          </cell>
          <cell r="F6560">
            <v>281684.59000000003</v>
          </cell>
        </row>
        <row r="6561">
          <cell r="A6561">
            <v>450701</v>
          </cell>
          <cell r="B6561" t="str">
            <v>FIDELIDAD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>
            <v>4507010</v>
          </cell>
          <cell r="B6562" t="str">
            <v>Fidelidad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>
            <v>450701001</v>
          </cell>
          <cell r="B6563" t="str">
            <v>Fianzas directas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</row>
        <row r="6564">
          <cell r="A6564">
            <v>45070100101</v>
          </cell>
          <cell r="B6564" t="str">
            <v>Iniciales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</row>
        <row r="6565">
          <cell r="A6565">
            <v>45070100102</v>
          </cell>
          <cell r="B6565" t="str">
            <v>Renovaciones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</row>
        <row r="6566">
          <cell r="A6566">
            <v>45070100103</v>
          </cell>
          <cell r="B6566" t="str">
            <v>Compensaciones adicionales sobre primas</v>
          </cell>
          <cell r="C6566">
            <v>0</v>
          </cell>
          <cell r="D6566">
            <v>0</v>
          </cell>
          <cell r="E6566">
            <v>0</v>
          </cell>
          <cell r="F6566">
            <v>0</v>
          </cell>
        </row>
        <row r="6567">
          <cell r="A6567">
            <v>450701002</v>
          </cell>
          <cell r="B6567" t="str">
            <v>Reafianzamiento tomado</v>
          </cell>
          <cell r="C6567">
            <v>0</v>
          </cell>
          <cell r="D6567">
            <v>0</v>
          </cell>
          <cell r="E6567">
            <v>0</v>
          </cell>
          <cell r="F6567">
            <v>0</v>
          </cell>
        </row>
        <row r="6568">
          <cell r="A6568">
            <v>450701003</v>
          </cell>
          <cell r="B6568" t="str">
            <v>Coafianzamientos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>
            <v>450701009</v>
          </cell>
          <cell r="B6569" t="str">
            <v>Fianzas de filiales</v>
          </cell>
          <cell r="C6569">
            <v>0</v>
          </cell>
          <cell r="D6569">
            <v>0</v>
          </cell>
          <cell r="E6569">
            <v>0</v>
          </cell>
          <cell r="F6569">
            <v>0</v>
          </cell>
        </row>
        <row r="6570">
          <cell r="A6570">
            <v>45070100901</v>
          </cell>
          <cell r="B6570" t="str">
            <v>Fianzas directas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</row>
        <row r="6571">
          <cell r="A6571">
            <v>45070100902</v>
          </cell>
          <cell r="B6571" t="str">
            <v>Reafianzamiento tomado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>
            <v>45070100903</v>
          </cell>
          <cell r="B6572" t="str">
            <v>Coafianzamientos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</row>
        <row r="6573">
          <cell r="A6573">
            <v>450702</v>
          </cell>
          <cell r="B6573" t="str">
            <v>GarantÌa</v>
          </cell>
          <cell r="C6573">
            <v>0</v>
          </cell>
          <cell r="D6573">
            <v>570506.93000000005</v>
          </cell>
          <cell r="E6573">
            <v>288822.34000000003</v>
          </cell>
          <cell r="F6573">
            <v>281684.59000000003</v>
          </cell>
        </row>
        <row r="6574">
          <cell r="A6574">
            <v>4507020</v>
          </cell>
          <cell r="B6574" t="str">
            <v>GarantÌa</v>
          </cell>
          <cell r="C6574">
            <v>0</v>
          </cell>
          <cell r="D6574">
            <v>570506.93000000005</v>
          </cell>
          <cell r="E6574">
            <v>288822.34000000003</v>
          </cell>
          <cell r="F6574">
            <v>281684.59000000003</v>
          </cell>
        </row>
        <row r="6575">
          <cell r="A6575">
            <v>450702001</v>
          </cell>
          <cell r="B6575" t="str">
            <v>Fianzas directas</v>
          </cell>
          <cell r="C6575">
            <v>0</v>
          </cell>
          <cell r="D6575">
            <v>334276.03999999998</v>
          </cell>
          <cell r="E6575">
            <v>62501.53</v>
          </cell>
          <cell r="F6575">
            <v>271774.51</v>
          </cell>
        </row>
        <row r="6576">
          <cell r="A6576">
            <v>45070200101</v>
          </cell>
          <cell r="B6576" t="str">
            <v>Iniciales</v>
          </cell>
          <cell r="C6576">
            <v>0</v>
          </cell>
          <cell r="D6576">
            <v>282564.39</v>
          </cell>
          <cell r="E6576">
            <v>55057.79</v>
          </cell>
          <cell r="F6576">
            <v>227506.6</v>
          </cell>
        </row>
        <row r="6577">
          <cell r="A6577">
            <v>45070200102</v>
          </cell>
          <cell r="B6577" t="str">
            <v>Renovaciones</v>
          </cell>
          <cell r="C6577">
            <v>0</v>
          </cell>
          <cell r="D6577">
            <v>51711.65</v>
          </cell>
          <cell r="E6577">
            <v>7443.74</v>
          </cell>
          <cell r="F6577">
            <v>44267.91</v>
          </cell>
        </row>
        <row r="6578">
          <cell r="A6578">
            <v>45070200103</v>
          </cell>
          <cell r="B6578" t="str">
            <v>Compensaciones adicionales sobre primas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>
            <v>450702002</v>
          </cell>
          <cell r="B6579" t="str">
            <v>Reafianzamiento tomado</v>
          </cell>
          <cell r="C6579">
            <v>0</v>
          </cell>
          <cell r="D6579">
            <v>236230.89</v>
          </cell>
          <cell r="E6579">
            <v>226320.81</v>
          </cell>
          <cell r="F6579">
            <v>9910.08</v>
          </cell>
        </row>
        <row r="6580">
          <cell r="A6580">
            <v>450702003</v>
          </cell>
          <cell r="B6580" t="str">
            <v>Coafianzamientos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>
            <v>450702009</v>
          </cell>
          <cell r="B6581" t="str">
            <v>Fianzas de filiales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>
            <v>45070200901</v>
          </cell>
          <cell r="B6582" t="str">
            <v>Fianzas directas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>
            <v>45070200902</v>
          </cell>
          <cell r="B6583" t="str">
            <v>Reafianzamiento tomado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>
            <v>45070200903</v>
          </cell>
          <cell r="B6584" t="str">
            <v>Coafianzamientos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>
            <v>450703</v>
          </cell>
          <cell r="B6585" t="str">
            <v>Motoristas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>
            <v>4507030</v>
          </cell>
          <cell r="B6586" t="str">
            <v>Motoristas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>
            <v>450703001</v>
          </cell>
          <cell r="B6587" t="str">
            <v>Fianzas directas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>
            <v>45070300101</v>
          </cell>
          <cell r="B6588" t="str">
            <v>Iniciales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>
            <v>45070300102</v>
          </cell>
          <cell r="B6589" t="str">
            <v>Renovaciones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>
            <v>45070300103</v>
          </cell>
          <cell r="B6590" t="str">
            <v>Compensaciones adicionales sobre primas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>
            <v>450703002</v>
          </cell>
          <cell r="B6591" t="str">
            <v>Reafianzamiento tomado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>
            <v>450703003</v>
          </cell>
          <cell r="B6592" t="str">
            <v>Coafianzamientos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>
            <v>450703009</v>
          </cell>
          <cell r="B6593" t="str">
            <v>Fianzas de filiales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>
            <v>45070300901</v>
          </cell>
          <cell r="B6594" t="str">
            <v>Fianzas directas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>
            <v>45070300902</v>
          </cell>
          <cell r="B6595" t="str">
            <v>Reafianzamiento tomado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>
            <v>45070300903</v>
          </cell>
          <cell r="B6596" t="str">
            <v>Coafianzamientos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>
            <v>4509</v>
          </cell>
          <cell r="B6597" t="str">
            <v>GASTOS DE ADQUISICION Y CONSERVACION CON ASEGURADOS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>
            <v>450901</v>
          </cell>
          <cell r="B6598" t="str">
            <v>Accidentes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>
            <v>4509010</v>
          </cell>
          <cell r="B6599" t="str">
            <v>Accidentes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>
            <v>450902</v>
          </cell>
          <cell r="B6600" t="str">
            <v>Exoneración de pago de primas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>
            <v>4509020</v>
          </cell>
          <cell r="B6601" t="str">
            <v>Exoneraciones de pago de primas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>
            <v>450903</v>
          </cell>
          <cell r="B6602" t="str">
            <v>Extraprimas de riesgos anormales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>
            <v>4509030</v>
          </cell>
          <cell r="B6603" t="str">
            <v>Extraprimas de riesgos anormales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>
            <v>450904</v>
          </cell>
          <cell r="B6604" t="str">
            <v>Dividendos, cupones y bonos sobre pólizas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>
            <v>4509040</v>
          </cell>
          <cell r="B6605" t="str">
            <v>Dividendos, cupones y bonos sobre pÛlizas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>
            <v>450905</v>
          </cell>
          <cell r="B6606" t="str">
            <v>Premios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>
            <v>4509050</v>
          </cell>
          <cell r="B6607" t="str">
            <v>Premios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>
            <v>4510</v>
          </cell>
          <cell r="B6608" t="str">
            <v>GASTOS POR OBLIGACIONES CON REASEGURADAS Y REAFAINZADAS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>
            <v>4510010</v>
          </cell>
          <cell r="B6609" t="str">
            <v>Gastos por obligaciones en cuenta corriente con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>
            <v>4510020</v>
          </cell>
          <cell r="B6610" t="str">
            <v>Gastos por primas retenidas con reaseguradas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>
            <v>4510030</v>
          </cell>
          <cell r="B6611" t="str">
            <v>Gastos por obligaciones en cuenta corriente con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>
            <v>4510040</v>
          </cell>
          <cell r="B6612" t="str">
            <v>Gastos por primas retenidas con reafianzadas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>
            <v>4511</v>
          </cell>
          <cell r="B6613" t="str">
            <v>GASTOS DE COBRANZA DE PRIMAS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>
            <v>451101</v>
          </cell>
          <cell r="B6614" t="str">
            <v>Sueldos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>
            <v>4511010</v>
          </cell>
          <cell r="B6615" t="str">
            <v>Sueldos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>
            <v>451102</v>
          </cell>
          <cell r="B6616" t="str">
            <v>Remuneraciones extraordinarias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>
            <v>4511020</v>
          </cell>
          <cell r="B6617" t="str">
            <v>Remuneraciones extraordinarias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>
            <v>451103</v>
          </cell>
          <cell r="B6618" t="str">
            <v>Aguinaldos y bonificaciones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>
            <v>4511030</v>
          </cell>
          <cell r="B6619" t="str">
            <v>Aguinaldos y bonificaciones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>
            <v>451103001</v>
          </cell>
          <cell r="B6620" t="str">
            <v>Aguinaldos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>
            <v>451103002</v>
          </cell>
          <cell r="B6621" t="str">
            <v>Bonificaciones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>
            <v>4511040</v>
          </cell>
          <cell r="B6622" t="str">
            <v>Vacaciones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>
            <v>4511050</v>
          </cell>
          <cell r="B6623" t="str">
            <v>CapacitaciÛn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>
            <v>4511060</v>
          </cell>
          <cell r="B6624" t="str">
            <v>Indemnizaciones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>
            <v>4511070</v>
          </cell>
          <cell r="B6625" t="str">
            <v>Obligaciones laborales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>
            <v>4511080</v>
          </cell>
          <cell r="B6626" t="str">
            <v>Otras prestaciones al personal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>
            <v>4511090</v>
          </cell>
          <cell r="B6627" t="str">
            <v>Vi·ticos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>
            <v>4511100</v>
          </cell>
          <cell r="B6628" t="str">
            <v>Transportes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>
            <v>4511110</v>
          </cell>
          <cell r="B6629" t="str">
            <v>Comunicaciones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>
            <v>451111001</v>
          </cell>
          <cell r="B6630" t="str">
            <v>Servicio telefonico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>
            <v>451111002</v>
          </cell>
          <cell r="B6631" t="str">
            <v>Franqueo postal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>
            <v>4511120</v>
          </cell>
          <cell r="B6632" t="str">
            <v>Seguros y Fianzas al Personal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>
            <v>4511130</v>
          </cell>
          <cell r="B6633" t="str">
            <v>PapelerÌa, ?tiles y enseres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>
            <v>4511140</v>
          </cell>
          <cell r="B6634" t="str">
            <v>Cuotas patronales de previsiÛn social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>
            <v>451114001</v>
          </cell>
          <cell r="B6635" t="str">
            <v>Cuota patronal  - I.S.S.S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>
            <v>451114002</v>
          </cell>
          <cell r="B6636" t="str">
            <v>Administradora de Fondos de Pensiones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>
            <v>451114003</v>
          </cell>
          <cell r="B6637" t="str">
            <v>Unidad de pensiones  -  I.S.S.S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>
            <v>4511150</v>
          </cell>
          <cell r="B6638" t="str">
            <v>Legales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</row>
        <row r="6639">
          <cell r="A6639">
            <v>4511160</v>
          </cell>
          <cell r="B6639" t="str">
            <v>Alquileres y otros gastos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>
            <v>4511170</v>
          </cell>
          <cell r="B6640" t="str">
            <v>Uniformes y equipo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>
            <v>451199</v>
          </cell>
          <cell r="B6641" t="str">
            <v>OTROS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>
            <v>4511990</v>
          </cell>
          <cell r="B6642" t="str">
            <v>Otros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>
            <v>451199001</v>
          </cell>
          <cell r="B6643" t="str">
            <v>Vida Colectivo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>
            <v>451199004</v>
          </cell>
          <cell r="B6644" t="str">
            <v>Incendio Y Lineas Aliadas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>
            <v>451199005</v>
          </cell>
          <cell r="B6645" t="str">
            <v>Automotores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>
            <v>451199022</v>
          </cell>
          <cell r="B6646" t="str">
            <v>Credito Interno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>
            <v>451199025</v>
          </cell>
          <cell r="B6647" t="str">
            <v>Comisiones Por Mantenimiento de cartera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>
            <v>4515</v>
          </cell>
          <cell r="B6648" t="str">
            <v>OTROS GASTOS DE ADQUISICION Y CONSERVACION</v>
          </cell>
          <cell r="C6648">
            <v>0</v>
          </cell>
          <cell r="D6648">
            <v>261458.81</v>
          </cell>
          <cell r="E6648">
            <v>3357.59</v>
          </cell>
          <cell r="F6648">
            <v>258101.22</v>
          </cell>
        </row>
        <row r="6649">
          <cell r="A6649">
            <v>451501</v>
          </cell>
          <cell r="B6649" t="str">
            <v>Sueldos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>
            <v>4515010</v>
          </cell>
          <cell r="B6650" t="str">
            <v>Sueldos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>
            <v>451502</v>
          </cell>
          <cell r="B6651" t="str">
            <v>Remuneraciones extraordinarias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>
            <v>4515020</v>
          </cell>
          <cell r="B6652" t="str">
            <v>Remuneraciones extraordinarias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>
            <v>451503</v>
          </cell>
          <cell r="B6653" t="str">
            <v>Aguinaldos y bonificaciones</v>
          </cell>
          <cell r="C6653">
            <v>0</v>
          </cell>
          <cell r="D6653">
            <v>8814.15</v>
          </cell>
          <cell r="E6653">
            <v>0</v>
          </cell>
          <cell r="F6653">
            <v>8814.15</v>
          </cell>
        </row>
        <row r="6654">
          <cell r="A6654">
            <v>4515030</v>
          </cell>
          <cell r="B6654" t="str">
            <v>Aguinaldos y bonificaciones</v>
          </cell>
          <cell r="C6654">
            <v>0</v>
          </cell>
          <cell r="D6654">
            <v>8814.15</v>
          </cell>
          <cell r="E6654">
            <v>0</v>
          </cell>
          <cell r="F6654">
            <v>8814.15</v>
          </cell>
        </row>
        <row r="6655">
          <cell r="A6655">
            <v>451503001</v>
          </cell>
          <cell r="B6655" t="str">
            <v>Aguinaldos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>
            <v>451503002</v>
          </cell>
          <cell r="B6656" t="str">
            <v>Bonificaciones</v>
          </cell>
          <cell r="C6656">
            <v>0</v>
          </cell>
          <cell r="D6656">
            <v>8814.15</v>
          </cell>
          <cell r="E6656">
            <v>0</v>
          </cell>
          <cell r="F6656">
            <v>8814.15</v>
          </cell>
        </row>
        <row r="6657">
          <cell r="A6657">
            <v>451504</v>
          </cell>
          <cell r="B6657" t="str">
            <v>Vacaciones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</row>
        <row r="6658">
          <cell r="A6658">
            <v>4515040</v>
          </cell>
          <cell r="B6658" t="str">
            <v>Vacaciones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</row>
        <row r="6659">
          <cell r="A6659">
            <v>451505</v>
          </cell>
          <cell r="B6659" t="str">
            <v>Capacitación</v>
          </cell>
          <cell r="C6659">
            <v>0</v>
          </cell>
          <cell r="D6659">
            <v>0</v>
          </cell>
          <cell r="E6659">
            <v>0</v>
          </cell>
          <cell r="F6659">
            <v>0</v>
          </cell>
        </row>
        <row r="6660">
          <cell r="A6660">
            <v>4515050</v>
          </cell>
          <cell r="B6660" t="str">
            <v>CapacitaciÛn</v>
          </cell>
          <cell r="C6660">
            <v>0</v>
          </cell>
          <cell r="D6660">
            <v>0</v>
          </cell>
          <cell r="E6660">
            <v>0</v>
          </cell>
          <cell r="F6660">
            <v>0</v>
          </cell>
        </row>
        <row r="6661">
          <cell r="A6661">
            <v>451506</v>
          </cell>
          <cell r="B6661" t="str">
            <v>Indemnizaciones</v>
          </cell>
          <cell r="C6661">
            <v>0</v>
          </cell>
          <cell r="D6661">
            <v>0</v>
          </cell>
          <cell r="E6661">
            <v>0</v>
          </cell>
          <cell r="F6661">
            <v>0</v>
          </cell>
        </row>
        <row r="6662">
          <cell r="A6662">
            <v>4515060</v>
          </cell>
          <cell r="B6662" t="str">
            <v>Indemnizaciones</v>
          </cell>
          <cell r="C6662">
            <v>0</v>
          </cell>
          <cell r="D6662">
            <v>0</v>
          </cell>
          <cell r="E6662">
            <v>0</v>
          </cell>
          <cell r="F6662">
            <v>0</v>
          </cell>
        </row>
        <row r="6663">
          <cell r="A6663">
            <v>451507</v>
          </cell>
          <cell r="B6663" t="str">
            <v>Obligaciones laborales</v>
          </cell>
          <cell r="C6663">
            <v>0</v>
          </cell>
          <cell r="D6663">
            <v>0</v>
          </cell>
          <cell r="E6663">
            <v>0</v>
          </cell>
          <cell r="F6663">
            <v>0</v>
          </cell>
        </row>
        <row r="6664">
          <cell r="A6664">
            <v>4515070</v>
          </cell>
          <cell r="B6664" t="str">
            <v>Obligaciones laborales</v>
          </cell>
          <cell r="C6664">
            <v>0</v>
          </cell>
          <cell r="D6664">
            <v>0</v>
          </cell>
          <cell r="E6664">
            <v>0</v>
          </cell>
          <cell r="F6664">
            <v>0</v>
          </cell>
        </row>
        <row r="6665">
          <cell r="A6665">
            <v>451507001</v>
          </cell>
          <cell r="B6665" t="str">
            <v>Prestaciòn econòmica por retiro volutnario</v>
          </cell>
          <cell r="C6665">
            <v>0</v>
          </cell>
          <cell r="D6665">
            <v>0</v>
          </cell>
          <cell r="E6665">
            <v>0</v>
          </cell>
          <cell r="F6665">
            <v>0</v>
          </cell>
        </row>
        <row r="6666">
          <cell r="A6666">
            <v>451508</v>
          </cell>
          <cell r="B6666" t="str">
            <v>Otras prestaciones al personal</v>
          </cell>
          <cell r="C6666">
            <v>0</v>
          </cell>
          <cell r="D6666">
            <v>183.9</v>
          </cell>
          <cell r="E6666">
            <v>0</v>
          </cell>
          <cell r="F6666">
            <v>183.9</v>
          </cell>
        </row>
        <row r="6667">
          <cell r="A6667">
            <v>4515080</v>
          </cell>
          <cell r="B6667" t="str">
            <v>Otras prestaciones al personal</v>
          </cell>
          <cell r="C6667">
            <v>0</v>
          </cell>
          <cell r="D6667">
            <v>183.9</v>
          </cell>
          <cell r="E6667">
            <v>0</v>
          </cell>
          <cell r="F6667">
            <v>183.9</v>
          </cell>
        </row>
        <row r="6668">
          <cell r="A6668">
            <v>451509</v>
          </cell>
          <cell r="B6668" t="str">
            <v>Gastos de Representación</v>
          </cell>
          <cell r="C6668">
            <v>0</v>
          </cell>
          <cell r="D6668">
            <v>2002.53</v>
          </cell>
          <cell r="E6668">
            <v>0</v>
          </cell>
          <cell r="F6668">
            <v>2002.53</v>
          </cell>
        </row>
        <row r="6669">
          <cell r="A6669">
            <v>4515090</v>
          </cell>
          <cell r="B6669" t="str">
            <v>Gastos de representación</v>
          </cell>
          <cell r="C6669">
            <v>0</v>
          </cell>
          <cell r="D6669">
            <v>2002.53</v>
          </cell>
          <cell r="E6669">
            <v>0</v>
          </cell>
          <cell r="F6669">
            <v>2002.53</v>
          </cell>
        </row>
        <row r="6670">
          <cell r="A6670">
            <v>451510</v>
          </cell>
          <cell r="B6670" t="str">
            <v>Transporte</v>
          </cell>
          <cell r="C6670">
            <v>0</v>
          </cell>
          <cell r="D6670">
            <v>160.94999999999999</v>
          </cell>
          <cell r="E6670">
            <v>0</v>
          </cell>
          <cell r="F6670">
            <v>160.94999999999999</v>
          </cell>
        </row>
        <row r="6671">
          <cell r="A6671">
            <v>4515100</v>
          </cell>
          <cell r="B6671" t="str">
            <v>Viaticos</v>
          </cell>
          <cell r="C6671">
            <v>0</v>
          </cell>
          <cell r="D6671">
            <v>160.94999999999999</v>
          </cell>
          <cell r="E6671">
            <v>0</v>
          </cell>
          <cell r="F6671">
            <v>160.94999999999999</v>
          </cell>
        </row>
        <row r="6672">
          <cell r="A6672">
            <v>451511</v>
          </cell>
          <cell r="B6672" t="str">
            <v>Transporte</v>
          </cell>
          <cell r="C6672">
            <v>0</v>
          </cell>
          <cell r="D6672">
            <v>46245.26</v>
          </cell>
          <cell r="E6672">
            <v>0</v>
          </cell>
          <cell r="F6672">
            <v>46245.26</v>
          </cell>
        </row>
        <row r="6673">
          <cell r="A6673">
            <v>4515110</v>
          </cell>
          <cell r="B6673" t="str">
            <v>Transporte</v>
          </cell>
          <cell r="C6673">
            <v>0</v>
          </cell>
          <cell r="D6673">
            <v>46245.26</v>
          </cell>
          <cell r="E6673">
            <v>0</v>
          </cell>
          <cell r="F6673">
            <v>46245.26</v>
          </cell>
        </row>
        <row r="6674">
          <cell r="A6674">
            <v>451511001</v>
          </cell>
          <cell r="B6674" t="str">
            <v>Combutibles y lubricantes</v>
          </cell>
          <cell r="C6674">
            <v>0</v>
          </cell>
          <cell r="D6674">
            <v>47.05</v>
          </cell>
          <cell r="E6674">
            <v>0</v>
          </cell>
          <cell r="F6674">
            <v>47.05</v>
          </cell>
        </row>
        <row r="6675">
          <cell r="A6675">
            <v>451511002</v>
          </cell>
          <cell r="B6675" t="str">
            <v>Gastos de viaje</v>
          </cell>
          <cell r="C6675">
            <v>0</v>
          </cell>
          <cell r="D6675">
            <v>46198.21</v>
          </cell>
          <cell r="E6675">
            <v>0</v>
          </cell>
          <cell r="F6675">
            <v>46198.21</v>
          </cell>
        </row>
        <row r="6676">
          <cell r="A6676">
            <v>451511003</v>
          </cell>
          <cell r="B6676" t="str">
            <v>Encomiendas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>
            <v>451512</v>
          </cell>
          <cell r="B6677" t="str">
            <v>Comunicaciones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>
            <v>4515120</v>
          </cell>
          <cell r="B6678" t="str">
            <v>Comunicaciones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>
            <v>451512001</v>
          </cell>
          <cell r="B6679" t="str">
            <v>Servicios telefonicos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>
            <v>451512002</v>
          </cell>
          <cell r="B6680" t="str">
            <v>Franqueo postal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>
            <v>451513</v>
          </cell>
          <cell r="B6681" t="str">
            <v>Publicidad</v>
          </cell>
          <cell r="C6681">
            <v>0</v>
          </cell>
          <cell r="D6681">
            <v>20804.400000000001</v>
          </cell>
          <cell r="E6681">
            <v>0</v>
          </cell>
          <cell r="F6681">
            <v>20804.400000000001</v>
          </cell>
        </row>
        <row r="6682">
          <cell r="A6682">
            <v>4515130</v>
          </cell>
          <cell r="B6682" t="str">
            <v>Publicidad</v>
          </cell>
          <cell r="C6682">
            <v>0</v>
          </cell>
          <cell r="D6682">
            <v>20804.400000000001</v>
          </cell>
          <cell r="E6682">
            <v>0</v>
          </cell>
          <cell r="F6682">
            <v>20804.400000000001</v>
          </cell>
        </row>
        <row r="6683">
          <cell r="A6683">
            <v>451514</v>
          </cell>
          <cell r="B6683" t="str">
            <v>Seguros al personal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</row>
        <row r="6684">
          <cell r="A6684">
            <v>4515140</v>
          </cell>
          <cell r="B6684" t="str">
            <v>Seguros al personal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</row>
        <row r="6685">
          <cell r="A6685">
            <v>451515</v>
          </cell>
          <cell r="B6685" t="str">
            <v>Papelería, útiles y enseres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</row>
        <row r="6686">
          <cell r="A6686">
            <v>4515150</v>
          </cell>
          <cell r="B6686" t="str">
            <v>Papelería, utiles y enseres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</row>
        <row r="6687">
          <cell r="A6687">
            <v>451516</v>
          </cell>
          <cell r="B6687" t="str">
            <v>Examenes médicos a los asegurados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</row>
        <row r="6688">
          <cell r="A6688">
            <v>4515160</v>
          </cell>
          <cell r="B6688" t="str">
            <v>Examenes médicos a los asegurados</v>
          </cell>
          <cell r="C6688">
            <v>0</v>
          </cell>
          <cell r="D6688">
            <v>0</v>
          </cell>
          <cell r="E6688">
            <v>0</v>
          </cell>
          <cell r="F6688">
            <v>0</v>
          </cell>
        </row>
        <row r="6689">
          <cell r="A6689">
            <v>451516001</v>
          </cell>
          <cell r="B6689" t="str">
            <v>Vida</v>
          </cell>
          <cell r="C6689">
            <v>0</v>
          </cell>
          <cell r="D6689">
            <v>0</v>
          </cell>
          <cell r="E6689">
            <v>0</v>
          </cell>
          <cell r="F6689">
            <v>0</v>
          </cell>
        </row>
        <row r="6690">
          <cell r="A6690">
            <v>451516003</v>
          </cell>
          <cell r="B6690" t="str">
            <v>Salud y Hospitalizacion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</row>
        <row r="6691">
          <cell r="A6691">
            <v>451516023</v>
          </cell>
          <cell r="B6691" t="str">
            <v>Crédito Interno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</row>
        <row r="6692">
          <cell r="A6692">
            <v>451517</v>
          </cell>
          <cell r="B6692" t="str">
            <v>Gastos de inspección de riesgos</v>
          </cell>
          <cell r="C6692">
            <v>0</v>
          </cell>
          <cell r="D6692">
            <v>658.22</v>
          </cell>
          <cell r="E6692">
            <v>0</v>
          </cell>
          <cell r="F6692">
            <v>658.22</v>
          </cell>
        </row>
        <row r="6693">
          <cell r="A6693">
            <v>4515170</v>
          </cell>
          <cell r="B6693" t="str">
            <v>Gastos de inspección de riesgos</v>
          </cell>
          <cell r="C6693">
            <v>0</v>
          </cell>
          <cell r="D6693">
            <v>658.22</v>
          </cell>
          <cell r="E6693">
            <v>0</v>
          </cell>
          <cell r="F6693">
            <v>658.22</v>
          </cell>
        </row>
        <row r="6694">
          <cell r="A6694">
            <v>451517003</v>
          </cell>
          <cell r="B6694" t="str">
            <v>INCENDIO Y L INEAS ALIADAS</v>
          </cell>
          <cell r="C6694">
            <v>0</v>
          </cell>
          <cell r="D6694">
            <v>300</v>
          </cell>
          <cell r="E6694">
            <v>0</v>
          </cell>
          <cell r="F6694">
            <v>300</v>
          </cell>
        </row>
        <row r="6695">
          <cell r="A6695">
            <v>451517004</v>
          </cell>
          <cell r="B6695" t="str">
            <v>Automotores</v>
          </cell>
          <cell r="C6695">
            <v>0</v>
          </cell>
          <cell r="D6695">
            <v>358.22</v>
          </cell>
          <cell r="E6695">
            <v>0</v>
          </cell>
          <cell r="F6695">
            <v>358.22</v>
          </cell>
        </row>
        <row r="6696">
          <cell r="A6696">
            <v>451517005</v>
          </cell>
          <cell r="B6696" t="str">
            <v>Seguros generales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</row>
        <row r="6697">
          <cell r="A6697">
            <v>451517007</v>
          </cell>
          <cell r="B6697" t="str">
            <v>Fianzas - Garantia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</row>
        <row r="6698">
          <cell r="A6698">
            <v>451518</v>
          </cell>
          <cell r="B6698" t="str">
            <v>Otros Honorarios</v>
          </cell>
          <cell r="C6698">
            <v>0</v>
          </cell>
          <cell r="D6698">
            <v>56491.5</v>
          </cell>
          <cell r="E6698">
            <v>75</v>
          </cell>
          <cell r="F6698">
            <v>56416.5</v>
          </cell>
        </row>
        <row r="6699">
          <cell r="A6699">
            <v>4515180</v>
          </cell>
          <cell r="B6699" t="str">
            <v>Otros honorarios</v>
          </cell>
          <cell r="C6699">
            <v>0</v>
          </cell>
          <cell r="D6699">
            <v>56491.5</v>
          </cell>
          <cell r="E6699">
            <v>75</v>
          </cell>
          <cell r="F6699">
            <v>56416.5</v>
          </cell>
        </row>
        <row r="6700">
          <cell r="A6700">
            <v>451519</v>
          </cell>
          <cell r="B6700" t="str">
            <v>Cuotas patronales de previsión social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</row>
        <row r="6701">
          <cell r="A6701">
            <v>4515190</v>
          </cell>
          <cell r="B6701" t="str">
            <v>Cuotas patronales de previsión social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</row>
        <row r="6702">
          <cell r="A6702">
            <v>451519001</v>
          </cell>
          <cell r="B6702" t="str">
            <v>Cuota patronal - I.S.S.S.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</row>
        <row r="6703">
          <cell r="A6703">
            <v>451519002</v>
          </cell>
          <cell r="B6703" t="str">
            <v>Administradora de Fondos de Pensiones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</row>
        <row r="6704">
          <cell r="A6704">
            <v>451519003</v>
          </cell>
          <cell r="B6704" t="str">
            <v>Unidad de pensiones  -  I.S.S.S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</row>
        <row r="6705">
          <cell r="A6705">
            <v>451520</v>
          </cell>
          <cell r="B6705" t="str">
            <v>Legales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</row>
        <row r="6706">
          <cell r="A6706">
            <v>4515200</v>
          </cell>
          <cell r="B6706" t="str">
            <v>Legales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</row>
        <row r="6707">
          <cell r="A6707">
            <v>451521</v>
          </cell>
          <cell r="B6707" t="str">
            <v>Alquileres y otros gastos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</row>
        <row r="6708">
          <cell r="A6708">
            <v>4515210</v>
          </cell>
          <cell r="B6708" t="str">
            <v>Alquileres y otros gastos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</row>
        <row r="6709">
          <cell r="A6709">
            <v>451522</v>
          </cell>
          <cell r="B6709" t="str">
            <v>Suscripciones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>
            <v>4515220</v>
          </cell>
          <cell r="B6710" t="str">
            <v>Suscripciones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>
            <v>451523</v>
          </cell>
          <cell r="B6711" t="str">
            <v>Contribuciones</v>
          </cell>
          <cell r="C6711">
            <v>0</v>
          </cell>
          <cell r="D6711">
            <v>0</v>
          </cell>
          <cell r="E6711">
            <v>0</v>
          </cell>
          <cell r="F6711">
            <v>0</v>
          </cell>
        </row>
        <row r="6712">
          <cell r="A6712">
            <v>4515230</v>
          </cell>
          <cell r="B6712" t="str">
            <v>Contribuciones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</row>
        <row r="6713">
          <cell r="A6713">
            <v>451524</v>
          </cell>
          <cell r="B6713" t="str">
            <v>Adecuación y mantenimiento de locales ajenos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>
            <v>4515240</v>
          </cell>
          <cell r="B6714" t="str">
            <v>AdecuaciÛn y mantenimiento de locales ajenos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>
            <v>451525</v>
          </cell>
          <cell r="B6715" t="str">
            <v>Mantenimiento de edificio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>
            <v>4515250</v>
          </cell>
          <cell r="B6716" t="str">
            <v>Mantenimiento de edificio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>
            <v>451526</v>
          </cell>
          <cell r="B6717" t="str">
            <v>Mantenimiento de vehiculos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>
            <v>4515260</v>
          </cell>
          <cell r="B6718" t="str">
            <v>Mantenimiento de vehiculos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>
            <v>451527</v>
          </cell>
          <cell r="B6719" t="str">
            <v>Mantenimiento de mobiliario y equipo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>
            <v>4515270</v>
          </cell>
          <cell r="B6720" t="str">
            <v>Mantenimiento de mobiliario y equipo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>
            <v>451528</v>
          </cell>
          <cell r="B6721" t="str">
            <v>Convenciones de agentes</v>
          </cell>
          <cell r="C6721">
            <v>0</v>
          </cell>
          <cell r="D6721">
            <v>29115.4</v>
          </cell>
          <cell r="E6721">
            <v>0</v>
          </cell>
          <cell r="F6721">
            <v>29115.4</v>
          </cell>
        </row>
        <row r="6722">
          <cell r="A6722">
            <v>4515280</v>
          </cell>
          <cell r="B6722" t="str">
            <v>Convenciones de agentes</v>
          </cell>
          <cell r="C6722">
            <v>0</v>
          </cell>
          <cell r="D6722">
            <v>29115.4</v>
          </cell>
          <cell r="E6722">
            <v>0</v>
          </cell>
          <cell r="F6722">
            <v>29115.4</v>
          </cell>
        </row>
        <row r="6723">
          <cell r="A6723">
            <v>451529</v>
          </cell>
          <cell r="B6723" t="str">
            <v>Seguridad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</row>
        <row r="6724">
          <cell r="A6724">
            <v>4515290</v>
          </cell>
          <cell r="B6724" t="str">
            <v>Seguridad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>
            <v>451530</v>
          </cell>
          <cell r="B6725" t="str">
            <v>Uniformes y equipo</v>
          </cell>
          <cell r="C6725">
            <v>0</v>
          </cell>
          <cell r="D6725">
            <v>0</v>
          </cell>
          <cell r="E6725">
            <v>0</v>
          </cell>
          <cell r="F6725">
            <v>0</v>
          </cell>
        </row>
        <row r="6726">
          <cell r="A6726">
            <v>4515300</v>
          </cell>
          <cell r="B6726" t="str">
            <v>Uniformes y equipo</v>
          </cell>
          <cell r="C6726">
            <v>0</v>
          </cell>
          <cell r="D6726">
            <v>0</v>
          </cell>
          <cell r="E6726">
            <v>0</v>
          </cell>
          <cell r="F6726">
            <v>0</v>
          </cell>
        </row>
        <row r="6727">
          <cell r="A6727">
            <v>451531</v>
          </cell>
          <cell r="B6727" t="str">
            <v>Depreciación de bienes muebles</v>
          </cell>
          <cell r="C6727">
            <v>0</v>
          </cell>
          <cell r="D6727">
            <v>0</v>
          </cell>
          <cell r="E6727">
            <v>0</v>
          </cell>
          <cell r="F6727">
            <v>0</v>
          </cell>
        </row>
        <row r="6728">
          <cell r="A6728">
            <v>4515310</v>
          </cell>
          <cell r="B6728" t="str">
            <v>DepreciaciÛn de bienes muebles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</row>
        <row r="6729">
          <cell r="A6729">
            <v>451532</v>
          </cell>
          <cell r="B6729" t="str">
            <v>Depreciación de bienes inmuebles</v>
          </cell>
          <cell r="C6729">
            <v>0</v>
          </cell>
          <cell r="D6729">
            <v>0</v>
          </cell>
          <cell r="E6729">
            <v>0</v>
          </cell>
          <cell r="F6729">
            <v>0</v>
          </cell>
        </row>
        <row r="6730">
          <cell r="A6730">
            <v>4515320</v>
          </cell>
          <cell r="B6730" t="str">
            <v>DepreciaciÛn de bienes Inmuebles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</row>
        <row r="6731">
          <cell r="A6731">
            <v>451599</v>
          </cell>
          <cell r="B6731" t="str">
            <v>Otros</v>
          </cell>
          <cell r="C6731">
            <v>0</v>
          </cell>
          <cell r="D6731">
            <v>96982.5</v>
          </cell>
          <cell r="E6731">
            <v>3282.59</v>
          </cell>
          <cell r="F6731">
            <v>93699.91</v>
          </cell>
        </row>
        <row r="6732">
          <cell r="A6732">
            <v>4515990</v>
          </cell>
          <cell r="B6732" t="str">
            <v>Otros</v>
          </cell>
          <cell r="C6732">
            <v>0</v>
          </cell>
          <cell r="D6732">
            <v>96982.5</v>
          </cell>
          <cell r="E6732">
            <v>3282.59</v>
          </cell>
          <cell r="F6732">
            <v>93699.91</v>
          </cell>
        </row>
        <row r="6733">
          <cell r="A6733">
            <v>451599001</v>
          </cell>
          <cell r="B6733" t="str">
            <v>Iva Crédito Fiscal no deducible</v>
          </cell>
          <cell r="C6733">
            <v>0</v>
          </cell>
          <cell r="D6733">
            <v>66084.509999999995</v>
          </cell>
          <cell r="E6733">
            <v>0</v>
          </cell>
          <cell r="F6733">
            <v>66084.509999999995</v>
          </cell>
        </row>
        <row r="6734">
          <cell r="A6734">
            <v>451599002</v>
          </cell>
          <cell r="B6734" t="str">
            <v>Fianzas suscritas - Licitaciones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</row>
        <row r="6735">
          <cell r="A6735">
            <v>451599003</v>
          </cell>
          <cell r="B6735" t="str">
            <v>Otros</v>
          </cell>
          <cell r="C6735">
            <v>0</v>
          </cell>
          <cell r="D6735">
            <v>415.44</v>
          </cell>
          <cell r="E6735">
            <v>0</v>
          </cell>
          <cell r="F6735">
            <v>415.44</v>
          </cell>
        </row>
        <row r="6736">
          <cell r="A6736">
            <v>451599004</v>
          </cell>
          <cell r="B6736" t="str">
            <v>Bonos a Agentes</v>
          </cell>
          <cell r="C6736">
            <v>0</v>
          </cell>
          <cell r="D6736">
            <v>30482.55</v>
          </cell>
          <cell r="E6736">
            <v>3282.59</v>
          </cell>
          <cell r="F6736">
            <v>27199.96</v>
          </cell>
        </row>
        <row r="6737">
          <cell r="A6737">
            <v>46</v>
          </cell>
          <cell r="B6737" t="str">
            <v>DEVOLUCIONES Y CANCELACIONES DE PRIMAS</v>
          </cell>
          <cell r="C6737">
            <v>0</v>
          </cell>
          <cell r="D6737">
            <v>27020.34</v>
          </cell>
          <cell r="E6737">
            <v>81.92</v>
          </cell>
          <cell r="F6737">
            <v>26938.42</v>
          </cell>
        </row>
        <row r="6738">
          <cell r="A6738">
            <v>4601</v>
          </cell>
          <cell r="B6738" t="str">
            <v>DE SEGUROS DE VIDA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>
            <v>460101</v>
          </cell>
          <cell r="B6739" t="str">
            <v>De vida individual largo plazo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>
            <v>4601010</v>
          </cell>
          <cell r="B6740" t="str">
            <v>De vida individual largo plazo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>
            <v>460101001</v>
          </cell>
          <cell r="B6741" t="str">
            <v>Seguros directos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>
            <v>46010100101</v>
          </cell>
          <cell r="B6742" t="str">
            <v>Iniciales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>
            <v>46010100102</v>
          </cell>
          <cell r="B6743" t="str">
            <v>Renovaciones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>
            <v>460101002</v>
          </cell>
          <cell r="B6744" t="str">
            <v>Reaseguros tomados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</row>
        <row r="6745">
          <cell r="A6745">
            <v>460101003</v>
          </cell>
          <cell r="B6745" t="str">
            <v>Coaseguros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>
            <v>460101009</v>
          </cell>
          <cell r="B6746" t="str">
            <v>Seguros de filiales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>
            <v>46010100901</v>
          </cell>
          <cell r="B6747" t="str">
            <v>Seguros directos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>
            <v>46010100902</v>
          </cell>
          <cell r="B6748" t="str">
            <v>Reaseguros tomados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>
            <v>46010100903</v>
          </cell>
          <cell r="B6749" t="str">
            <v>Coaseguros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>
            <v>460102</v>
          </cell>
          <cell r="B6750" t="str">
            <v>De vida individual de corto plazo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>
            <v>4601020</v>
          </cell>
          <cell r="B6751" t="str">
            <v>De vida individual de corto plazo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>
            <v>460102001</v>
          </cell>
          <cell r="B6752" t="str">
            <v>Seguros directos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</row>
        <row r="6753">
          <cell r="A6753">
            <v>46010200101</v>
          </cell>
          <cell r="B6753" t="str">
            <v>Iniciales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</row>
        <row r="6754">
          <cell r="A6754">
            <v>46010200102</v>
          </cell>
          <cell r="B6754" t="str">
            <v>Renovaciones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</row>
        <row r="6755">
          <cell r="A6755">
            <v>460102002</v>
          </cell>
          <cell r="B6755" t="str">
            <v>Reaseguros tomados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</row>
        <row r="6756">
          <cell r="A6756">
            <v>460102003</v>
          </cell>
          <cell r="B6756" t="str">
            <v>Coaseguros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</row>
        <row r="6757">
          <cell r="A6757">
            <v>460102009</v>
          </cell>
          <cell r="B6757" t="str">
            <v>Seguros a filiales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</row>
        <row r="6758">
          <cell r="A6758">
            <v>46010200901</v>
          </cell>
          <cell r="B6758" t="str">
            <v>Seguros directos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</row>
        <row r="6759">
          <cell r="A6759">
            <v>46010200902</v>
          </cell>
          <cell r="B6759" t="str">
            <v>Reaseguros tomados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</row>
        <row r="6760">
          <cell r="A6760">
            <v>46010200903</v>
          </cell>
          <cell r="B6760" t="str">
            <v>Coaseguros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</row>
        <row r="6761">
          <cell r="A6761">
            <v>460103</v>
          </cell>
          <cell r="B6761" t="str">
            <v>De vida colectivo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</row>
        <row r="6762">
          <cell r="A6762">
            <v>4601030</v>
          </cell>
          <cell r="B6762" t="str">
            <v>De vida colectivo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</row>
        <row r="6763">
          <cell r="A6763">
            <v>460103001</v>
          </cell>
          <cell r="B6763" t="str">
            <v>Seguros directos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</row>
        <row r="6764">
          <cell r="A6764">
            <v>46010300101</v>
          </cell>
          <cell r="B6764" t="str">
            <v>Iniciales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</row>
        <row r="6765">
          <cell r="A6765">
            <v>46010300102</v>
          </cell>
          <cell r="B6765" t="str">
            <v>Renovaciones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</row>
        <row r="6766">
          <cell r="A6766">
            <v>460103002</v>
          </cell>
          <cell r="B6766" t="str">
            <v>Reaseguros tomados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</row>
        <row r="6767">
          <cell r="A6767">
            <v>460103003</v>
          </cell>
          <cell r="B6767" t="str">
            <v>Coaseguros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</row>
        <row r="6768">
          <cell r="A6768">
            <v>460103009</v>
          </cell>
          <cell r="B6768" t="str">
            <v>Seguros a filiales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</row>
        <row r="6769">
          <cell r="A6769">
            <v>46010300901</v>
          </cell>
          <cell r="B6769" t="str">
            <v>Seguros directos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</row>
        <row r="6770">
          <cell r="A6770">
            <v>46010300902</v>
          </cell>
          <cell r="B6770" t="str">
            <v>Reaseguros tomados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</row>
        <row r="6771">
          <cell r="A6771">
            <v>46010300903</v>
          </cell>
          <cell r="B6771" t="str">
            <v>Coaseguros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</row>
        <row r="6772">
          <cell r="A6772">
            <v>460104</v>
          </cell>
          <cell r="B6772" t="str">
            <v>De vida otros planes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</row>
        <row r="6773">
          <cell r="A6773">
            <v>4601040</v>
          </cell>
          <cell r="B6773" t="str">
            <v>De vida otros planes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</row>
        <row r="6774">
          <cell r="A6774">
            <v>460104001</v>
          </cell>
          <cell r="B6774" t="str">
            <v>Seguros directos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</row>
        <row r="6775">
          <cell r="A6775">
            <v>46010400101</v>
          </cell>
          <cell r="B6775" t="str">
            <v>Iniciales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</row>
        <row r="6776">
          <cell r="A6776">
            <v>46010400102</v>
          </cell>
          <cell r="B6776" t="str">
            <v>Renovaciones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>
            <v>460104002</v>
          </cell>
          <cell r="B6777" t="str">
            <v>Reaseguros tomados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>
            <v>460104003</v>
          </cell>
          <cell r="B6778" t="str">
            <v>Coaseguros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>
            <v>460104009</v>
          </cell>
          <cell r="B6779" t="str">
            <v>Seguros a filiales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>
            <v>46010400901</v>
          </cell>
          <cell r="B6780" t="str">
            <v>Seguros directos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</row>
        <row r="6781">
          <cell r="A6781">
            <v>46010400902</v>
          </cell>
          <cell r="B6781" t="str">
            <v>Reaseguros tomados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>
            <v>46010400903</v>
          </cell>
          <cell r="B6782" t="str">
            <v>Coaseguros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</row>
        <row r="6783">
          <cell r="A6783">
            <v>4602</v>
          </cell>
          <cell r="B6783" t="str">
            <v>DE SEGUROS PREVISIONALES RENTAS Y PENSIONES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</row>
        <row r="6784">
          <cell r="A6784">
            <v>460201</v>
          </cell>
          <cell r="B6784" t="str">
            <v>Rentas de invalidez y sobrevivencia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>
            <v>4602010</v>
          </cell>
          <cell r="B6785" t="str">
            <v>Rentas de invalidez y sobrevivencia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</row>
        <row r="6786">
          <cell r="A6786">
            <v>460201001</v>
          </cell>
          <cell r="B6786" t="str">
            <v>Seguros directos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>
            <v>46020100101</v>
          </cell>
          <cell r="B6787" t="str">
            <v>Iniciales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>
            <v>46020100102</v>
          </cell>
          <cell r="B6788" t="str">
            <v>Renovaciones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>
            <v>460201002</v>
          </cell>
          <cell r="B6789" t="str">
            <v>Reaseguros tomados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>
            <v>460201003</v>
          </cell>
          <cell r="B6790" t="str">
            <v>Coaseguros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>
            <v>460201009</v>
          </cell>
          <cell r="B6791" t="str">
            <v>Seguros de filiales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>
            <v>46020100901</v>
          </cell>
          <cell r="B6792" t="str">
            <v>Seguros directos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>
            <v>46020100902</v>
          </cell>
          <cell r="B6793" t="str">
            <v>Reaseguros tomados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>
            <v>46020100903</v>
          </cell>
          <cell r="B6794" t="str">
            <v>Coaseguros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>
            <v>460202</v>
          </cell>
          <cell r="B6795" t="str">
            <v>Sepelio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>
            <v>4602020</v>
          </cell>
          <cell r="B6796" t="str">
            <v>Sepelio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>
            <v>460202001</v>
          </cell>
          <cell r="B6797" t="str">
            <v>Seguros directos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>
            <v>46020200101</v>
          </cell>
          <cell r="B6798" t="str">
            <v>Iniciales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>
            <v>46020200102</v>
          </cell>
          <cell r="B6799" t="str">
            <v>Renovaciones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>
            <v>460202002</v>
          </cell>
          <cell r="B6800" t="str">
            <v>Reaseguros tomados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>
            <v>460202003</v>
          </cell>
          <cell r="B6801" t="str">
            <v>Coaseguros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>
            <v>460202009</v>
          </cell>
          <cell r="B6802" t="str">
            <v>Seguros de filiales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>
            <v>46020200901</v>
          </cell>
          <cell r="B6803" t="str">
            <v>Seguros directos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>
            <v>46020200902</v>
          </cell>
          <cell r="B6804" t="str">
            <v>Reaseguros tomados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>
            <v>46020200903</v>
          </cell>
          <cell r="B6805" t="str">
            <v>Coaseguros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>
            <v>460203</v>
          </cell>
          <cell r="B6806" t="str">
            <v>Otras rentas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>
            <v>4602030</v>
          </cell>
          <cell r="B6807" t="str">
            <v>Otras rentas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>
            <v>460203001</v>
          </cell>
          <cell r="B6808" t="str">
            <v>Seguros directos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>
            <v>46020300101</v>
          </cell>
          <cell r="B6809" t="str">
            <v>Iniciales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>
            <v>46020300102</v>
          </cell>
          <cell r="B6810" t="str">
            <v>Renovaciones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>
            <v>460203002</v>
          </cell>
          <cell r="B6811" t="str">
            <v>Reaseguros tomados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>
            <v>460203003</v>
          </cell>
          <cell r="B6812" t="str">
            <v>Coaseguros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>
            <v>460203009</v>
          </cell>
          <cell r="B6813" t="str">
            <v>Seguros de filiales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>
            <v>46020300901</v>
          </cell>
          <cell r="B6814" t="str">
            <v>Seguros directos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>
            <v>46020300902</v>
          </cell>
          <cell r="B6815" t="str">
            <v>Reaseguros tomados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>
            <v>46020300903</v>
          </cell>
          <cell r="B6816" t="str">
            <v>Coaseguros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>
            <v>460204</v>
          </cell>
          <cell r="B6817" t="str">
            <v>Pensiones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>
            <v>4602040</v>
          </cell>
          <cell r="B6818" t="str">
            <v>Pensiones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>
            <v>460204001</v>
          </cell>
          <cell r="B6819" t="str">
            <v>Seguros directos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>
            <v>46020400101</v>
          </cell>
          <cell r="B6820" t="str">
            <v>Iniciales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>
            <v>46020400102</v>
          </cell>
          <cell r="B6821" t="str">
            <v>Renovaciones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>
            <v>460204002</v>
          </cell>
          <cell r="B6822" t="str">
            <v>Reaseguros tomados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>
            <v>460204003</v>
          </cell>
          <cell r="B6823" t="str">
            <v>Coaseguros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>
            <v>460204009</v>
          </cell>
          <cell r="B6824" t="str">
            <v>Seguros de filiales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>
            <v>46020400901</v>
          </cell>
          <cell r="B6825" t="str">
            <v>Seguros directos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>
            <v>46020400902</v>
          </cell>
          <cell r="B6826" t="str">
            <v>Reaseguros tomados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>
            <v>46020400903</v>
          </cell>
          <cell r="B6827" t="str">
            <v>Coaseguros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>
            <v>4603</v>
          </cell>
          <cell r="B6828" t="str">
            <v>DE ACCIDENTES Y ENFERMEDADES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>
            <v>460301</v>
          </cell>
          <cell r="B6829" t="str">
            <v>Salud y hospitalizaciÛn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>
            <v>4603010</v>
          </cell>
          <cell r="B6830" t="str">
            <v>Salud y hospitalizaciÛn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>
            <v>460301001</v>
          </cell>
          <cell r="B6831" t="str">
            <v>Seguros directos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>
            <v>46030100101</v>
          </cell>
          <cell r="B6832" t="str">
            <v>Iniciales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>
            <v>46030100102</v>
          </cell>
          <cell r="B6833" t="str">
            <v>Renovaciones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>
            <v>460301002</v>
          </cell>
          <cell r="B6834" t="str">
            <v>Reaseguros tomados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>
            <v>460301003</v>
          </cell>
          <cell r="B6835" t="str">
            <v>Coaseguros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>
            <v>460301009</v>
          </cell>
          <cell r="B6836" t="str">
            <v>Seguros de filiales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>
            <v>46030100901</v>
          </cell>
          <cell r="B6837" t="str">
            <v>Seguros directos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>
            <v>46030100902</v>
          </cell>
          <cell r="B6838" t="str">
            <v>Reaseguros tomados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>
            <v>46030100903</v>
          </cell>
          <cell r="B6839" t="str">
            <v>Coaseguros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>
            <v>460302</v>
          </cell>
          <cell r="B6840" t="str">
            <v>Accidentes personales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>
            <v>4603020</v>
          </cell>
          <cell r="B6841" t="str">
            <v>Accidentes personales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>
            <v>460302001</v>
          </cell>
          <cell r="B6842" t="str">
            <v>Seguros directos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>
            <v>46030200101</v>
          </cell>
          <cell r="B6843" t="str">
            <v>Iniciales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>
            <v>46030200102</v>
          </cell>
          <cell r="B6844" t="str">
            <v>Renovaciones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>
            <v>460302002</v>
          </cell>
          <cell r="B6845" t="str">
            <v>Reaseguros tomados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>
            <v>460302003</v>
          </cell>
          <cell r="B6846" t="str">
            <v>Coaseguros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>
            <v>460302009</v>
          </cell>
          <cell r="B6847" t="str">
            <v>Seguros de filiales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>
            <v>46030200901</v>
          </cell>
          <cell r="B6848" t="str">
            <v>Seguros directos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>
            <v>46030200902</v>
          </cell>
          <cell r="B6849" t="str">
            <v>Reaseguros tomados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>
            <v>46030200903</v>
          </cell>
          <cell r="B6850" t="str">
            <v>Coaseguros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>
            <v>460303</v>
          </cell>
          <cell r="B6851" t="str">
            <v>Accidentes viajes aÈreos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>
            <v>4603030</v>
          </cell>
          <cell r="B6852" t="str">
            <v>Accidentes viajes aÈreos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>
            <v>460303001</v>
          </cell>
          <cell r="B6853" t="str">
            <v>Seguros directos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>
            <v>46030300101</v>
          </cell>
          <cell r="B6854" t="str">
            <v>Iniciales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>
            <v>46030300102</v>
          </cell>
          <cell r="B6855" t="str">
            <v>Renovaciones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>
            <v>460303002</v>
          </cell>
          <cell r="B6856" t="str">
            <v>Reaseguros tomados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>
            <v>460303003</v>
          </cell>
          <cell r="B6857" t="str">
            <v>Coaseguros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>
            <v>460303009</v>
          </cell>
          <cell r="B6858" t="str">
            <v>Seguros de filiales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>
            <v>46030300901</v>
          </cell>
          <cell r="B6859" t="str">
            <v>Seguros directos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>
            <v>46030300902</v>
          </cell>
          <cell r="B6860" t="str">
            <v>Reaseguros tomados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>
            <v>46030300903</v>
          </cell>
          <cell r="B6861" t="str">
            <v>Coaseguros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>
            <v>460304</v>
          </cell>
          <cell r="B6862" t="str">
            <v>Escolares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>
            <v>4603040</v>
          </cell>
          <cell r="B6863" t="str">
            <v>Escolares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</row>
        <row r="6864">
          <cell r="A6864">
            <v>460304001</v>
          </cell>
          <cell r="B6864" t="str">
            <v>Seguros directos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</row>
        <row r="6865">
          <cell r="A6865">
            <v>46030400101</v>
          </cell>
          <cell r="B6865" t="str">
            <v>Iniciales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</row>
        <row r="6866">
          <cell r="A6866">
            <v>46030400102</v>
          </cell>
          <cell r="B6866" t="str">
            <v>Renovaciones</v>
          </cell>
          <cell r="C6866">
            <v>0</v>
          </cell>
          <cell r="D6866">
            <v>0</v>
          </cell>
          <cell r="E6866">
            <v>0</v>
          </cell>
          <cell r="F6866">
            <v>0</v>
          </cell>
        </row>
        <row r="6867">
          <cell r="A6867">
            <v>460304002</v>
          </cell>
          <cell r="B6867" t="str">
            <v>Reaseguros tomados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>
            <v>460304003</v>
          </cell>
          <cell r="B6868" t="str">
            <v>Coaseguros</v>
          </cell>
          <cell r="C6868">
            <v>0</v>
          </cell>
          <cell r="D6868">
            <v>0</v>
          </cell>
          <cell r="E6868">
            <v>0</v>
          </cell>
          <cell r="F6868">
            <v>0</v>
          </cell>
        </row>
        <row r="6869">
          <cell r="A6869">
            <v>460304009</v>
          </cell>
          <cell r="B6869" t="str">
            <v>Seguros de filiales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>
            <v>46030400901</v>
          </cell>
          <cell r="B6870" t="str">
            <v>Seguros directos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>
            <v>46030400902</v>
          </cell>
          <cell r="B6871" t="str">
            <v>Reaseguros tomados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</row>
        <row r="6872">
          <cell r="A6872">
            <v>46030400903</v>
          </cell>
          <cell r="B6872" t="str">
            <v>Coaseguros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>
            <v>4604</v>
          </cell>
          <cell r="B6873" t="str">
            <v>DE INCENDIOS Y LINEAS ALIADAS</v>
          </cell>
          <cell r="C6873">
            <v>0</v>
          </cell>
          <cell r="D6873">
            <v>22093.5</v>
          </cell>
          <cell r="E6873">
            <v>14.76</v>
          </cell>
          <cell r="F6873">
            <v>22078.74</v>
          </cell>
        </row>
        <row r="6874">
          <cell r="A6874">
            <v>460401</v>
          </cell>
          <cell r="B6874" t="str">
            <v>Incendios</v>
          </cell>
          <cell r="C6874">
            <v>0</v>
          </cell>
          <cell r="D6874">
            <v>301.93</v>
          </cell>
          <cell r="E6874">
            <v>7.38</v>
          </cell>
          <cell r="F6874">
            <v>294.55</v>
          </cell>
        </row>
        <row r="6875">
          <cell r="A6875">
            <v>4604010</v>
          </cell>
          <cell r="B6875" t="str">
            <v>Incendios</v>
          </cell>
          <cell r="C6875">
            <v>0</v>
          </cell>
          <cell r="D6875">
            <v>301.93</v>
          </cell>
          <cell r="E6875">
            <v>7.38</v>
          </cell>
          <cell r="F6875">
            <v>294.55</v>
          </cell>
        </row>
        <row r="6876">
          <cell r="A6876">
            <v>460401001</v>
          </cell>
          <cell r="B6876" t="str">
            <v>Seguros directos</v>
          </cell>
          <cell r="C6876">
            <v>0</v>
          </cell>
          <cell r="D6876">
            <v>301.93</v>
          </cell>
          <cell r="E6876">
            <v>7.38</v>
          </cell>
          <cell r="F6876">
            <v>294.55</v>
          </cell>
        </row>
        <row r="6877">
          <cell r="A6877">
            <v>46040100101</v>
          </cell>
          <cell r="B6877" t="str">
            <v>Iniciales</v>
          </cell>
          <cell r="C6877">
            <v>0</v>
          </cell>
          <cell r="D6877">
            <v>0</v>
          </cell>
          <cell r="E6877">
            <v>0</v>
          </cell>
          <cell r="F6877">
            <v>0</v>
          </cell>
        </row>
        <row r="6878">
          <cell r="A6878">
            <v>46040100102</v>
          </cell>
          <cell r="B6878" t="str">
            <v>Renovaciones</v>
          </cell>
          <cell r="C6878">
            <v>0</v>
          </cell>
          <cell r="D6878">
            <v>301.93</v>
          </cell>
          <cell r="E6878">
            <v>7.38</v>
          </cell>
          <cell r="F6878">
            <v>294.55</v>
          </cell>
        </row>
        <row r="6879">
          <cell r="A6879">
            <v>460401002</v>
          </cell>
          <cell r="B6879" t="str">
            <v>Reaseguros tomados</v>
          </cell>
          <cell r="C6879">
            <v>0</v>
          </cell>
          <cell r="D6879">
            <v>0</v>
          </cell>
          <cell r="E6879">
            <v>0</v>
          </cell>
          <cell r="F6879">
            <v>0</v>
          </cell>
        </row>
        <row r="6880">
          <cell r="A6880">
            <v>460401003</v>
          </cell>
          <cell r="B6880" t="str">
            <v>Coaseguros</v>
          </cell>
          <cell r="C6880">
            <v>0</v>
          </cell>
          <cell r="D6880">
            <v>0</v>
          </cell>
          <cell r="E6880">
            <v>0</v>
          </cell>
          <cell r="F6880">
            <v>0</v>
          </cell>
        </row>
        <row r="6881">
          <cell r="A6881">
            <v>460401009</v>
          </cell>
          <cell r="B6881" t="str">
            <v>Seguros de filiales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>
            <v>46040100901</v>
          </cell>
          <cell r="B6882" t="str">
            <v>Seguros directos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</row>
        <row r="6883">
          <cell r="A6883">
            <v>46040100902</v>
          </cell>
          <cell r="B6883" t="str">
            <v>Reaseguros tomados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</row>
        <row r="6884">
          <cell r="A6884">
            <v>46040100903</v>
          </cell>
          <cell r="B6884" t="str">
            <v>Coaseguros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>
            <v>460402</v>
          </cell>
          <cell r="B6885" t="str">
            <v>Líneas aliadas</v>
          </cell>
          <cell r="C6885">
            <v>0</v>
          </cell>
          <cell r="D6885">
            <v>21791.57</v>
          </cell>
          <cell r="E6885">
            <v>7.38</v>
          </cell>
          <cell r="F6885">
            <v>21784.19</v>
          </cell>
        </row>
        <row r="6886">
          <cell r="A6886">
            <v>4604020</v>
          </cell>
          <cell r="B6886" t="str">
            <v>LÌneas aliadas</v>
          </cell>
          <cell r="C6886">
            <v>0</v>
          </cell>
          <cell r="D6886">
            <v>21791.57</v>
          </cell>
          <cell r="E6886">
            <v>7.38</v>
          </cell>
          <cell r="F6886">
            <v>21784.19</v>
          </cell>
        </row>
        <row r="6887">
          <cell r="A6887">
            <v>460402001</v>
          </cell>
          <cell r="B6887" t="str">
            <v>Seguros directos</v>
          </cell>
          <cell r="C6887">
            <v>0</v>
          </cell>
          <cell r="D6887">
            <v>215.74</v>
          </cell>
          <cell r="E6887">
            <v>7.38</v>
          </cell>
          <cell r="F6887">
            <v>208.36</v>
          </cell>
        </row>
        <row r="6888">
          <cell r="A6888">
            <v>46040200101</v>
          </cell>
          <cell r="B6888" t="str">
            <v>Iniciales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</row>
        <row r="6889">
          <cell r="A6889">
            <v>46040200102</v>
          </cell>
          <cell r="B6889" t="str">
            <v>Renovaciones</v>
          </cell>
          <cell r="C6889">
            <v>0</v>
          </cell>
          <cell r="D6889">
            <v>215.74</v>
          </cell>
          <cell r="E6889">
            <v>7.38</v>
          </cell>
          <cell r="F6889">
            <v>208.36</v>
          </cell>
        </row>
        <row r="6890">
          <cell r="A6890">
            <v>460402002</v>
          </cell>
          <cell r="B6890" t="str">
            <v>Reaseguros tomados</v>
          </cell>
          <cell r="C6890">
            <v>0</v>
          </cell>
          <cell r="D6890">
            <v>21575.83</v>
          </cell>
          <cell r="E6890">
            <v>0</v>
          </cell>
          <cell r="F6890">
            <v>21575.83</v>
          </cell>
        </row>
        <row r="6891">
          <cell r="A6891">
            <v>460402003</v>
          </cell>
          <cell r="B6891" t="str">
            <v>Coaseguros</v>
          </cell>
          <cell r="C6891">
            <v>0</v>
          </cell>
          <cell r="D6891">
            <v>0</v>
          </cell>
          <cell r="E6891">
            <v>0</v>
          </cell>
          <cell r="F6891">
            <v>0</v>
          </cell>
        </row>
        <row r="6892">
          <cell r="A6892">
            <v>460402009</v>
          </cell>
          <cell r="B6892" t="str">
            <v>Seguros de filiales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>
            <v>46040200901</v>
          </cell>
          <cell r="B6893" t="str">
            <v>Seguros directos</v>
          </cell>
          <cell r="C6893">
            <v>0</v>
          </cell>
          <cell r="D6893">
            <v>0</v>
          </cell>
          <cell r="E6893">
            <v>0</v>
          </cell>
          <cell r="F6893">
            <v>0</v>
          </cell>
        </row>
        <row r="6894">
          <cell r="A6894">
            <v>46040200902</v>
          </cell>
          <cell r="B6894" t="str">
            <v>Reaseguros tomados</v>
          </cell>
          <cell r="C6894">
            <v>0</v>
          </cell>
          <cell r="D6894">
            <v>0</v>
          </cell>
          <cell r="E6894">
            <v>0</v>
          </cell>
          <cell r="F6894">
            <v>0</v>
          </cell>
        </row>
        <row r="6895">
          <cell r="A6895">
            <v>46040200903</v>
          </cell>
          <cell r="B6895" t="str">
            <v>Coaseguros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</row>
        <row r="6896">
          <cell r="A6896">
            <v>4605</v>
          </cell>
          <cell r="B6896" t="str">
            <v>DE AUTOMOTORES</v>
          </cell>
          <cell r="C6896">
            <v>0</v>
          </cell>
          <cell r="D6896">
            <v>1715.13</v>
          </cell>
          <cell r="E6896">
            <v>5.72</v>
          </cell>
          <cell r="F6896">
            <v>1709.41</v>
          </cell>
        </row>
        <row r="6897">
          <cell r="A6897">
            <v>460501</v>
          </cell>
          <cell r="B6897" t="str">
            <v>Automotores</v>
          </cell>
          <cell r="C6897">
            <v>0</v>
          </cell>
          <cell r="D6897">
            <v>1715.13</v>
          </cell>
          <cell r="E6897">
            <v>5.72</v>
          </cell>
          <cell r="F6897">
            <v>1709.41</v>
          </cell>
        </row>
        <row r="6898">
          <cell r="A6898">
            <v>4605010</v>
          </cell>
          <cell r="B6898" t="str">
            <v>Automotores</v>
          </cell>
          <cell r="C6898">
            <v>0</v>
          </cell>
          <cell r="D6898">
            <v>1715.13</v>
          </cell>
          <cell r="E6898">
            <v>5.72</v>
          </cell>
          <cell r="F6898">
            <v>1709.41</v>
          </cell>
        </row>
        <row r="6899">
          <cell r="A6899">
            <v>460501001</v>
          </cell>
          <cell r="B6899" t="str">
            <v>Seguros directos</v>
          </cell>
          <cell r="C6899">
            <v>0</v>
          </cell>
          <cell r="D6899">
            <v>1713</v>
          </cell>
          <cell r="E6899">
            <v>5.72</v>
          </cell>
          <cell r="F6899">
            <v>1707.28</v>
          </cell>
        </row>
        <row r="6900">
          <cell r="A6900">
            <v>46050100101</v>
          </cell>
          <cell r="B6900" t="str">
            <v>Iniciales</v>
          </cell>
          <cell r="C6900">
            <v>0</v>
          </cell>
          <cell r="D6900">
            <v>60.76</v>
          </cell>
          <cell r="E6900">
            <v>0</v>
          </cell>
          <cell r="F6900">
            <v>60.76</v>
          </cell>
        </row>
        <row r="6901">
          <cell r="A6901">
            <v>46050100102</v>
          </cell>
          <cell r="B6901" t="str">
            <v>Renovaciones</v>
          </cell>
          <cell r="C6901">
            <v>0</v>
          </cell>
          <cell r="D6901">
            <v>1652.24</v>
          </cell>
          <cell r="E6901">
            <v>5.72</v>
          </cell>
          <cell r="F6901">
            <v>1646.52</v>
          </cell>
        </row>
        <row r="6902">
          <cell r="A6902">
            <v>460501002</v>
          </cell>
          <cell r="B6902" t="str">
            <v>Reaseguros tomados</v>
          </cell>
          <cell r="C6902">
            <v>0</v>
          </cell>
          <cell r="D6902">
            <v>2.13</v>
          </cell>
          <cell r="E6902">
            <v>0</v>
          </cell>
          <cell r="F6902">
            <v>2.13</v>
          </cell>
        </row>
        <row r="6903">
          <cell r="A6903">
            <v>460501003</v>
          </cell>
          <cell r="B6903" t="str">
            <v>Coaseguros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>
            <v>460501009</v>
          </cell>
          <cell r="B6904" t="str">
            <v>Seguros de filiales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>
            <v>46050100901</v>
          </cell>
          <cell r="B6905" t="str">
            <v>Seguros directos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>
            <v>46050100902</v>
          </cell>
          <cell r="B6906" t="str">
            <v>Reaseguros tomados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>
            <v>46050100903</v>
          </cell>
          <cell r="B6907" t="str">
            <v>Coaseguros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>
            <v>4606</v>
          </cell>
          <cell r="B6908" t="str">
            <v>OTROS SEGUROS GENERALES</v>
          </cell>
          <cell r="C6908">
            <v>0</v>
          </cell>
          <cell r="D6908">
            <v>3129.79</v>
          </cell>
          <cell r="E6908">
            <v>0</v>
          </cell>
          <cell r="F6908">
            <v>3129.79</v>
          </cell>
        </row>
        <row r="6909">
          <cell r="A6909">
            <v>460601</v>
          </cell>
          <cell r="B6909" t="str">
            <v>Rotura de Cristales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>
            <v>4606010</v>
          </cell>
          <cell r="B6910" t="str">
            <v>Rotura de Cristales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>
            <v>460601001</v>
          </cell>
          <cell r="B6911" t="str">
            <v>Seguros directos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>
            <v>46060100101</v>
          </cell>
          <cell r="B6912" t="str">
            <v>Iniciales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>
            <v>46060100102</v>
          </cell>
          <cell r="B6913" t="str">
            <v>Renovaciones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>
            <v>460601002</v>
          </cell>
          <cell r="B6914" t="str">
            <v>Reaseguros tomados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>
            <v>460601003</v>
          </cell>
          <cell r="B6915" t="str">
            <v>Coaseguros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>
            <v>460601009</v>
          </cell>
          <cell r="B6916" t="str">
            <v>Seguros de filiales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>
            <v>46060100901</v>
          </cell>
          <cell r="B6917" t="str">
            <v>Seguros directos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>
            <v>46060100902</v>
          </cell>
          <cell r="B6918" t="str">
            <v>Reaseguros tomados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>
            <v>46060100903</v>
          </cell>
          <cell r="B6919" t="str">
            <v>Coaseguros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>
            <v>460602</v>
          </cell>
          <cell r="B6920" t="str">
            <v>Transporte Marítimo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>
            <v>4606020</v>
          </cell>
          <cell r="B6921" t="str">
            <v>Transporte marÌtimo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</row>
        <row r="6922">
          <cell r="A6922">
            <v>460602001</v>
          </cell>
          <cell r="B6922" t="str">
            <v>Seguros directos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</row>
        <row r="6923">
          <cell r="A6923">
            <v>46060200101</v>
          </cell>
          <cell r="B6923" t="str">
            <v>Iniciales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</row>
        <row r="6924">
          <cell r="A6924">
            <v>46060200102</v>
          </cell>
          <cell r="B6924" t="str">
            <v>Renovaciones</v>
          </cell>
          <cell r="C6924">
            <v>0</v>
          </cell>
          <cell r="D6924">
            <v>0</v>
          </cell>
          <cell r="E6924">
            <v>0</v>
          </cell>
          <cell r="F6924">
            <v>0</v>
          </cell>
        </row>
        <row r="6925">
          <cell r="A6925">
            <v>460602002</v>
          </cell>
          <cell r="B6925" t="str">
            <v>Reaseguros tomados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>
            <v>460602003</v>
          </cell>
          <cell r="B6926" t="str">
            <v>Coaseguros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>
            <v>460602009</v>
          </cell>
          <cell r="B6927" t="str">
            <v>Seguros de filiales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>
            <v>46060200901</v>
          </cell>
          <cell r="B6928" t="str">
            <v>Seguros directos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>
            <v>46060200902</v>
          </cell>
          <cell r="B6929" t="str">
            <v>Reaseguros tomados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>
            <v>46060200903</v>
          </cell>
          <cell r="B6930" t="str">
            <v>Coaseguros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>
            <v>460603</v>
          </cell>
          <cell r="B6931" t="str">
            <v>TRANSPORTE AEREO</v>
          </cell>
          <cell r="C6931">
            <v>0</v>
          </cell>
          <cell r="D6931">
            <v>34.72</v>
          </cell>
          <cell r="E6931">
            <v>0</v>
          </cell>
          <cell r="F6931">
            <v>34.72</v>
          </cell>
        </row>
        <row r="6932">
          <cell r="A6932">
            <v>4606030</v>
          </cell>
          <cell r="B6932" t="str">
            <v>Transporte aÈreo</v>
          </cell>
          <cell r="C6932">
            <v>0</v>
          </cell>
          <cell r="D6932">
            <v>34.72</v>
          </cell>
          <cell r="E6932">
            <v>0</v>
          </cell>
          <cell r="F6932">
            <v>34.72</v>
          </cell>
        </row>
        <row r="6933">
          <cell r="A6933">
            <v>460603001</v>
          </cell>
          <cell r="B6933" t="str">
            <v>Seguros directos</v>
          </cell>
          <cell r="C6933">
            <v>0</v>
          </cell>
          <cell r="D6933">
            <v>34.72</v>
          </cell>
          <cell r="E6933">
            <v>0</v>
          </cell>
          <cell r="F6933">
            <v>34.72</v>
          </cell>
        </row>
        <row r="6934">
          <cell r="A6934">
            <v>46060300101</v>
          </cell>
          <cell r="B6934" t="str">
            <v>Iniciales</v>
          </cell>
          <cell r="C6934">
            <v>0</v>
          </cell>
          <cell r="D6934">
            <v>34.72</v>
          </cell>
          <cell r="E6934">
            <v>0</v>
          </cell>
          <cell r="F6934">
            <v>34.72</v>
          </cell>
        </row>
        <row r="6935">
          <cell r="A6935">
            <v>46060300102</v>
          </cell>
          <cell r="B6935" t="str">
            <v>Renovaciones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>
            <v>460603002</v>
          </cell>
          <cell r="B6936" t="str">
            <v>Reaseguros tomados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>
            <v>460603003</v>
          </cell>
          <cell r="B6937" t="str">
            <v>Coaseguros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>
            <v>460603009</v>
          </cell>
          <cell r="B6938" t="str">
            <v>Seguros de filiales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>
            <v>46060300901</v>
          </cell>
          <cell r="B6939" t="str">
            <v>Seguros directos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>
            <v>46060300902</v>
          </cell>
          <cell r="B6940" t="str">
            <v>Reaseguros tomados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>
            <v>46060300903</v>
          </cell>
          <cell r="B6941" t="str">
            <v>Coaseguros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>
            <v>460604</v>
          </cell>
          <cell r="B6942" t="str">
            <v>Transporte terrestre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>
            <v>4606040</v>
          </cell>
          <cell r="B6943" t="str">
            <v>Transporte terrestre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>
            <v>460604001</v>
          </cell>
          <cell r="B6944" t="str">
            <v>Seguros directos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>
            <v>46060400101</v>
          </cell>
          <cell r="B6945" t="str">
            <v>Iniciales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>
            <v>46060400102</v>
          </cell>
          <cell r="B6946" t="str">
            <v>Renovaciones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>
            <v>460604002</v>
          </cell>
          <cell r="B6947" t="str">
            <v>Reaseguros tomados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>
            <v>460604003</v>
          </cell>
          <cell r="B6948" t="str">
            <v>Coaseguros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>
            <v>460604009</v>
          </cell>
          <cell r="B6949" t="str">
            <v>Seguros de filiales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>
            <v>46060400901</v>
          </cell>
          <cell r="B6950" t="str">
            <v>Seguros directos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>
            <v>46060400902</v>
          </cell>
          <cell r="B6951" t="str">
            <v>Reaseguros tomados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>
            <v>46060400903</v>
          </cell>
          <cell r="B6952" t="str">
            <v>Coaseguros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>
            <v>460605</v>
          </cell>
          <cell r="B6953" t="str">
            <v>Marítimo casco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>
            <v>4606050</v>
          </cell>
          <cell r="B6954" t="str">
            <v>MarÌtimos casco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>
            <v>460605001</v>
          </cell>
          <cell r="B6955" t="str">
            <v>Seguros directos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>
            <v>46060500101</v>
          </cell>
          <cell r="B6956" t="str">
            <v>Iniciales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>
            <v>46060500102</v>
          </cell>
          <cell r="B6957" t="str">
            <v>Renovaciones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>
            <v>460605002</v>
          </cell>
          <cell r="B6958" t="str">
            <v>Reaseguros tomados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>
            <v>460605003</v>
          </cell>
          <cell r="B6959" t="str">
            <v>Coaseguros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>
            <v>460605009</v>
          </cell>
          <cell r="B6960" t="str">
            <v>Seguros de filiales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>
            <v>46060500901</v>
          </cell>
          <cell r="B6961" t="str">
            <v>Seguros directos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>
            <v>46060500902</v>
          </cell>
          <cell r="B6962" t="str">
            <v>Reaseguros tomados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>
            <v>46060500903</v>
          </cell>
          <cell r="B6963" t="str">
            <v>Coaseguros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>
            <v>460606</v>
          </cell>
          <cell r="B6964" t="str">
            <v>Aviación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>
            <v>4606060</v>
          </cell>
          <cell r="B6965" t="str">
            <v>AviaciÛn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>
            <v>460606001</v>
          </cell>
          <cell r="B6966" t="str">
            <v>Seguros directos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>
            <v>46060600101</v>
          </cell>
          <cell r="B6967" t="str">
            <v>Iniciales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>
            <v>46060600102</v>
          </cell>
          <cell r="B6968" t="str">
            <v>Renovaciones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>
            <v>460606002</v>
          </cell>
          <cell r="B6969" t="str">
            <v>Reaseguros tomados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>
            <v>460606003</v>
          </cell>
          <cell r="B6970" t="str">
            <v>Coaseguros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>
            <v>460606009</v>
          </cell>
          <cell r="B6971" t="str">
            <v>Seguros de filiales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>
            <v>46060600901</v>
          </cell>
          <cell r="B6972" t="str">
            <v>Seguros directos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>
            <v>46060600902</v>
          </cell>
          <cell r="B6973" t="str">
            <v>Reaseguros tomados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>
            <v>46060600903</v>
          </cell>
          <cell r="B6974" t="str">
            <v>Coaseguros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>
            <v>460607</v>
          </cell>
          <cell r="B6975" t="str">
            <v>Robo y hurto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>
            <v>4606070</v>
          </cell>
          <cell r="B6976" t="str">
            <v>Robo y hurto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>
            <v>460607001</v>
          </cell>
          <cell r="B6977" t="str">
            <v>Seguros directos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>
            <v>46060700101</v>
          </cell>
          <cell r="B6978" t="str">
            <v>Iniciales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>
            <v>46060700102</v>
          </cell>
          <cell r="B6979" t="str">
            <v>Renovaciones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>
            <v>460607002</v>
          </cell>
          <cell r="B6980" t="str">
            <v>Reaseguros tomados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>
            <v>460607003</v>
          </cell>
          <cell r="B6981" t="str">
            <v>Coaseguros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>
            <v>460607009</v>
          </cell>
          <cell r="B6982" t="str">
            <v>Seguros de filiales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>
            <v>46060700901</v>
          </cell>
          <cell r="B6983" t="str">
            <v>Seguros directos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>
            <v>46060700902</v>
          </cell>
          <cell r="B6984" t="str">
            <v>Reaseguros tomados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>
            <v>46060700903</v>
          </cell>
          <cell r="B6985" t="str">
            <v>Coaseguros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>
            <v>460608</v>
          </cell>
          <cell r="B6986" t="str">
            <v>Fidelidad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>
            <v>4606080</v>
          </cell>
          <cell r="B6987" t="str">
            <v>Fidelidad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>
            <v>460608001</v>
          </cell>
          <cell r="B6988" t="str">
            <v>Seguros directos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>
            <v>46060800101</v>
          </cell>
          <cell r="B6989" t="str">
            <v>Iniciales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>
            <v>46060800102</v>
          </cell>
          <cell r="B6990" t="str">
            <v>Renovaciones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>
            <v>460608002</v>
          </cell>
          <cell r="B6991" t="str">
            <v>Reaseguros tomados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>
            <v>460608003</v>
          </cell>
          <cell r="B6992" t="str">
            <v>Coaseguros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>
            <v>460608009</v>
          </cell>
          <cell r="B6993" t="str">
            <v>Seguros de filiales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>
            <v>46060800901</v>
          </cell>
          <cell r="B6994" t="str">
            <v>Seguros directos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>
            <v>46060800902</v>
          </cell>
          <cell r="B6995" t="str">
            <v>Reaseguros tomados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>
            <v>46060800903</v>
          </cell>
          <cell r="B6996" t="str">
            <v>Coaseguros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>
            <v>460609</v>
          </cell>
          <cell r="B6997" t="str">
            <v>SEGURO DE BANCOS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>
            <v>4606090</v>
          </cell>
          <cell r="B6998" t="str">
            <v>Seguro de bancos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>
            <v>460609001</v>
          </cell>
          <cell r="B6999" t="str">
            <v>Seguros directos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>
            <v>46060900101</v>
          </cell>
          <cell r="B7000" t="str">
            <v>Iniciales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>
            <v>46060900102</v>
          </cell>
          <cell r="B7001" t="str">
            <v>Renovaciones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>
            <v>460609002</v>
          </cell>
          <cell r="B7002" t="str">
            <v>Reaseguros tomados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>
            <v>460609003</v>
          </cell>
          <cell r="B7003" t="str">
            <v>Coaseguros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>
            <v>460609009</v>
          </cell>
          <cell r="B7004" t="str">
            <v>Seguros de filiales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>
            <v>46060900901</v>
          </cell>
          <cell r="B7005" t="str">
            <v>Seguros directos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>
            <v>46060900902</v>
          </cell>
          <cell r="B7006" t="str">
            <v>Reaseguros tomados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>
            <v>46060900903</v>
          </cell>
          <cell r="B7007" t="str">
            <v>Coaseguros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>
            <v>460610</v>
          </cell>
          <cell r="B7008" t="str">
            <v>TODO RIESGO ÀRA CONTRATISTAS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>
            <v>4606100</v>
          </cell>
          <cell r="B7009" t="str">
            <v>Todos riesgo para contratistas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>
            <v>460610001</v>
          </cell>
          <cell r="B7010" t="str">
            <v>Seguros directos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>
            <v>46061000101</v>
          </cell>
          <cell r="B7011" t="str">
            <v>Iniciales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>
            <v>46061000102</v>
          </cell>
          <cell r="B7012" t="str">
            <v>Renovaciones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>
            <v>460610002</v>
          </cell>
          <cell r="B7013" t="str">
            <v>Reaseguros tomados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>
            <v>460610003</v>
          </cell>
          <cell r="B7014" t="str">
            <v>Coaseguros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>
            <v>460610009</v>
          </cell>
          <cell r="B7015" t="str">
            <v>Seguros de filiales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>
            <v>46061000901</v>
          </cell>
          <cell r="B7016" t="str">
            <v>Seguros directos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>
            <v>46061000902</v>
          </cell>
          <cell r="B7017" t="str">
            <v>Reaseguros tomados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>
            <v>46061000903</v>
          </cell>
          <cell r="B7018" t="str">
            <v>Coaseguros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>
            <v>460611</v>
          </cell>
          <cell r="B7019" t="str">
            <v>Todo Riesgo Equipo Para Contratistas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>
            <v>4606110</v>
          </cell>
          <cell r="B7020" t="str">
            <v>Todo riesgo equipo para contratistas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>
            <v>460611001</v>
          </cell>
          <cell r="B7021" t="str">
            <v>Seguros directos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>
            <v>46061100101</v>
          </cell>
          <cell r="B7022" t="str">
            <v>Iniciales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>
            <v>46061100102</v>
          </cell>
          <cell r="B7023" t="str">
            <v>Renovaciones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>
            <v>460611002</v>
          </cell>
          <cell r="B7024" t="str">
            <v>Reaseguros tomados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>
            <v>460611003</v>
          </cell>
          <cell r="B7025" t="str">
            <v>Coaseguros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>
            <v>460611009</v>
          </cell>
          <cell r="B7026" t="str">
            <v>Seguros de filiales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>
            <v>46061100901</v>
          </cell>
          <cell r="B7027" t="str">
            <v>Seguros directos</v>
          </cell>
          <cell r="C7027">
            <v>0</v>
          </cell>
          <cell r="D7027">
            <v>0</v>
          </cell>
          <cell r="E7027">
            <v>0</v>
          </cell>
          <cell r="F7027">
            <v>0</v>
          </cell>
        </row>
        <row r="7028">
          <cell r="A7028">
            <v>46061100902</v>
          </cell>
          <cell r="B7028" t="str">
            <v>Reaseguros tomados</v>
          </cell>
          <cell r="C7028">
            <v>0</v>
          </cell>
          <cell r="D7028">
            <v>0</v>
          </cell>
          <cell r="E7028">
            <v>0</v>
          </cell>
          <cell r="F7028">
            <v>0</v>
          </cell>
        </row>
        <row r="7029">
          <cell r="A7029">
            <v>46061100903</v>
          </cell>
          <cell r="B7029" t="str">
            <v>Coaseguros</v>
          </cell>
          <cell r="C7029">
            <v>0</v>
          </cell>
          <cell r="D7029">
            <v>0</v>
          </cell>
          <cell r="E7029">
            <v>0</v>
          </cell>
          <cell r="F7029">
            <v>0</v>
          </cell>
        </row>
        <row r="7030">
          <cell r="A7030">
            <v>460612</v>
          </cell>
          <cell r="B7030" t="str">
            <v>Rotura de Maquinaria</v>
          </cell>
          <cell r="C7030">
            <v>0</v>
          </cell>
          <cell r="D7030">
            <v>3095.07</v>
          </cell>
          <cell r="E7030">
            <v>0</v>
          </cell>
          <cell r="F7030">
            <v>3095.07</v>
          </cell>
        </row>
        <row r="7031">
          <cell r="A7031">
            <v>4606120</v>
          </cell>
          <cell r="B7031" t="str">
            <v>Rotura de maquinaria</v>
          </cell>
          <cell r="C7031">
            <v>0</v>
          </cell>
          <cell r="D7031">
            <v>3095.07</v>
          </cell>
          <cell r="E7031">
            <v>0</v>
          </cell>
          <cell r="F7031">
            <v>3095.07</v>
          </cell>
        </row>
        <row r="7032">
          <cell r="A7032">
            <v>460612001</v>
          </cell>
          <cell r="B7032" t="str">
            <v>Seguros directos</v>
          </cell>
          <cell r="C7032">
            <v>0</v>
          </cell>
          <cell r="D7032">
            <v>3095.07</v>
          </cell>
          <cell r="E7032">
            <v>0</v>
          </cell>
          <cell r="F7032">
            <v>3095.07</v>
          </cell>
        </row>
        <row r="7033">
          <cell r="A7033">
            <v>46061200101</v>
          </cell>
          <cell r="B7033" t="str">
            <v>Iniciales</v>
          </cell>
          <cell r="C7033">
            <v>0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>
            <v>46061200102</v>
          </cell>
          <cell r="B7034" t="str">
            <v>Renovaciones</v>
          </cell>
          <cell r="C7034">
            <v>0</v>
          </cell>
          <cell r="D7034">
            <v>3095.07</v>
          </cell>
          <cell r="E7034">
            <v>0</v>
          </cell>
          <cell r="F7034">
            <v>3095.07</v>
          </cell>
        </row>
        <row r="7035">
          <cell r="A7035">
            <v>460612002</v>
          </cell>
          <cell r="B7035" t="str">
            <v>Reaseguros tomados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>
            <v>460612003</v>
          </cell>
          <cell r="B7036" t="str">
            <v>Coaseguros</v>
          </cell>
          <cell r="C7036">
            <v>0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>
            <v>460612009</v>
          </cell>
          <cell r="B7037" t="str">
            <v>Seguros de filiales</v>
          </cell>
          <cell r="C7037">
            <v>0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>
            <v>46061200901</v>
          </cell>
          <cell r="B7038" t="str">
            <v>Seguros directos</v>
          </cell>
          <cell r="C7038">
            <v>0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>
            <v>46061200902</v>
          </cell>
          <cell r="B7039" t="str">
            <v>Reaseguros tomados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>
            <v>46061200903</v>
          </cell>
          <cell r="B7040" t="str">
            <v>Coaseguros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>
            <v>460613</v>
          </cell>
          <cell r="B7041" t="str">
            <v>Montaje contra todo riesgo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>
            <v>4606130</v>
          </cell>
          <cell r="B7042" t="str">
            <v>Montaje contra todo riesgo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>
            <v>460613001</v>
          </cell>
          <cell r="B7043" t="str">
            <v>Seguros directos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>
            <v>46061300101</v>
          </cell>
          <cell r="B7044" t="str">
            <v>Iniciales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>
            <v>46061300102</v>
          </cell>
          <cell r="B7045" t="str">
            <v>Renovaciones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>
            <v>460613002</v>
          </cell>
          <cell r="B7046" t="str">
            <v>Reaseguros tomados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>
            <v>460613003</v>
          </cell>
          <cell r="B7047" t="str">
            <v>Coaseguros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>
            <v>460613009</v>
          </cell>
          <cell r="B7048" t="str">
            <v>Seguros de filiales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>
            <v>46061300901</v>
          </cell>
          <cell r="B7049" t="str">
            <v>Seguros directos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>
            <v>46061300902</v>
          </cell>
          <cell r="B7050" t="str">
            <v>Reaseguros tomados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>
            <v>46061300903</v>
          </cell>
          <cell r="B7051" t="str">
            <v>Coaseguros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>
            <v>460614</v>
          </cell>
          <cell r="B7052" t="str">
            <v>Todo riesgo equipo electrÛnico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>
            <v>4606140</v>
          </cell>
          <cell r="B7053" t="str">
            <v>Todo riesgo equipo electrÛnico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>
            <v>460614001</v>
          </cell>
          <cell r="B7054" t="str">
            <v>Seguros directos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>
            <v>46061400101</v>
          </cell>
          <cell r="B7055" t="str">
            <v>Iniciales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>
            <v>46061400102</v>
          </cell>
          <cell r="B7056" t="str">
            <v>Renovaciones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>
            <v>460614002</v>
          </cell>
          <cell r="B7057" t="str">
            <v>Reaseguros tomados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>
            <v>460614003</v>
          </cell>
          <cell r="B7058" t="str">
            <v>Coaseguros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>
            <v>460614009</v>
          </cell>
          <cell r="B7059" t="str">
            <v>Seguros de filiales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>
            <v>46061400901</v>
          </cell>
          <cell r="B7060" t="str">
            <v>Seguros directos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>
            <v>46061400902</v>
          </cell>
          <cell r="B7061" t="str">
            <v>Reaseguros tomados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>
            <v>46061400903</v>
          </cell>
          <cell r="B7062" t="str">
            <v>Coaseguros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>
            <v>460615</v>
          </cell>
          <cell r="B7063" t="str">
            <v>Calderos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>
            <v>4606150</v>
          </cell>
          <cell r="B7064" t="str">
            <v>Calderos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>
            <v>460615001</v>
          </cell>
          <cell r="B7065" t="str">
            <v>Seguros directos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>
            <v>46061500101</v>
          </cell>
          <cell r="B7066" t="str">
            <v>Iniciales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>
            <v>46061500102</v>
          </cell>
          <cell r="B7067" t="str">
            <v>Renovaciones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>
            <v>460615002</v>
          </cell>
          <cell r="B7068" t="str">
            <v>Reaseguros tomados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>
            <v>460615003</v>
          </cell>
          <cell r="B7069" t="str">
            <v>Coaseguros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>
            <v>460615009</v>
          </cell>
          <cell r="B7070" t="str">
            <v>Seguros de filiales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>
            <v>46061500901</v>
          </cell>
          <cell r="B7071" t="str">
            <v>Seguros directos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>
            <v>46061500902</v>
          </cell>
          <cell r="B7072" t="str">
            <v>Reaseguros tomados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>
            <v>46061500903</v>
          </cell>
          <cell r="B7073" t="str">
            <v>Coaseguros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>
            <v>460616</v>
          </cell>
          <cell r="B7074" t="str">
            <v>Lucro Cesante Por Interrupcion de Negocios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>
            <v>4606160</v>
          </cell>
          <cell r="B7075" t="str">
            <v>Lucro cesante por interrupciÛn de negocios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>
            <v>460616001</v>
          </cell>
          <cell r="B7076" t="str">
            <v>Seguros directos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>
            <v>46061600101</v>
          </cell>
          <cell r="B7077" t="str">
            <v>Iniciales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>
            <v>46061600102</v>
          </cell>
          <cell r="B7078" t="str">
            <v>Renovaciones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>
            <v>460616002</v>
          </cell>
          <cell r="B7079" t="str">
            <v>Reaseguros tomados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>
            <v>460616003</v>
          </cell>
          <cell r="B7080" t="str">
            <v>Coaseguros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>
            <v>460616009</v>
          </cell>
          <cell r="B7081" t="str">
            <v>Seguros de filiales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>
            <v>46061600901</v>
          </cell>
          <cell r="B7082" t="str">
            <v>Seguros directos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>
            <v>46061600902</v>
          </cell>
          <cell r="B7083" t="str">
            <v>Reaseguros tomados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>
            <v>46061600903</v>
          </cell>
          <cell r="B7084" t="str">
            <v>Coaseguros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>
            <v>460617</v>
          </cell>
          <cell r="B7085" t="str">
            <v>Lucro cesante rotura de maquinaria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>
            <v>4606170</v>
          </cell>
          <cell r="B7086" t="str">
            <v>Lucro cesante rotura de maquinaria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>
            <v>460617001</v>
          </cell>
          <cell r="B7087" t="str">
            <v>Seguros directos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>
            <v>46061700101</v>
          </cell>
          <cell r="B7088" t="str">
            <v>Iniciales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>
            <v>46061700102</v>
          </cell>
          <cell r="B7089" t="str">
            <v>Renovaciones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>
            <v>460617002</v>
          </cell>
          <cell r="B7090" t="str">
            <v>Reaseguros tomados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>
            <v>460617003</v>
          </cell>
          <cell r="B7091" t="str">
            <v>Coaseguros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>
            <v>460617009</v>
          </cell>
          <cell r="B7092" t="str">
            <v>Seguros de filiales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>
            <v>46061700901</v>
          </cell>
          <cell r="B7093" t="str">
            <v>Seguros directos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>
            <v>46061700902</v>
          </cell>
          <cell r="B7094" t="str">
            <v>Reaseguros tomados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>
            <v>46061700903</v>
          </cell>
          <cell r="B7095" t="str">
            <v>Coaseguros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>
            <v>460618</v>
          </cell>
          <cell r="B7096" t="str">
            <v>Responsabilidad civil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>
            <v>4606180</v>
          </cell>
          <cell r="B7097" t="str">
            <v>Responsabilidad civil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>
            <v>460618001</v>
          </cell>
          <cell r="B7098" t="str">
            <v>Seguros directos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>
            <v>46061800101</v>
          </cell>
          <cell r="B7099" t="str">
            <v>Iniciales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>
            <v>46061800102</v>
          </cell>
          <cell r="B7100" t="str">
            <v>Renovaciones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>
            <v>460618002</v>
          </cell>
          <cell r="B7101" t="str">
            <v>Reaseguros tomados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>
            <v>460618003</v>
          </cell>
          <cell r="B7102" t="str">
            <v>Coaseguros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>
            <v>460618009</v>
          </cell>
          <cell r="B7103" t="str">
            <v>Seguros de filiales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>
            <v>46061800901</v>
          </cell>
          <cell r="B7104" t="str">
            <v>Seguros directos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>
            <v>46061800902</v>
          </cell>
          <cell r="B7105" t="str">
            <v>Reaseguros tomados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>
            <v>46061800903</v>
          </cell>
          <cell r="B7106" t="str">
            <v>Coaseguros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>
            <v>460619</v>
          </cell>
          <cell r="B7107" t="str">
            <v>riesgos profesionales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>
            <v>4606190</v>
          </cell>
          <cell r="B7108" t="str">
            <v>Riesgos profesionales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>
            <v>460619001</v>
          </cell>
          <cell r="B7109" t="str">
            <v>Seguros directos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>
            <v>46061900101</v>
          </cell>
          <cell r="B7110" t="str">
            <v>Iniciales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>
            <v>46061900102</v>
          </cell>
          <cell r="B7111" t="str">
            <v>Renovaciones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>
            <v>460619002</v>
          </cell>
          <cell r="B7112" t="str">
            <v>Reaseguros tomados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>
            <v>460619003</v>
          </cell>
          <cell r="B7113" t="str">
            <v>Coaseguros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>
            <v>460619009</v>
          </cell>
          <cell r="B7114" t="str">
            <v>Seguros de filiales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>
            <v>46061900901</v>
          </cell>
          <cell r="B7115" t="str">
            <v>Seguros directos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>
            <v>46061900902</v>
          </cell>
          <cell r="B7116" t="str">
            <v>Reaseguros tomados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>
            <v>46061900903</v>
          </cell>
          <cell r="B7117" t="str">
            <v>Coaseguros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>
            <v>460620</v>
          </cell>
          <cell r="B7118" t="str">
            <v>Ganadero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>
            <v>4606200</v>
          </cell>
          <cell r="B7119" t="str">
            <v>Ganadero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>
            <v>460620001</v>
          </cell>
          <cell r="B7120" t="str">
            <v>Seguros directos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>
            <v>46062000102</v>
          </cell>
          <cell r="B7121" t="str">
            <v>Renovaciones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>
            <v>460620002</v>
          </cell>
          <cell r="B7122" t="str">
            <v>Reaseguros tomados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>
            <v>460620003</v>
          </cell>
          <cell r="B7123" t="str">
            <v>Coaseguros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>
            <v>460620009</v>
          </cell>
          <cell r="B7124" t="str">
            <v>Seguros de filiales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>
            <v>46062000901</v>
          </cell>
          <cell r="B7125" t="str">
            <v>Seguros directos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>
            <v>46062000902</v>
          </cell>
          <cell r="B7126" t="str">
            <v>Reaseguros tomados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>
            <v>46062000903</v>
          </cell>
          <cell r="B7127" t="str">
            <v>Coaseguros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>
            <v>460621</v>
          </cell>
          <cell r="B7128" t="str">
            <v>Agrícola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>
            <v>4606210</v>
          </cell>
          <cell r="B7129" t="str">
            <v>AgrÌcola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>
            <v>460621001</v>
          </cell>
          <cell r="B7130" t="str">
            <v>Seguros directos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>
            <v>46062100101</v>
          </cell>
          <cell r="B7131" t="str">
            <v>Iniciales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>
            <v>46062100102</v>
          </cell>
          <cell r="B7132" t="str">
            <v>Renovaciones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>
            <v>460621002</v>
          </cell>
          <cell r="B7133" t="str">
            <v>Reaseguros tomados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>
            <v>460621003</v>
          </cell>
          <cell r="B7134" t="str">
            <v>Coaseguros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>
            <v>460621009</v>
          </cell>
          <cell r="B7135" t="str">
            <v>Seguros de filiales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>
            <v>46062100901</v>
          </cell>
          <cell r="B7136" t="str">
            <v>Seguros directos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>
            <v>46062100902</v>
          </cell>
          <cell r="B7137" t="str">
            <v>Reaseguros tomados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>
            <v>46062100903</v>
          </cell>
          <cell r="B7138" t="str">
            <v>Coaseguros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>
            <v>460622</v>
          </cell>
          <cell r="B7139" t="str">
            <v>Domiciliario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>
            <v>4606220</v>
          </cell>
          <cell r="B7140" t="str">
            <v>Domiciliario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>
            <v>460622001</v>
          </cell>
          <cell r="B7141" t="str">
            <v>Seguros directos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>
            <v>46062200101</v>
          </cell>
          <cell r="B7142" t="str">
            <v>Iniciales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>
            <v>46062200102</v>
          </cell>
          <cell r="B7143" t="str">
            <v>Renovaciones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>
            <v>460622002</v>
          </cell>
          <cell r="B7144" t="str">
            <v>Reaseguros tomados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>
            <v>460622003</v>
          </cell>
          <cell r="B7145" t="str">
            <v>Coaseguros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>
            <v>460622009</v>
          </cell>
          <cell r="B7146" t="str">
            <v>Seguros de filiales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>
            <v>46062200901</v>
          </cell>
          <cell r="B7147" t="str">
            <v>Seguros directos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>
            <v>46062200902</v>
          </cell>
          <cell r="B7148" t="str">
            <v>Reaseguros tomados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>
            <v>46062200903</v>
          </cell>
          <cell r="B7149" t="str">
            <v>Coaseguros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>
            <v>460623</v>
          </cell>
          <cell r="B7150" t="str">
            <v>CrÈdito interno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>
            <v>4606230</v>
          </cell>
          <cell r="B7151" t="str">
            <v>CrÈdito interno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>
            <v>460623001</v>
          </cell>
          <cell r="B7152" t="str">
            <v>Seguros directos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>
            <v>46062300101</v>
          </cell>
          <cell r="B7153" t="str">
            <v>Iniciales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>
            <v>46062300102</v>
          </cell>
          <cell r="B7154" t="str">
            <v>Renovaciones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>
            <v>460623002</v>
          </cell>
          <cell r="B7155" t="str">
            <v>Reaseguros tomados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>
            <v>460623003</v>
          </cell>
          <cell r="B7156" t="str">
            <v>Coaseguros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>
            <v>460623009</v>
          </cell>
          <cell r="B7157" t="str">
            <v>Seguros de filiales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>
            <v>46062300901</v>
          </cell>
          <cell r="B7158" t="str">
            <v>Seguros directos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>
            <v>46062300902</v>
          </cell>
          <cell r="B7159" t="str">
            <v>Reaseguros tomados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>
            <v>46062300903</v>
          </cell>
          <cell r="B7160" t="str">
            <v>Coaseguros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>
            <v>460624</v>
          </cell>
          <cell r="B7161" t="str">
            <v>Crédito a la exportación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>
            <v>4606240</v>
          </cell>
          <cell r="B7162" t="str">
            <v>CrÈdito a la exportaciÛn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>
            <v>460624001</v>
          </cell>
          <cell r="B7163" t="str">
            <v>Seguros directos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>
            <v>46062400101</v>
          </cell>
          <cell r="B7164" t="str">
            <v>Iniciales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>
            <v>46062400102</v>
          </cell>
          <cell r="B7165" t="str">
            <v>Renovaciones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>
            <v>460624002</v>
          </cell>
          <cell r="B7166" t="str">
            <v>Reaseguros tomados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>
            <v>460624003</v>
          </cell>
          <cell r="B7167" t="str">
            <v>Coaseguros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>
            <v>460624009</v>
          </cell>
          <cell r="B7168" t="str">
            <v>Seguros de filiales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>
            <v>46062400901</v>
          </cell>
          <cell r="B7169" t="str">
            <v>Seguros directos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>
            <v>46062400902</v>
          </cell>
          <cell r="B7170" t="str">
            <v>Reaseguros tomados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>
            <v>46062400903</v>
          </cell>
          <cell r="B7171" t="str">
            <v>Coaseguros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>
            <v>460625</v>
          </cell>
          <cell r="B7172" t="str">
            <v>Misceláneos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>
            <v>4606250</v>
          </cell>
          <cell r="B7173" t="str">
            <v>Misceláneos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>
            <v>460625001</v>
          </cell>
          <cell r="B7174" t="str">
            <v>Seguros directos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>
            <v>46062500101</v>
          </cell>
          <cell r="B7175" t="str">
            <v>Iniciales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>
            <v>46062500102</v>
          </cell>
          <cell r="B7176" t="str">
            <v>Renovaciones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>
            <v>460625002</v>
          </cell>
          <cell r="B7177" t="str">
            <v>Reaseguros tomados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>
            <v>460625003</v>
          </cell>
          <cell r="B7178" t="str">
            <v>Coaseguros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>
            <v>460625009</v>
          </cell>
          <cell r="B7179" t="str">
            <v>Seguros de filiales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>
            <v>46062500901</v>
          </cell>
          <cell r="B7180" t="str">
            <v>Seguros directos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>
            <v>46062500902</v>
          </cell>
          <cell r="B7181" t="str">
            <v>Reaseguros tomados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>
            <v>46062500903</v>
          </cell>
          <cell r="B7182" t="str">
            <v>Coaseguros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>
            <v>4607</v>
          </cell>
          <cell r="B7183" t="str">
            <v>DE FIANZAS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>
            <v>460701</v>
          </cell>
          <cell r="B7184" t="str">
            <v>FIANZAS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>
            <v>4607010</v>
          </cell>
          <cell r="B7185" t="str">
            <v>Fidelidad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>
            <v>460701001</v>
          </cell>
          <cell r="B7186" t="str">
            <v>Fianzas directas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>
            <v>46070100101</v>
          </cell>
          <cell r="B7187" t="str">
            <v>Iniciales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>
            <v>46070100102</v>
          </cell>
          <cell r="B7188" t="str">
            <v>Renovaciones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>
            <v>460701002</v>
          </cell>
          <cell r="B7189" t="str">
            <v>Reafianzamiento tomado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>
            <v>460701003</v>
          </cell>
          <cell r="B7190" t="str">
            <v>Coafianzamiento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>
            <v>460701009</v>
          </cell>
          <cell r="B7191" t="str">
            <v>Fianzas de filiales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>
            <v>46070100901</v>
          </cell>
          <cell r="B7192" t="str">
            <v>Fianzas directas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>
            <v>46070100902</v>
          </cell>
          <cell r="B7193" t="str">
            <v>Reafianzamiento tomado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>
            <v>46070100903</v>
          </cell>
          <cell r="B7194" t="str">
            <v>Coafianzamiento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>
            <v>460702</v>
          </cell>
          <cell r="B7195" t="str">
            <v>GarantÌa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>
            <v>4607020</v>
          </cell>
          <cell r="B7196" t="str">
            <v>GarantÌa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>
            <v>460702001</v>
          </cell>
          <cell r="B7197" t="str">
            <v>Fianzas directas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>
            <v>46070200101</v>
          </cell>
          <cell r="B7198" t="str">
            <v>Iniciales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>
            <v>46070200102</v>
          </cell>
          <cell r="B7199" t="str">
            <v>Renovaciones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>
            <v>460702002</v>
          </cell>
          <cell r="B7200" t="str">
            <v>Reafianzamiento tomado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>
            <v>460702003</v>
          </cell>
          <cell r="B7201" t="str">
            <v>Coafianzamiento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>
            <v>460702009</v>
          </cell>
          <cell r="B7202" t="str">
            <v>Fianzas de filiales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>
            <v>46070200901</v>
          </cell>
          <cell r="B7203" t="str">
            <v>Fianzas directas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>
            <v>46070200902</v>
          </cell>
          <cell r="B7204" t="str">
            <v>Reafianzamiento tomado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>
            <v>46070200903</v>
          </cell>
          <cell r="B7205" t="str">
            <v>Coafianzamiento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>
            <v>4607030</v>
          </cell>
          <cell r="B7206" t="str">
            <v>Motoristas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>
            <v>460703001</v>
          </cell>
          <cell r="B7207" t="str">
            <v>Fianzas directas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>
            <v>46070300101</v>
          </cell>
          <cell r="B7208" t="str">
            <v>Iniciales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>
            <v>46070300102</v>
          </cell>
          <cell r="B7209" t="str">
            <v>Renovaciones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</row>
        <row r="7210">
          <cell r="A7210">
            <v>460703002</v>
          </cell>
          <cell r="B7210" t="str">
            <v>Reafianzamiento tomado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</row>
        <row r="7211">
          <cell r="A7211">
            <v>460703003</v>
          </cell>
          <cell r="B7211" t="str">
            <v>Coafianzamiento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</row>
        <row r="7212">
          <cell r="A7212">
            <v>460703009</v>
          </cell>
          <cell r="B7212" t="str">
            <v>Fianzas de filiales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</row>
        <row r="7213">
          <cell r="A7213">
            <v>46070300901</v>
          </cell>
          <cell r="B7213" t="str">
            <v>Fianzas directas</v>
          </cell>
          <cell r="C7213">
            <v>0</v>
          </cell>
          <cell r="D7213">
            <v>0</v>
          </cell>
          <cell r="E7213">
            <v>0</v>
          </cell>
          <cell r="F7213">
            <v>0</v>
          </cell>
        </row>
        <row r="7214">
          <cell r="A7214">
            <v>46070300902</v>
          </cell>
          <cell r="B7214" t="str">
            <v>Reafianzamiento tomado</v>
          </cell>
          <cell r="C7214">
            <v>0</v>
          </cell>
          <cell r="D7214">
            <v>0</v>
          </cell>
          <cell r="E7214">
            <v>0</v>
          </cell>
          <cell r="F7214">
            <v>0</v>
          </cell>
        </row>
        <row r="7215">
          <cell r="A7215">
            <v>46070300903</v>
          </cell>
          <cell r="B7215" t="str">
            <v>Coafianzamiento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</row>
        <row r="7216">
          <cell r="A7216">
            <v>4699</v>
          </cell>
          <cell r="B7216" t="str">
            <v>Otros</v>
          </cell>
          <cell r="C7216">
            <v>0</v>
          </cell>
          <cell r="D7216">
            <v>81.92</v>
          </cell>
          <cell r="E7216">
            <v>61.44</v>
          </cell>
          <cell r="F7216">
            <v>20.48</v>
          </cell>
        </row>
        <row r="7217">
          <cell r="A7217">
            <v>469901</v>
          </cell>
          <cell r="B7217" t="str">
            <v>Otros</v>
          </cell>
          <cell r="C7217">
            <v>0</v>
          </cell>
          <cell r="D7217">
            <v>40.96</v>
          </cell>
          <cell r="E7217">
            <v>20.48</v>
          </cell>
          <cell r="F7217">
            <v>20.48</v>
          </cell>
        </row>
        <row r="7218">
          <cell r="A7218">
            <v>4699010</v>
          </cell>
          <cell r="B7218" t="str">
            <v>Otros</v>
          </cell>
          <cell r="C7218">
            <v>0</v>
          </cell>
          <cell r="D7218">
            <v>40.96</v>
          </cell>
          <cell r="E7218">
            <v>20.48</v>
          </cell>
          <cell r="F7218">
            <v>20.48</v>
          </cell>
        </row>
        <row r="7219">
          <cell r="A7219">
            <v>469904</v>
          </cell>
          <cell r="B7219" t="str">
            <v>INCENDIO Y LINEAS ALIADAS</v>
          </cell>
          <cell r="C7219">
            <v>0</v>
          </cell>
          <cell r="D7219">
            <v>29.52</v>
          </cell>
          <cell r="E7219">
            <v>29.52</v>
          </cell>
          <cell r="F7219">
            <v>0</v>
          </cell>
        </row>
        <row r="7220">
          <cell r="A7220">
            <v>4699040</v>
          </cell>
          <cell r="B7220" t="str">
            <v>INCENDIO Y LINEAS ALIADAS</v>
          </cell>
          <cell r="C7220">
            <v>0</v>
          </cell>
          <cell r="D7220">
            <v>29.52</v>
          </cell>
          <cell r="E7220">
            <v>29.52</v>
          </cell>
          <cell r="F7220">
            <v>0</v>
          </cell>
        </row>
        <row r="7221">
          <cell r="A7221">
            <v>469904010</v>
          </cell>
          <cell r="B7221" t="str">
            <v>INCENDIO</v>
          </cell>
          <cell r="C7221">
            <v>0</v>
          </cell>
          <cell r="D7221">
            <v>14.76</v>
          </cell>
          <cell r="E7221">
            <v>14.76</v>
          </cell>
          <cell r="F7221">
            <v>0</v>
          </cell>
        </row>
        <row r="7222">
          <cell r="A7222">
            <v>46990401001</v>
          </cell>
          <cell r="B7222" t="str">
            <v>SEGUROS DIRECTOS</v>
          </cell>
          <cell r="C7222">
            <v>0</v>
          </cell>
          <cell r="D7222">
            <v>14.76</v>
          </cell>
          <cell r="E7222">
            <v>14.76</v>
          </cell>
          <cell r="F7222">
            <v>0</v>
          </cell>
        </row>
        <row r="7223">
          <cell r="A7223">
            <v>4699040100102</v>
          </cell>
          <cell r="B7223" t="str">
            <v>iNCENDIO RENOVACION</v>
          </cell>
          <cell r="C7223">
            <v>0</v>
          </cell>
          <cell r="D7223">
            <v>14.76</v>
          </cell>
          <cell r="E7223">
            <v>14.76</v>
          </cell>
          <cell r="F7223">
            <v>0</v>
          </cell>
        </row>
        <row r="7224">
          <cell r="A7224">
            <v>469904020</v>
          </cell>
          <cell r="B7224" t="str">
            <v>LINEAS ALIADAS</v>
          </cell>
          <cell r="C7224">
            <v>0</v>
          </cell>
          <cell r="D7224">
            <v>14.76</v>
          </cell>
          <cell r="E7224">
            <v>14.76</v>
          </cell>
          <cell r="F7224">
            <v>0</v>
          </cell>
        </row>
        <row r="7225">
          <cell r="A7225">
            <v>46990402001</v>
          </cell>
          <cell r="B7225" t="str">
            <v>SEGUROS DIRECTOS</v>
          </cell>
          <cell r="C7225">
            <v>0</v>
          </cell>
          <cell r="D7225">
            <v>14.76</v>
          </cell>
          <cell r="E7225">
            <v>14.76</v>
          </cell>
          <cell r="F7225">
            <v>0</v>
          </cell>
        </row>
        <row r="7226">
          <cell r="A7226">
            <v>4699040200102</v>
          </cell>
          <cell r="B7226" t="str">
            <v>LINEAS ALIADAS RENOVACION</v>
          </cell>
          <cell r="C7226">
            <v>0</v>
          </cell>
          <cell r="D7226">
            <v>14.76</v>
          </cell>
          <cell r="E7226">
            <v>14.76</v>
          </cell>
          <cell r="F7226">
            <v>0</v>
          </cell>
        </row>
        <row r="7227">
          <cell r="A7227">
            <v>469905</v>
          </cell>
          <cell r="B7227" t="str">
            <v>AUTOMOTORES</v>
          </cell>
          <cell r="C7227">
            <v>0</v>
          </cell>
          <cell r="D7227">
            <v>11.44</v>
          </cell>
          <cell r="E7227">
            <v>11.44</v>
          </cell>
          <cell r="F7227">
            <v>0</v>
          </cell>
        </row>
        <row r="7228">
          <cell r="A7228">
            <v>4699050</v>
          </cell>
          <cell r="B7228" t="str">
            <v>AUTOMOTORES</v>
          </cell>
          <cell r="C7228">
            <v>0</v>
          </cell>
          <cell r="D7228">
            <v>11.44</v>
          </cell>
          <cell r="E7228">
            <v>11.44</v>
          </cell>
          <cell r="F7228">
            <v>0</v>
          </cell>
        </row>
        <row r="7229">
          <cell r="A7229">
            <v>469905010</v>
          </cell>
          <cell r="B7229" t="str">
            <v>SEGUROS DIRECTOS</v>
          </cell>
          <cell r="C7229">
            <v>0</v>
          </cell>
          <cell r="D7229">
            <v>11.44</v>
          </cell>
          <cell r="E7229">
            <v>11.44</v>
          </cell>
          <cell r="F7229">
            <v>0</v>
          </cell>
        </row>
        <row r="7230">
          <cell r="A7230">
            <v>46990501001</v>
          </cell>
          <cell r="B7230" t="str">
            <v>SEGUROS DIRECTOS</v>
          </cell>
          <cell r="C7230">
            <v>0</v>
          </cell>
          <cell r="D7230">
            <v>11.44</v>
          </cell>
          <cell r="E7230">
            <v>11.44</v>
          </cell>
          <cell r="F7230">
            <v>0</v>
          </cell>
        </row>
        <row r="7231">
          <cell r="A7231">
            <v>4699050100101</v>
          </cell>
          <cell r="B7231" t="str">
            <v>AUTOMOTORES INICIALES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</row>
        <row r="7232">
          <cell r="A7232">
            <v>4699050100102</v>
          </cell>
          <cell r="B7232" t="str">
            <v>AUTOMOTORES RENOVACION</v>
          </cell>
          <cell r="C7232">
            <v>0</v>
          </cell>
          <cell r="D7232">
            <v>11.44</v>
          </cell>
          <cell r="E7232">
            <v>11.44</v>
          </cell>
          <cell r="F7232">
            <v>0</v>
          </cell>
        </row>
        <row r="7233">
          <cell r="A7233">
            <v>47</v>
          </cell>
          <cell r="B7233" t="str">
            <v>GASTOS FINANCIEROS Y DE INVERSION</v>
          </cell>
          <cell r="C7233">
            <v>0</v>
          </cell>
          <cell r="D7233">
            <v>232591.03</v>
          </cell>
          <cell r="E7233">
            <v>384.77</v>
          </cell>
          <cell r="F7233">
            <v>232206.26</v>
          </cell>
        </row>
        <row r="7234">
          <cell r="A7234">
            <v>4701</v>
          </cell>
          <cell r="B7234" t="str">
            <v>POR OBLIGACIONES FINANCIERAS Y OTROS PASIVOS</v>
          </cell>
          <cell r="C7234">
            <v>0</v>
          </cell>
          <cell r="D7234">
            <v>41495.129999999997</v>
          </cell>
          <cell r="E7234">
            <v>384.77</v>
          </cell>
          <cell r="F7234">
            <v>41110.36</v>
          </cell>
        </row>
        <row r="7235">
          <cell r="A7235">
            <v>470101</v>
          </cell>
          <cell r="B7235" t="str">
            <v>Gastos por obligaciones con instituciones financieras</v>
          </cell>
          <cell r="C7235">
            <v>0</v>
          </cell>
          <cell r="D7235">
            <v>24991.8</v>
          </cell>
          <cell r="E7235">
            <v>172.33</v>
          </cell>
          <cell r="F7235">
            <v>24819.47</v>
          </cell>
        </row>
        <row r="7236">
          <cell r="A7236">
            <v>4701010</v>
          </cell>
          <cell r="B7236" t="str">
            <v>Gastos por obligaciones con instituciones financieras</v>
          </cell>
          <cell r="C7236">
            <v>0</v>
          </cell>
          <cell r="D7236">
            <v>24991.8</v>
          </cell>
          <cell r="E7236">
            <v>172.33</v>
          </cell>
          <cell r="F7236">
            <v>24819.47</v>
          </cell>
        </row>
        <row r="7237">
          <cell r="A7237">
            <v>470101001</v>
          </cell>
          <cell r="B7237" t="str">
            <v>Intereses</v>
          </cell>
          <cell r="C7237">
            <v>0</v>
          </cell>
          <cell r="D7237">
            <v>242.58</v>
          </cell>
          <cell r="E7237">
            <v>165.87</v>
          </cell>
          <cell r="F7237">
            <v>76.709999999999994</v>
          </cell>
        </row>
        <row r="7238">
          <cell r="A7238">
            <v>470101002</v>
          </cell>
          <cell r="B7238" t="str">
            <v>Comisiones</v>
          </cell>
          <cell r="C7238">
            <v>0</v>
          </cell>
          <cell r="D7238">
            <v>24749.22</v>
          </cell>
          <cell r="E7238">
            <v>6.46</v>
          </cell>
          <cell r="F7238">
            <v>24742.76</v>
          </cell>
        </row>
        <row r="7239">
          <cell r="A7239">
            <v>470102</v>
          </cell>
          <cell r="B7239" t="str">
            <v>Gastos por obligacionescon instituciones financieras extranj</v>
          </cell>
          <cell r="C7239">
            <v>0</v>
          </cell>
          <cell r="D7239">
            <v>140</v>
          </cell>
          <cell r="E7239">
            <v>0</v>
          </cell>
          <cell r="F7239">
            <v>140</v>
          </cell>
        </row>
        <row r="7240">
          <cell r="A7240">
            <v>4701020</v>
          </cell>
          <cell r="B7240" t="str">
            <v>Gastos por obligaciones con instituciones financieras extran</v>
          </cell>
          <cell r="C7240">
            <v>0</v>
          </cell>
          <cell r="D7240">
            <v>140</v>
          </cell>
          <cell r="E7240">
            <v>0</v>
          </cell>
          <cell r="F7240">
            <v>140</v>
          </cell>
        </row>
        <row r="7241">
          <cell r="A7241">
            <v>470102001</v>
          </cell>
          <cell r="B7241" t="str">
            <v>Intereses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</row>
        <row r="7242">
          <cell r="A7242">
            <v>470102002</v>
          </cell>
          <cell r="B7242" t="str">
            <v>Comisiones</v>
          </cell>
          <cell r="C7242">
            <v>0</v>
          </cell>
          <cell r="D7242">
            <v>140</v>
          </cell>
          <cell r="E7242">
            <v>0</v>
          </cell>
          <cell r="F7242">
            <v>140</v>
          </cell>
        </row>
        <row r="7243">
          <cell r="A7243">
            <v>470103</v>
          </cell>
          <cell r="B7243" t="str">
            <v>Gastos por obligaciones con instituciones no financieras</v>
          </cell>
          <cell r="C7243">
            <v>0</v>
          </cell>
          <cell r="D7243">
            <v>16363.33</v>
          </cell>
          <cell r="E7243">
            <v>212.44</v>
          </cell>
          <cell r="F7243">
            <v>16150.89</v>
          </cell>
        </row>
        <row r="7244">
          <cell r="A7244">
            <v>4701030</v>
          </cell>
          <cell r="B7244" t="str">
            <v>Gastos por obligaciones con instituciones no financieras</v>
          </cell>
          <cell r="C7244">
            <v>0</v>
          </cell>
          <cell r="D7244">
            <v>16363.33</v>
          </cell>
          <cell r="E7244">
            <v>212.44</v>
          </cell>
          <cell r="F7244">
            <v>16150.89</v>
          </cell>
        </row>
        <row r="7245">
          <cell r="A7245">
            <v>470103001</v>
          </cell>
          <cell r="B7245" t="str">
            <v>Intereses</v>
          </cell>
          <cell r="C7245">
            <v>0</v>
          </cell>
          <cell r="D7245">
            <v>16363.33</v>
          </cell>
          <cell r="E7245">
            <v>212.44</v>
          </cell>
          <cell r="F7245">
            <v>16150.89</v>
          </cell>
        </row>
        <row r="7246">
          <cell r="A7246">
            <v>470103002</v>
          </cell>
          <cell r="B7246" t="str">
            <v>Comisiones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</row>
        <row r="7247">
          <cell r="A7247">
            <v>470104</v>
          </cell>
          <cell r="B7247" t="str">
            <v>Gastos por valores vendidos en reportos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</row>
        <row r="7248">
          <cell r="A7248">
            <v>4701040</v>
          </cell>
          <cell r="B7248" t="str">
            <v>Gastos por valores vendidos en reporto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>
            <v>470105</v>
          </cell>
          <cell r="B7249" t="str">
            <v>Gastos por obligaciones con filiales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>
            <v>4701050</v>
          </cell>
          <cell r="B7250" t="str">
            <v>Gastos por obligaciones con filiales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>
            <v>470106</v>
          </cell>
          <cell r="B7251" t="str">
            <v>Gasstos por cuentas por pagar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>
            <v>4701060</v>
          </cell>
          <cell r="B7252" t="str">
            <v>Gastos por cuentas por pagar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>
            <v>470109</v>
          </cell>
          <cell r="B7253" t="str">
            <v>Gastos financieros por otros pasivos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>
            <v>4701090</v>
          </cell>
          <cell r="B7254" t="str">
            <v>Gastos financieros por otros pasivos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>
            <v>4702</v>
          </cell>
          <cell r="B7255" t="str">
            <v>PROVISIONES PARA DESVALORIZACION DE INVERSION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>
            <v>470201</v>
          </cell>
          <cell r="B7256" t="str">
            <v>PROVISIONES PARA DESVALORIZACION DE INVERSION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</row>
        <row r="7257">
          <cell r="A7257">
            <v>4702010</v>
          </cell>
          <cell r="B7257" t="str">
            <v>ConstituciÛn de provisiones para desvalorizaciÛn de inversio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</row>
        <row r="7258">
          <cell r="A7258">
            <v>4703</v>
          </cell>
          <cell r="B7258" t="str">
            <v>PROVISIONES PARA CREDITOS</v>
          </cell>
          <cell r="C7258">
            <v>0</v>
          </cell>
          <cell r="D7258">
            <v>4573.49</v>
          </cell>
          <cell r="E7258">
            <v>0</v>
          </cell>
          <cell r="F7258">
            <v>4573.49</v>
          </cell>
        </row>
        <row r="7259">
          <cell r="A7259">
            <v>470301</v>
          </cell>
          <cell r="B7259" t="str">
            <v>ConstituciÛn de provisiones para prÈstamos vigentes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</row>
        <row r="7260">
          <cell r="A7260">
            <v>4703010</v>
          </cell>
          <cell r="B7260" t="str">
            <v>Constitución de provisiones para préstamos vigentes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</row>
        <row r="7261">
          <cell r="A7261">
            <v>470302</v>
          </cell>
          <cell r="B7261" t="str">
            <v>Constitución de provisiones para préstamos refinanciados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>
            <v>4703020</v>
          </cell>
          <cell r="B7262" t="str">
            <v>ConstituciÛn de provisiones para prÈstamos refinanciados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>
            <v>470303</v>
          </cell>
          <cell r="B7263" t="str">
            <v>Constitucion de provisiones por préstamos vencidos</v>
          </cell>
          <cell r="C7263">
            <v>0</v>
          </cell>
          <cell r="D7263">
            <v>4573.49</v>
          </cell>
          <cell r="E7263">
            <v>0</v>
          </cell>
          <cell r="F7263">
            <v>4573.49</v>
          </cell>
        </row>
        <row r="7264">
          <cell r="A7264">
            <v>4703030</v>
          </cell>
          <cell r="B7264" t="str">
            <v>ConstituciÛn de provisiones para prÈstamos vencidos</v>
          </cell>
          <cell r="C7264">
            <v>0</v>
          </cell>
          <cell r="D7264">
            <v>4573.49</v>
          </cell>
          <cell r="E7264">
            <v>0</v>
          </cell>
          <cell r="F7264">
            <v>4573.49</v>
          </cell>
        </row>
        <row r="7265">
          <cell r="A7265">
            <v>4704</v>
          </cell>
          <cell r="B7265" t="str">
            <v>PROVISIONES PARA SINIESTROS A CARGO DE REASEGURADORES Y REAF</v>
          </cell>
          <cell r="C7265">
            <v>0</v>
          </cell>
          <cell r="D7265">
            <v>186522.41</v>
          </cell>
          <cell r="E7265">
            <v>0</v>
          </cell>
          <cell r="F7265">
            <v>186522.41</v>
          </cell>
        </row>
        <row r="7266">
          <cell r="A7266">
            <v>470401</v>
          </cell>
          <cell r="B7266" t="str">
            <v>A cargo de reaseguradores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</row>
        <row r="7267">
          <cell r="A7267">
            <v>4704010</v>
          </cell>
          <cell r="B7267" t="str">
            <v>A cargo de reaseguradores</v>
          </cell>
          <cell r="C7267">
            <v>0</v>
          </cell>
          <cell r="D7267">
            <v>0</v>
          </cell>
          <cell r="E7267">
            <v>0</v>
          </cell>
          <cell r="F7267">
            <v>0</v>
          </cell>
        </row>
        <row r="7268">
          <cell r="A7268">
            <v>470402</v>
          </cell>
          <cell r="B7268" t="str">
            <v>A cargo de reafianzadores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>
            <v>4704020</v>
          </cell>
          <cell r="B7269" t="str">
            <v>A cargo de reafianzadores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</row>
        <row r="7270">
          <cell r="A7270">
            <v>470403</v>
          </cell>
          <cell r="B7270" t="str">
            <v>POR COBRAR DIVERSAS</v>
          </cell>
          <cell r="C7270">
            <v>0</v>
          </cell>
          <cell r="D7270">
            <v>186522.41</v>
          </cell>
          <cell r="E7270">
            <v>0</v>
          </cell>
          <cell r="F7270">
            <v>186522.41</v>
          </cell>
        </row>
        <row r="7271">
          <cell r="A7271">
            <v>4704030</v>
          </cell>
          <cell r="B7271" t="str">
            <v>Por cobrar diversas</v>
          </cell>
          <cell r="C7271">
            <v>0</v>
          </cell>
          <cell r="D7271">
            <v>186522.41</v>
          </cell>
          <cell r="E7271">
            <v>0</v>
          </cell>
          <cell r="F7271">
            <v>186522.41</v>
          </cell>
        </row>
        <row r="7272">
          <cell r="A7272">
            <v>4708</v>
          </cell>
          <cell r="B7272" t="str">
            <v>GASTOS POR DIFERENCIAS DE CAMBIO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</row>
        <row r="7273">
          <cell r="A7273">
            <v>470801</v>
          </cell>
          <cell r="B7273" t="str">
            <v>GASTOS POR DIFERENCIAS DE CAMBIO</v>
          </cell>
          <cell r="C7273">
            <v>0</v>
          </cell>
          <cell r="D7273">
            <v>0</v>
          </cell>
          <cell r="E7273">
            <v>0</v>
          </cell>
          <cell r="F7273">
            <v>0</v>
          </cell>
        </row>
        <row r="7274">
          <cell r="A7274">
            <v>4708010</v>
          </cell>
          <cell r="B7274" t="str">
            <v>Gastos por diferencias de cambio</v>
          </cell>
          <cell r="C7274">
            <v>0</v>
          </cell>
          <cell r="D7274">
            <v>0</v>
          </cell>
          <cell r="E7274">
            <v>0</v>
          </cell>
          <cell r="F7274">
            <v>0</v>
          </cell>
        </row>
        <row r="7275">
          <cell r="A7275">
            <v>4709</v>
          </cell>
          <cell r="B7275" t="str">
            <v>GASTOS DE OFICINA PRINCIPAL Y SUCURSALES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>
            <v>470901</v>
          </cell>
          <cell r="B7276" t="str">
            <v>Gastos por oficina principal</v>
          </cell>
          <cell r="C7276">
            <v>0</v>
          </cell>
          <cell r="D7276">
            <v>0</v>
          </cell>
          <cell r="E7276">
            <v>0</v>
          </cell>
          <cell r="F7276">
            <v>0</v>
          </cell>
        </row>
        <row r="7277">
          <cell r="A7277">
            <v>4709010</v>
          </cell>
          <cell r="B7277" t="str">
            <v>Gastos por oficina principal</v>
          </cell>
          <cell r="C7277">
            <v>0</v>
          </cell>
          <cell r="D7277">
            <v>0</v>
          </cell>
          <cell r="E7277">
            <v>0</v>
          </cell>
          <cell r="F7277">
            <v>0</v>
          </cell>
        </row>
        <row r="7278">
          <cell r="A7278">
            <v>470902</v>
          </cell>
          <cell r="B7278" t="str">
            <v>Gastos por sucursales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</row>
        <row r="7279">
          <cell r="A7279">
            <v>4709020</v>
          </cell>
          <cell r="B7279" t="str">
            <v>Gastos por sucursales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</row>
        <row r="7280">
          <cell r="A7280">
            <v>48</v>
          </cell>
          <cell r="B7280" t="str">
            <v>GASTOS DE ADMINISTRACION</v>
          </cell>
          <cell r="C7280">
            <v>0</v>
          </cell>
          <cell r="D7280">
            <v>3892835.36</v>
          </cell>
          <cell r="E7280">
            <v>356258.25</v>
          </cell>
          <cell r="F7280">
            <v>3536577.11</v>
          </cell>
        </row>
        <row r="7281">
          <cell r="A7281">
            <v>4801</v>
          </cell>
          <cell r="B7281" t="str">
            <v>DE PERSONAL</v>
          </cell>
          <cell r="C7281">
            <v>0</v>
          </cell>
          <cell r="D7281">
            <v>1035185.68</v>
          </cell>
          <cell r="E7281">
            <v>68116.259999999995</v>
          </cell>
          <cell r="F7281">
            <v>967069.42</v>
          </cell>
        </row>
        <row r="7282">
          <cell r="A7282">
            <v>480101</v>
          </cell>
          <cell r="B7282" t="str">
            <v>Sueldos</v>
          </cell>
          <cell r="C7282">
            <v>0</v>
          </cell>
          <cell r="D7282">
            <v>589668.36</v>
          </cell>
          <cell r="E7282">
            <v>131.38999999999999</v>
          </cell>
          <cell r="F7282">
            <v>589536.97</v>
          </cell>
        </row>
        <row r="7283">
          <cell r="A7283">
            <v>4801010</v>
          </cell>
          <cell r="B7283" t="str">
            <v>Sueldos</v>
          </cell>
          <cell r="C7283">
            <v>0</v>
          </cell>
          <cell r="D7283">
            <v>589668.36</v>
          </cell>
          <cell r="E7283">
            <v>131.38999999999999</v>
          </cell>
          <cell r="F7283">
            <v>589536.97</v>
          </cell>
        </row>
        <row r="7284">
          <cell r="A7284">
            <v>480101001</v>
          </cell>
          <cell r="B7284" t="str">
            <v>Administración</v>
          </cell>
          <cell r="C7284">
            <v>0</v>
          </cell>
          <cell r="D7284">
            <v>589668.36</v>
          </cell>
          <cell r="E7284">
            <v>131.38999999999999</v>
          </cell>
          <cell r="F7284">
            <v>589536.97</v>
          </cell>
        </row>
        <row r="7285">
          <cell r="A7285">
            <v>480101002</v>
          </cell>
          <cell r="B7285" t="str">
            <v>Supervisión de proyectos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</row>
        <row r="7286">
          <cell r="A7286">
            <v>480102</v>
          </cell>
          <cell r="B7286" t="str">
            <v>Remuneraciones extraordinarias</v>
          </cell>
          <cell r="C7286">
            <v>0</v>
          </cell>
          <cell r="D7286">
            <v>0</v>
          </cell>
          <cell r="E7286">
            <v>0</v>
          </cell>
          <cell r="F7286">
            <v>0</v>
          </cell>
        </row>
        <row r="7287">
          <cell r="A7287">
            <v>4801020</v>
          </cell>
          <cell r="B7287" t="str">
            <v>Remuneraciones extraordinarias</v>
          </cell>
          <cell r="C7287">
            <v>0</v>
          </cell>
          <cell r="D7287">
            <v>0</v>
          </cell>
          <cell r="E7287">
            <v>0</v>
          </cell>
          <cell r="F7287">
            <v>0</v>
          </cell>
        </row>
        <row r="7288">
          <cell r="A7288">
            <v>480103</v>
          </cell>
          <cell r="B7288" t="str">
            <v>Aguinaldos y bonificaciones</v>
          </cell>
          <cell r="C7288">
            <v>0</v>
          </cell>
          <cell r="D7288">
            <v>171111.83</v>
          </cell>
          <cell r="E7288">
            <v>0</v>
          </cell>
          <cell r="F7288">
            <v>171111.83</v>
          </cell>
        </row>
        <row r="7289">
          <cell r="A7289">
            <v>4801030</v>
          </cell>
          <cell r="B7289" t="str">
            <v>Aguinaldos y bonificaciones</v>
          </cell>
          <cell r="C7289">
            <v>0</v>
          </cell>
          <cell r="D7289">
            <v>171111.83</v>
          </cell>
          <cell r="E7289">
            <v>0</v>
          </cell>
          <cell r="F7289">
            <v>171111.83</v>
          </cell>
        </row>
        <row r="7290">
          <cell r="A7290">
            <v>480103001</v>
          </cell>
          <cell r="B7290" t="str">
            <v>Aguinaldos</v>
          </cell>
          <cell r="C7290">
            <v>0</v>
          </cell>
          <cell r="D7290">
            <v>149010.72</v>
          </cell>
          <cell r="E7290">
            <v>0</v>
          </cell>
          <cell r="F7290">
            <v>149010.72</v>
          </cell>
        </row>
        <row r="7291">
          <cell r="A7291">
            <v>48010300101</v>
          </cell>
          <cell r="B7291" t="str">
            <v>Adminsitración</v>
          </cell>
          <cell r="C7291">
            <v>0</v>
          </cell>
          <cell r="D7291">
            <v>149010.72</v>
          </cell>
          <cell r="E7291">
            <v>0</v>
          </cell>
          <cell r="F7291">
            <v>149010.72</v>
          </cell>
        </row>
        <row r="7292">
          <cell r="A7292">
            <v>48010300102</v>
          </cell>
          <cell r="B7292" t="str">
            <v>Supervisión de proyectos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</row>
        <row r="7293">
          <cell r="A7293">
            <v>480103002</v>
          </cell>
          <cell r="B7293" t="str">
            <v>Bonificaciones</v>
          </cell>
          <cell r="C7293">
            <v>0</v>
          </cell>
          <cell r="D7293">
            <v>22101.11</v>
          </cell>
          <cell r="E7293">
            <v>0</v>
          </cell>
          <cell r="F7293">
            <v>22101.11</v>
          </cell>
        </row>
        <row r="7294">
          <cell r="A7294">
            <v>48010300201</v>
          </cell>
          <cell r="B7294" t="str">
            <v>Administración</v>
          </cell>
          <cell r="C7294">
            <v>0</v>
          </cell>
          <cell r="D7294">
            <v>22101.11</v>
          </cell>
          <cell r="E7294">
            <v>0</v>
          </cell>
          <cell r="F7294">
            <v>22101.11</v>
          </cell>
        </row>
        <row r="7295">
          <cell r="A7295">
            <v>48010300202</v>
          </cell>
          <cell r="B7295" t="str">
            <v>Supervisión de proyectos</v>
          </cell>
          <cell r="C7295">
            <v>0</v>
          </cell>
          <cell r="D7295">
            <v>0</v>
          </cell>
          <cell r="E7295">
            <v>0</v>
          </cell>
          <cell r="F7295">
            <v>0</v>
          </cell>
        </row>
        <row r="7296">
          <cell r="A7296">
            <v>480104</v>
          </cell>
          <cell r="B7296" t="str">
            <v>Vacaciones</v>
          </cell>
          <cell r="C7296">
            <v>0</v>
          </cell>
          <cell r="D7296">
            <v>61340.97</v>
          </cell>
          <cell r="E7296">
            <v>21202.959999999999</v>
          </cell>
          <cell r="F7296">
            <v>40138.01</v>
          </cell>
        </row>
        <row r="7297">
          <cell r="A7297">
            <v>4801040</v>
          </cell>
          <cell r="B7297" t="str">
            <v>Vacaciones</v>
          </cell>
          <cell r="C7297">
            <v>0</v>
          </cell>
          <cell r="D7297">
            <v>61340.97</v>
          </cell>
          <cell r="E7297">
            <v>21202.959999999999</v>
          </cell>
          <cell r="F7297">
            <v>40138.01</v>
          </cell>
        </row>
        <row r="7298">
          <cell r="A7298">
            <v>480104001</v>
          </cell>
          <cell r="B7298" t="str">
            <v>Administración</v>
          </cell>
          <cell r="C7298">
            <v>0</v>
          </cell>
          <cell r="D7298">
            <v>61340.97</v>
          </cell>
          <cell r="E7298">
            <v>21202.959999999999</v>
          </cell>
          <cell r="F7298">
            <v>40138.01</v>
          </cell>
        </row>
        <row r="7299">
          <cell r="A7299">
            <v>480104002</v>
          </cell>
          <cell r="B7299" t="str">
            <v>Supervisión de proyectos</v>
          </cell>
          <cell r="C7299">
            <v>0</v>
          </cell>
          <cell r="D7299">
            <v>0</v>
          </cell>
          <cell r="E7299">
            <v>0</v>
          </cell>
          <cell r="F7299">
            <v>0</v>
          </cell>
        </row>
        <row r="7300">
          <cell r="A7300">
            <v>480105</v>
          </cell>
          <cell r="B7300" t="str">
            <v>Capacitación</v>
          </cell>
          <cell r="C7300">
            <v>0</v>
          </cell>
          <cell r="D7300">
            <v>8122.27</v>
          </cell>
          <cell r="E7300">
            <v>0</v>
          </cell>
          <cell r="F7300">
            <v>8122.27</v>
          </cell>
        </row>
        <row r="7301">
          <cell r="A7301">
            <v>4801050</v>
          </cell>
          <cell r="B7301" t="str">
            <v>Capacitación</v>
          </cell>
          <cell r="C7301">
            <v>0</v>
          </cell>
          <cell r="D7301">
            <v>8122.27</v>
          </cell>
          <cell r="E7301">
            <v>0</v>
          </cell>
          <cell r="F7301">
            <v>8122.27</v>
          </cell>
        </row>
        <row r="7302">
          <cell r="A7302">
            <v>480106</v>
          </cell>
          <cell r="B7302" t="str">
            <v>Indemnizaciones</v>
          </cell>
          <cell r="C7302">
            <v>0</v>
          </cell>
          <cell r="D7302">
            <v>90169.38</v>
          </cell>
          <cell r="E7302">
            <v>45150.36</v>
          </cell>
          <cell r="F7302">
            <v>45019.02</v>
          </cell>
        </row>
        <row r="7303">
          <cell r="A7303">
            <v>4801060</v>
          </cell>
          <cell r="B7303" t="str">
            <v>Indemnizaciones</v>
          </cell>
          <cell r="C7303">
            <v>0</v>
          </cell>
          <cell r="D7303">
            <v>90169.38</v>
          </cell>
          <cell r="E7303">
            <v>45150.36</v>
          </cell>
          <cell r="F7303">
            <v>45019.02</v>
          </cell>
        </row>
        <row r="7304">
          <cell r="A7304">
            <v>480106001</v>
          </cell>
          <cell r="B7304" t="str">
            <v>Administración</v>
          </cell>
          <cell r="C7304">
            <v>0</v>
          </cell>
          <cell r="D7304">
            <v>90169.38</v>
          </cell>
          <cell r="E7304">
            <v>45150.36</v>
          </cell>
          <cell r="F7304">
            <v>45019.02</v>
          </cell>
        </row>
        <row r="7305">
          <cell r="A7305">
            <v>480106002</v>
          </cell>
          <cell r="B7305" t="str">
            <v>Supervisión de proyectos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</row>
        <row r="7306">
          <cell r="A7306">
            <v>480107</v>
          </cell>
          <cell r="B7306" t="str">
            <v>Obligaciones laborales</v>
          </cell>
          <cell r="C7306">
            <v>0</v>
          </cell>
          <cell r="D7306">
            <v>0</v>
          </cell>
          <cell r="E7306">
            <v>0</v>
          </cell>
          <cell r="F7306">
            <v>0</v>
          </cell>
        </row>
        <row r="7307">
          <cell r="A7307">
            <v>4801070</v>
          </cell>
          <cell r="B7307" t="str">
            <v>Obligaciones laborales</v>
          </cell>
          <cell r="C7307">
            <v>0</v>
          </cell>
          <cell r="D7307">
            <v>0</v>
          </cell>
          <cell r="E7307">
            <v>0</v>
          </cell>
          <cell r="F7307">
            <v>0</v>
          </cell>
        </row>
        <row r="7308">
          <cell r="A7308">
            <v>480107001</v>
          </cell>
          <cell r="B7308" t="str">
            <v>prestaciòn econòmica por retiro voluntario</v>
          </cell>
          <cell r="C7308">
            <v>0</v>
          </cell>
          <cell r="D7308">
            <v>0</v>
          </cell>
          <cell r="E7308">
            <v>0</v>
          </cell>
          <cell r="F7308">
            <v>0</v>
          </cell>
        </row>
        <row r="7309">
          <cell r="A7309">
            <v>480108</v>
          </cell>
          <cell r="B7309" t="str">
            <v>Otras prestaciones al personal</v>
          </cell>
          <cell r="C7309">
            <v>0</v>
          </cell>
          <cell r="D7309">
            <v>13494.24</v>
          </cell>
          <cell r="E7309">
            <v>1631.55</v>
          </cell>
          <cell r="F7309">
            <v>11862.69</v>
          </cell>
        </row>
        <row r="7310">
          <cell r="A7310">
            <v>4801080</v>
          </cell>
          <cell r="B7310" t="str">
            <v>Otras prestaciones al personal</v>
          </cell>
          <cell r="C7310">
            <v>0</v>
          </cell>
          <cell r="D7310">
            <v>13494.24</v>
          </cell>
          <cell r="E7310">
            <v>1631.55</v>
          </cell>
          <cell r="F7310">
            <v>11862.69</v>
          </cell>
        </row>
        <row r="7311">
          <cell r="A7311">
            <v>480108001</v>
          </cell>
          <cell r="B7311" t="str">
            <v>Recreación del personal</v>
          </cell>
          <cell r="C7311">
            <v>0</v>
          </cell>
          <cell r="D7311">
            <v>9755.84</v>
          </cell>
          <cell r="E7311">
            <v>0</v>
          </cell>
          <cell r="F7311">
            <v>9755.84</v>
          </cell>
        </row>
        <row r="7312">
          <cell r="A7312">
            <v>480108002</v>
          </cell>
          <cell r="B7312" t="str">
            <v>Asistencia medico dental</v>
          </cell>
          <cell r="C7312">
            <v>0</v>
          </cell>
          <cell r="D7312">
            <v>0</v>
          </cell>
          <cell r="E7312">
            <v>0</v>
          </cell>
          <cell r="F7312">
            <v>0</v>
          </cell>
        </row>
        <row r="7313">
          <cell r="A7313">
            <v>480108003</v>
          </cell>
          <cell r="B7313" t="str">
            <v>Uniformes y equipo</v>
          </cell>
          <cell r="C7313">
            <v>0</v>
          </cell>
          <cell r="D7313">
            <v>2538.41</v>
          </cell>
          <cell r="E7313">
            <v>431.56</v>
          </cell>
          <cell r="F7313">
            <v>2106.85</v>
          </cell>
        </row>
        <row r="7314">
          <cell r="A7314">
            <v>480108004</v>
          </cell>
          <cell r="B7314" t="str">
            <v>Prestaciòn econòmica por retiro voluntario</v>
          </cell>
          <cell r="C7314">
            <v>0</v>
          </cell>
          <cell r="D7314">
            <v>0</v>
          </cell>
          <cell r="E7314">
            <v>0</v>
          </cell>
          <cell r="F7314">
            <v>0</v>
          </cell>
        </row>
        <row r="7315">
          <cell r="A7315">
            <v>480108005</v>
          </cell>
          <cell r="B7315" t="str">
            <v>Otras Prestaciones al Personal</v>
          </cell>
          <cell r="C7315">
            <v>0</v>
          </cell>
          <cell r="D7315">
            <v>1199.99</v>
          </cell>
          <cell r="E7315">
            <v>1199.99</v>
          </cell>
          <cell r="F7315">
            <v>0</v>
          </cell>
        </row>
        <row r="7316">
          <cell r="A7316">
            <v>480109</v>
          </cell>
          <cell r="B7316" t="str">
            <v>Gastos de representación</v>
          </cell>
          <cell r="C7316">
            <v>0</v>
          </cell>
          <cell r="D7316">
            <v>11837.76</v>
          </cell>
          <cell r="E7316">
            <v>0</v>
          </cell>
          <cell r="F7316">
            <v>11837.76</v>
          </cell>
        </row>
        <row r="7317">
          <cell r="A7317">
            <v>4801090</v>
          </cell>
          <cell r="B7317" t="str">
            <v>Gastos de representación</v>
          </cell>
          <cell r="C7317">
            <v>0</v>
          </cell>
          <cell r="D7317">
            <v>11837.76</v>
          </cell>
          <cell r="E7317">
            <v>0</v>
          </cell>
          <cell r="F7317">
            <v>11837.76</v>
          </cell>
        </row>
        <row r="7318">
          <cell r="A7318">
            <v>480110</v>
          </cell>
          <cell r="B7318" t="str">
            <v>Cuota patronales de prevision social</v>
          </cell>
          <cell r="C7318">
            <v>0</v>
          </cell>
          <cell r="D7318">
            <v>89440.87</v>
          </cell>
          <cell r="E7318">
            <v>0</v>
          </cell>
          <cell r="F7318">
            <v>89440.87</v>
          </cell>
        </row>
        <row r="7319">
          <cell r="A7319">
            <v>4801100</v>
          </cell>
          <cell r="B7319" t="str">
            <v>Cuota patronales de prevision social</v>
          </cell>
          <cell r="C7319">
            <v>0</v>
          </cell>
          <cell r="D7319">
            <v>89440.87</v>
          </cell>
          <cell r="E7319">
            <v>0</v>
          </cell>
          <cell r="F7319">
            <v>89440.87</v>
          </cell>
        </row>
        <row r="7320">
          <cell r="A7320">
            <v>480110001</v>
          </cell>
          <cell r="B7320" t="str">
            <v>Cuota patronal  - I.S.S.S</v>
          </cell>
          <cell r="C7320">
            <v>0</v>
          </cell>
          <cell r="D7320">
            <v>33098.879999999997</v>
          </cell>
          <cell r="E7320">
            <v>0</v>
          </cell>
          <cell r="F7320">
            <v>33098.879999999997</v>
          </cell>
        </row>
        <row r="7321">
          <cell r="A7321">
            <v>48011000101</v>
          </cell>
          <cell r="B7321" t="str">
            <v>Administración</v>
          </cell>
          <cell r="C7321">
            <v>0</v>
          </cell>
          <cell r="D7321">
            <v>33098.879999999997</v>
          </cell>
          <cell r="E7321">
            <v>0</v>
          </cell>
          <cell r="F7321">
            <v>33098.879999999997</v>
          </cell>
        </row>
        <row r="7322">
          <cell r="A7322">
            <v>48011000102</v>
          </cell>
          <cell r="B7322" t="str">
            <v>Supervisión de proyectos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>
            <v>480110002</v>
          </cell>
          <cell r="B7323" t="str">
            <v>Administradora de Fondos de Pensiones</v>
          </cell>
          <cell r="C7323">
            <v>0</v>
          </cell>
          <cell r="D7323">
            <v>56341.99</v>
          </cell>
          <cell r="E7323">
            <v>0</v>
          </cell>
          <cell r="F7323">
            <v>56341.99</v>
          </cell>
        </row>
        <row r="7324">
          <cell r="A7324">
            <v>48011000201</v>
          </cell>
          <cell r="B7324" t="str">
            <v>Administración</v>
          </cell>
          <cell r="C7324">
            <v>0</v>
          </cell>
          <cell r="D7324">
            <v>56341.99</v>
          </cell>
          <cell r="E7324">
            <v>0</v>
          </cell>
          <cell r="F7324">
            <v>56341.99</v>
          </cell>
        </row>
        <row r="7325">
          <cell r="A7325">
            <v>48011000202</v>
          </cell>
          <cell r="B7325" t="str">
            <v>Suprevisión de proyectos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>
            <v>480110003</v>
          </cell>
          <cell r="B7326" t="str">
            <v>Unidad de pensiones  -  I.S.S.S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>
            <v>48011000301</v>
          </cell>
          <cell r="B7327" t="str">
            <v>Administración</v>
          </cell>
          <cell r="C7327">
            <v>0</v>
          </cell>
          <cell r="D7327">
            <v>0</v>
          </cell>
          <cell r="E7327">
            <v>0</v>
          </cell>
          <cell r="F7327">
            <v>0</v>
          </cell>
        </row>
        <row r="7328">
          <cell r="A7328">
            <v>48011000302</v>
          </cell>
          <cell r="B7328" t="str">
            <v>Supervisión de proyectos</v>
          </cell>
          <cell r="C7328">
            <v>0</v>
          </cell>
          <cell r="D7328">
            <v>0</v>
          </cell>
          <cell r="E7328">
            <v>0</v>
          </cell>
          <cell r="F7328">
            <v>0</v>
          </cell>
        </row>
        <row r="7329">
          <cell r="A7329">
            <v>4802</v>
          </cell>
          <cell r="B7329" t="str">
            <v>DE DIRECTORES</v>
          </cell>
          <cell r="C7329">
            <v>0</v>
          </cell>
          <cell r="D7329">
            <v>22799.94</v>
          </cell>
          <cell r="E7329">
            <v>0</v>
          </cell>
          <cell r="F7329">
            <v>22799.94</v>
          </cell>
        </row>
        <row r="7330">
          <cell r="A7330">
            <v>480201</v>
          </cell>
          <cell r="B7330" t="str">
            <v>Dietas</v>
          </cell>
          <cell r="C7330">
            <v>0</v>
          </cell>
          <cell r="D7330">
            <v>22799.94</v>
          </cell>
          <cell r="E7330">
            <v>0</v>
          </cell>
          <cell r="F7330">
            <v>22799.94</v>
          </cell>
        </row>
        <row r="7331">
          <cell r="A7331">
            <v>4802010</v>
          </cell>
          <cell r="B7331" t="str">
            <v>Dietas</v>
          </cell>
          <cell r="C7331">
            <v>0</v>
          </cell>
          <cell r="D7331">
            <v>22799.94</v>
          </cell>
          <cell r="E7331">
            <v>0</v>
          </cell>
          <cell r="F7331">
            <v>22799.94</v>
          </cell>
        </row>
        <row r="7332">
          <cell r="A7332">
            <v>480202</v>
          </cell>
          <cell r="B7332" t="str">
            <v>Gestión de negocios y representación</v>
          </cell>
          <cell r="C7332">
            <v>0</v>
          </cell>
          <cell r="D7332">
            <v>0</v>
          </cell>
          <cell r="E7332">
            <v>0</v>
          </cell>
          <cell r="F7332">
            <v>0</v>
          </cell>
        </row>
        <row r="7333">
          <cell r="A7333">
            <v>4802020</v>
          </cell>
          <cell r="B7333" t="str">
            <v>Gestión de negocios y representación</v>
          </cell>
          <cell r="C7333">
            <v>0</v>
          </cell>
          <cell r="D7333">
            <v>0</v>
          </cell>
          <cell r="E7333">
            <v>0</v>
          </cell>
          <cell r="F7333">
            <v>0</v>
          </cell>
        </row>
        <row r="7334">
          <cell r="A7334">
            <v>480209</v>
          </cell>
          <cell r="B7334" t="str">
            <v>otros gastos del directorio</v>
          </cell>
          <cell r="C7334">
            <v>0</v>
          </cell>
          <cell r="D7334">
            <v>0</v>
          </cell>
          <cell r="E7334">
            <v>0</v>
          </cell>
          <cell r="F7334">
            <v>0</v>
          </cell>
        </row>
        <row r="7335">
          <cell r="A7335">
            <v>4802090</v>
          </cell>
          <cell r="B7335" t="str">
            <v>Otros gastos del directorio</v>
          </cell>
          <cell r="C7335">
            <v>0</v>
          </cell>
          <cell r="D7335">
            <v>0</v>
          </cell>
          <cell r="E7335">
            <v>0</v>
          </cell>
          <cell r="F7335">
            <v>0</v>
          </cell>
        </row>
        <row r="7336">
          <cell r="A7336">
            <v>4803</v>
          </cell>
          <cell r="B7336" t="str">
            <v>POR SERVICIOS RECIBIDOS DE TERCEROS</v>
          </cell>
          <cell r="C7336">
            <v>0</v>
          </cell>
          <cell r="D7336">
            <v>354130.53</v>
          </cell>
          <cell r="E7336">
            <v>27148.85</v>
          </cell>
          <cell r="F7336">
            <v>326981.68</v>
          </cell>
        </row>
        <row r="7337">
          <cell r="A7337">
            <v>480301</v>
          </cell>
          <cell r="B7337" t="str">
            <v>Vigilancia y protección</v>
          </cell>
          <cell r="C7337">
            <v>0</v>
          </cell>
          <cell r="D7337">
            <v>6786.72</v>
          </cell>
          <cell r="E7337">
            <v>0</v>
          </cell>
          <cell r="F7337">
            <v>6786.72</v>
          </cell>
        </row>
        <row r="7338">
          <cell r="A7338">
            <v>4803010</v>
          </cell>
          <cell r="B7338" t="str">
            <v>Vigilancia y protección</v>
          </cell>
          <cell r="C7338">
            <v>0</v>
          </cell>
          <cell r="D7338">
            <v>6786.72</v>
          </cell>
          <cell r="E7338">
            <v>0</v>
          </cell>
          <cell r="F7338">
            <v>6786.72</v>
          </cell>
        </row>
        <row r="7339">
          <cell r="A7339">
            <v>480302</v>
          </cell>
          <cell r="B7339" t="str">
            <v>Transporte</v>
          </cell>
          <cell r="C7339">
            <v>0</v>
          </cell>
          <cell r="D7339">
            <v>6079.97</v>
          </cell>
          <cell r="E7339">
            <v>0</v>
          </cell>
          <cell r="F7339">
            <v>6079.97</v>
          </cell>
        </row>
        <row r="7340">
          <cell r="A7340">
            <v>4803020</v>
          </cell>
          <cell r="B7340" t="str">
            <v>Transporte</v>
          </cell>
          <cell r="C7340">
            <v>0</v>
          </cell>
          <cell r="D7340">
            <v>6079.97</v>
          </cell>
          <cell r="E7340">
            <v>0</v>
          </cell>
          <cell r="F7340">
            <v>6079.97</v>
          </cell>
        </row>
        <row r="7341">
          <cell r="A7341">
            <v>480302001</v>
          </cell>
          <cell r="B7341" t="str">
            <v>Administración</v>
          </cell>
          <cell r="C7341">
            <v>0</v>
          </cell>
          <cell r="D7341">
            <v>5479.97</v>
          </cell>
          <cell r="E7341">
            <v>0</v>
          </cell>
          <cell r="F7341">
            <v>5479.97</v>
          </cell>
        </row>
        <row r="7342">
          <cell r="A7342">
            <v>480302002</v>
          </cell>
          <cell r="B7342" t="str">
            <v>Supervisión de proyectos</v>
          </cell>
          <cell r="C7342">
            <v>0</v>
          </cell>
          <cell r="D7342">
            <v>600</v>
          </cell>
          <cell r="E7342">
            <v>0</v>
          </cell>
          <cell r="F7342">
            <v>600</v>
          </cell>
        </row>
        <row r="7343">
          <cell r="A7343">
            <v>480303</v>
          </cell>
          <cell r="B7343" t="str">
            <v>Comunicación</v>
          </cell>
          <cell r="C7343">
            <v>0</v>
          </cell>
          <cell r="D7343">
            <v>26752.560000000001</v>
          </cell>
          <cell r="E7343">
            <v>0</v>
          </cell>
          <cell r="F7343">
            <v>26752.560000000001</v>
          </cell>
        </row>
        <row r="7344">
          <cell r="A7344">
            <v>4803030</v>
          </cell>
          <cell r="B7344" t="str">
            <v>Comunicación</v>
          </cell>
          <cell r="C7344">
            <v>0</v>
          </cell>
          <cell r="D7344">
            <v>26752.560000000001</v>
          </cell>
          <cell r="E7344">
            <v>0</v>
          </cell>
          <cell r="F7344">
            <v>26752.560000000001</v>
          </cell>
        </row>
        <row r="7345">
          <cell r="A7345">
            <v>480303001</v>
          </cell>
          <cell r="B7345" t="str">
            <v>Servicio telefonico</v>
          </cell>
          <cell r="C7345">
            <v>0</v>
          </cell>
          <cell r="D7345">
            <v>17778.79</v>
          </cell>
          <cell r="E7345">
            <v>0</v>
          </cell>
          <cell r="F7345">
            <v>17778.79</v>
          </cell>
        </row>
        <row r="7346">
          <cell r="A7346">
            <v>480303002</v>
          </cell>
          <cell r="B7346" t="str">
            <v>Franqueo postal</v>
          </cell>
          <cell r="C7346">
            <v>0</v>
          </cell>
          <cell r="D7346">
            <v>0</v>
          </cell>
          <cell r="E7346">
            <v>0</v>
          </cell>
          <cell r="F7346">
            <v>0</v>
          </cell>
        </row>
        <row r="7347">
          <cell r="A7347">
            <v>480303003</v>
          </cell>
          <cell r="B7347" t="str">
            <v>Servicio de internet</v>
          </cell>
          <cell r="C7347">
            <v>0</v>
          </cell>
          <cell r="D7347">
            <v>8973.77</v>
          </cell>
          <cell r="E7347">
            <v>0</v>
          </cell>
          <cell r="F7347">
            <v>8973.77</v>
          </cell>
        </row>
        <row r="7348">
          <cell r="A7348">
            <v>480303004</v>
          </cell>
          <cell r="B7348" t="str">
            <v>Contribución Especial Seguridad Ciudadana y Convivencia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</row>
        <row r="7349">
          <cell r="A7349">
            <v>480304</v>
          </cell>
          <cell r="B7349" t="str">
            <v>Custodia de valores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</row>
        <row r="7350">
          <cell r="A7350">
            <v>4803040</v>
          </cell>
          <cell r="B7350" t="str">
            <v>Custodia de valores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</row>
        <row r="7351">
          <cell r="A7351">
            <v>480305</v>
          </cell>
          <cell r="B7351" t="str">
            <v>Informatica</v>
          </cell>
          <cell r="C7351">
            <v>0</v>
          </cell>
          <cell r="D7351">
            <v>11915.5</v>
          </cell>
          <cell r="E7351">
            <v>0</v>
          </cell>
          <cell r="F7351">
            <v>11915.5</v>
          </cell>
        </row>
        <row r="7352">
          <cell r="A7352">
            <v>4803050</v>
          </cell>
          <cell r="B7352" t="str">
            <v>Informatica</v>
          </cell>
          <cell r="C7352">
            <v>0</v>
          </cell>
          <cell r="D7352">
            <v>11915.5</v>
          </cell>
          <cell r="E7352">
            <v>0</v>
          </cell>
          <cell r="F7352">
            <v>11915.5</v>
          </cell>
        </row>
        <row r="7353">
          <cell r="A7353">
            <v>480306</v>
          </cell>
          <cell r="B7353" t="str">
            <v>Honorarios profesionales</v>
          </cell>
          <cell r="C7353">
            <v>0</v>
          </cell>
          <cell r="D7353">
            <v>188455.24</v>
          </cell>
          <cell r="E7353">
            <v>18148.849999999999</v>
          </cell>
          <cell r="F7353">
            <v>170306.39</v>
          </cell>
        </row>
        <row r="7354">
          <cell r="A7354">
            <v>4803060</v>
          </cell>
          <cell r="B7354" t="str">
            <v>Honorarios profesionales</v>
          </cell>
          <cell r="C7354">
            <v>0</v>
          </cell>
          <cell r="D7354">
            <v>188455.24</v>
          </cell>
          <cell r="E7354">
            <v>18148.849999999999</v>
          </cell>
          <cell r="F7354">
            <v>170306.39</v>
          </cell>
        </row>
        <row r="7355">
          <cell r="A7355">
            <v>480306001</v>
          </cell>
          <cell r="B7355" t="str">
            <v>Administrativos</v>
          </cell>
          <cell r="C7355">
            <v>0</v>
          </cell>
          <cell r="D7355">
            <v>178755.24</v>
          </cell>
          <cell r="E7355">
            <v>9148.85</v>
          </cell>
          <cell r="F7355">
            <v>169606.39</v>
          </cell>
        </row>
        <row r="7356">
          <cell r="A7356">
            <v>480306002</v>
          </cell>
          <cell r="B7356" t="str">
            <v>Supervisión de proyectos</v>
          </cell>
          <cell r="C7356">
            <v>0</v>
          </cell>
          <cell r="D7356">
            <v>9700</v>
          </cell>
          <cell r="E7356">
            <v>9000</v>
          </cell>
          <cell r="F7356">
            <v>700</v>
          </cell>
        </row>
        <row r="7357">
          <cell r="A7357">
            <v>480307</v>
          </cell>
          <cell r="B7357" t="str">
            <v>Electricidad y agua</v>
          </cell>
          <cell r="C7357">
            <v>0</v>
          </cell>
          <cell r="D7357">
            <v>68.61</v>
          </cell>
          <cell r="E7357">
            <v>0</v>
          </cell>
          <cell r="F7357">
            <v>68.61</v>
          </cell>
        </row>
        <row r="7358">
          <cell r="A7358">
            <v>4803070</v>
          </cell>
          <cell r="B7358" t="str">
            <v>Electricidad y agua</v>
          </cell>
          <cell r="C7358">
            <v>0</v>
          </cell>
          <cell r="D7358">
            <v>68.61</v>
          </cell>
          <cell r="E7358">
            <v>0</v>
          </cell>
          <cell r="F7358">
            <v>68.61</v>
          </cell>
        </row>
        <row r="7359">
          <cell r="A7359">
            <v>480308</v>
          </cell>
          <cell r="B7359" t="str">
            <v>Auditoría externa</v>
          </cell>
          <cell r="C7359">
            <v>0</v>
          </cell>
          <cell r="D7359">
            <v>18900</v>
          </cell>
          <cell r="E7359">
            <v>0</v>
          </cell>
          <cell r="F7359">
            <v>18900</v>
          </cell>
        </row>
        <row r="7360">
          <cell r="A7360">
            <v>4803080</v>
          </cell>
          <cell r="B7360" t="str">
            <v>Auditoría externa</v>
          </cell>
          <cell r="C7360">
            <v>0</v>
          </cell>
          <cell r="D7360">
            <v>18900</v>
          </cell>
          <cell r="E7360">
            <v>0</v>
          </cell>
          <cell r="F7360">
            <v>18900</v>
          </cell>
        </row>
        <row r="7361">
          <cell r="A7361">
            <v>480309</v>
          </cell>
          <cell r="B7361" t="str">
            <v>Publicidad</v>
          </cell>
          <cell r="C7361">
            <v>0</v>
          </cell>
          <cell r="D7361">
            <v>73519.31</v>
          </cell>
          <cell r="E7361">
            <v>9000</v>
          </cell>
          <cell r="F7361">
            <v>64519.31</v>
          </cell>
        </row>
        <row r="7362">
          <cell r="A7362">
            <v>4803090</v>
          </cell>
          <cell r="B7362" t="str">
            <v>Publicidad</v>
          </cell>
          <cell r="C7362">
            <v>0</v>
          </cell>
          <cell r="D7362">
            <v>73519.31</v>
          </cell>
          <cell r="E7362">
            <v>9000</v>
          </cell>
          <cell r="F7362">
            <v>64519.31</v>
          </cell>
        </row>
        <row r="7363">
          <cell r="A7363">
            <v>480310</v>
          </cell>
          <cell r="B7363" t="str">
            <v>Limpieza y fumigación</v>
          </cell>
          <cell r="C7363">
            <v>0</v>
          </cell>
          <cell r="D7363">
            <v>836.28</v>
          </cell>
          <cell r="E7363">
            <v>0</v>
          </cell>
          <cell r="F7363">
            <v>836.28</v>
          </cell>
        </row>
        <row r="7364">
          <cell r="A7364">
            <v>4803100</v>
          </cell>
          <cell r="B7364" t="str">
            <v>Limpieza y fumigación</v>
          </cell>
          <cell r="C7364">
            <v>0</v>
          </cell>
          <cell r="D7364">
            <v>836.28</v>
          </cell>
          <cell r="E7364">
            <v>0</v>
          </cell>
          <cell r="F7364">
            <v>836.28</v>
          </cell>
        </row>
        <row r="7365">
          <cell r="A7365">
            <v>480311</v>
          </cell>
          <cell r="B7365" t="str">
            <v>Mantenimiento de oficina</v>
          </cell>
          <cell r="C7365">
            <v>0</v>
          </cell>
          <cell r="D7365">
            <v>6537.47</v>
          </cell>
          <cell r="E7365">
            <v>0</v>
          </cell>
          <cell r="F7365">
            <v>6537.47</v>
          </cell>
        </row>
        <row r="7366">
          <cell r="A7366">
            <v>4803110</v>
          </cell>
          <cell r="B7366" t="str">
            <v>Mantenimiento de oficina</v>
          </cell>
          <cell r="C7366">
            <v>0</v>
          </cell>
          <cell r="D7366">
            <v>6537.47</v>
          </cell>
          <cell r="E7366">
            <v>0</v>
          </cell>
          <cell r="F7366">
            <v>6537.47</v>
          </cell>
        </row>
        <row r="7367">
          <cell r="A7367">
            <v>480312</v>
          </cell>
          <cell r="B7367" t="str">
            <v>Reparación y mantenimiento de vehículos</v>
          </cell>
          <cell r="C7367">
            <v>0</v>
          </cell>
          <cell r="D7367">
            <v>99.02</v>
          </cell>
          <cell r="E7367">
            <v>0</v>
          </cell>
          <cell r="F7367">
            <v>99.02</v>
          </cell>
        </row>
        <row r="7368">
          <cell r="A7368">
            <v>4803120</v>
          </cell>
          <cell r="B7368" t="str">
            <v>Reparación y mantenimiento de vehículos</v>
          </cell>
          <cell r="C7368">
            <v>0</v>
          </cell>
          <cell r="D7368">
            <v>99.02</v>
          </cell>
          <cell r="E7368">
            <v>0</v>
          </cell>
          <cell r="F7368">
            <v>99.02</v>
          </cell>
        </row>
        <row r="7369">
          <cell r="A7369">
            <v>480313</v>
          </cell>
          <cell r="B7369" t="str">
            <v>Mantenimiento de muebles y equipo</v>
          </cell>
          <cell r="C7369">
            <v>0</v>
          </cell>
          <cell r="D7369">
            <v>152.43</v>
          </cell>
          <cell r="E7369">
            <v>0</v>
          </cell>
          <cell r="F7369">
            <v>152.43</v>
          </cell>
        </row>
        <row r="7370">
          <cell r="A7370">
            <v>4803130</v>
          </cell>
          <cell r="B7370" t="str">
            <v>Mantenimiento de muebles y equipo</v>
          </cell>
          <cell r="C7370">
            <v>0</v>
          </cell>
          <cell r="D7370">
            <v>152.43</v>
          </cell>
          <cell r="E7370">
            <v>0</v>
          </cell>
          <cell r="F7370">
            <v>152.43</v>
          </cell>
        </row>
        <row r="7371">
          <cell r="A7371">
            <v>480314</v>
          </cell>
          <cell r="B7371" t="str">
            <v>Viaticos</v>
          </cell>
          <cell r="C7371">
            <v>0</v>
          </cell>
          <cell r="D7371">
            <v>0</v>
          </cell>
          <cell r="E7371">
            <v>0</v>
          </cell>
          <cell r="F7371">
            <v>0</v>
          </cell>
        </row>
        <row r="7372">
          <cell r="A7372">
            <v>4803140</v>
          </cell>
          <cell r="B7372" t="str">
            <v>Viaticos</v>
          </cell>
          <cell r="C7372">
            <v>0</v>
          </cell>
          <cell r="D7372">
            <v>0</v>
          </cell>
          <cell r="E7372">
            <v>0</v>
          </cell>
          <cell r="F7372">
            <v>0</v>
          </cell>
        </row>
        <row r="7373">
          <cell r="A7373">
            <v>480314001</v>
          </cell>
          <cell r="B7373" t="str">
            <v>Administración</v>
          </cell>
          <cell r="C7373">
            <v>0</v>
          </cell>
          <cell r="D7373">
            <v>0</v>
          </cell>
          <cell r="E7373">
            <v>0</v>
          </cell>
          <cell r="F7373">
            <v>0</v>
          </cell>
        </row>
        <row r="7374">
          <cell r="A7374">
            <v>480314002</v>
          </cell>
          <cell r="B7374" t="str">
            <v>Supervisión de proyectos</v>
          </cell>
          <cell r="C7374">
            <v>0</v>
          </cell>
          <cell r="D7374">
            <v>0</v>
          </cell>
          <cell r="E7374">
            <v>0</v>
          </cell>
          <cell r="F7374">
            <v>0</v>
          </cell>
        </row>
        <row r="7375">
          <cell r="A7375">
            <v>480315</v>
          </cell>
          <cell r="B7375" t="str">
            <v>Suscripciones</v>
          </cell>
          <cell r="C7375">
            <v>0</v>
          </cell>
          <cell r="D7375">
            <v>12988.65</v>
          </cell>
          <cell r="E7375">
            <v>0</v>
          </cell>
          <cell r="F7375">
            <v>12988.65</v>
          </cell>
        </row>
        <row r="7376">
          <cell r="A7376">
            <v>4803150</v>
          </cell>
          <cell r="B7376" t="str">
            <v>Suscripciones</v>
          </cell>
          <cell r="C7376">
            <v>0</v>
          </cell>
          <cell r="D7376">
            <v>12988.65</v>
          </cell>
          <cell r="E7376">
            <v>0</v>
          </cell>
          <cell r="F7376">
            <v>12988.65</v>
          </cell>
        </row>
        <row r="7377">
          <cell r="A7377">
            <v>480316</v>
          </cell>
          <cell r="B7377" t="str">
            <v>Contribuciones</v>
          </cell>
          <cell r="C7377">
            <v>0</v>
          </cell>
          <cell r="D7377">
            <v>838.24</v>
          </cell>
          <cell r="E7377">
            <v>0</v>
          </cell>
          <cell r="F7377">
            <v>838.24</v>
          </cell>
        </row>
        <row r="7378">
          <cell r="A7378">
            <v>4803160</v>
          </cell>
          <cell r="B7378" t="str">
            <v>Contribuciones</v>
          </cell>
          <cell r="C7378">
            <v>0</v>
          </cell>
          <cell r="D7378">
            <v>838.24</v>
          </cell>
          <cell r="E7378">
            <v>0</v>
          </cell>
          <cell r="F7378">
            <v>838.24</v>
          </cell>
        </row>
        <row r="7379">
          <cell r="A7379">
            <v>480317</v>
          </cell>
          <cell r="B7379" t="str">
            <v>Encomiendas</v>
          </cell>
          <cell r="C7379">
            <v>0</v>
          </cell>
          <cell r="D7379">
            <v>0</v>
          </cell>
          <cell r="E7379">
            <v>0</v>
          </cell>
          <cell r="F7379">
            <v>0</v>
          </cell>
        </row>
        <row r="7380">
          <cell r="A7380">
            <v>4803170</v>
          </cell>
          <cell r="B7380" t="str">
            <v>Encomiendas</v>
          </cell>
          <cell r="C7380">
            <v>0</v>
          </cell>
          <cell r="D7380">
            <v>0</v>
          </cell>
          <cell r="E7380">
            <v>0</v>
          </cell>
          <cell r="F7380">
            <v>0</v>
          </cell>
        </row>
        <row r="7381">
          <cell r="A7381">
            <v>480318</v>
          </cell>
          <cell r="B7381" t="str">
            <v>Conservación y mantenimiento de edificios</v>
          </cell>
          <cell r="C7381">
            <v>0</v>
          </cell>
          <cell r="D7381">
            <v>200.53</v>
          </cell>
          <cell r="E7381">
            <v>0</v>
          </cell>
          <cell r="F7381">
            <v>200.53</v>
          </cell>
        </row>
        <row r="7382">
          <cell r="A7382">
            <v>4803180</v>
          </cell>
          <cell r="B7382" t="str">
            <v>Conservacion y Mantenimiento de edificio</v>
          </cell>
          <cell r="C7382">
            <v>0</v>
          </cell>
          <cell r="D7382">
            <v>200.53</v>
          </cell>
          <cell r="E7382">
            <v>0</v>
          </cell>
          <cell r="F7382">
            <v>200.53</v>
          </cell>
        </row>
        <row r="7383">
          <cell r="A7383">
            <v>480319</v>
          </cell>
          <cell r="B7383" t="str">
            <v>OTROS GASTOS POR SERVICIOS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>
            <v>4803190</v>
          </cell>
          <cell r="B7384" t="str">
            <v>Otros gastos por servicios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>
            <v>4804</v>
          </cell>
          <cell r="B7385" t="str">
            <v>POR SEGUROS</v>
          </cell>
          <cell r="C7385">
            <v>0</v>
          </cell>
          <cell r="D7385">
            <v>49409.62</v>
          </cell>
          <cell r="E7385">
            <v>0</v>
          </cell>
          <cell r="F7385">
            <v>49409.62</v>
          </cell>
        </row>
        <row r="7386">
          <cell r="A7386">
            <v>480401</v>
          </cell>
          <cell r="B7386" t="str">
            <v>POR SEGUROS</v>
          </cell>
          <cell r="C7386">
            <v>0</v>
          </cell>
          <cell r="D7386">
            <v>0</v>
          </cell>
          <cell r="E7386">
            <v>0</v>
          </cell>
          <cell r="F7386">
            <v>0</v>
          </cell>
        </row>
        <row r="7387">
          <cell r="A7387">
            <v>4804010</v>
          </cell>
          <cell r="B7387" t="str">
            <v>Seguros sobre dinero y valores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</row>
        <row r="7388">
          <cell r="A7388">
            <v>480402</v>
          </cell>
          <cell r="B7388" t="str">
            <v>SEGUROS PARA BIENES</v>
          </cell>
          <cell r="C7388">
            <v>0</v>
          </cell>
          <cell r="D7388">
            <v>578.72</v>
          </cell>
          <cell r="E7388">
            <v>0</v>
          </cell>
          <cell r="F7388">
            <v>578.72</v>
          </cell>
        </row>
        <row r="7389">
          <cell r="A7389">
            <v>4804020</v>
          </cell>
          <cell r="B7389" t="str">
            <v>Seguros para bienes</v>
          </cell>
          <cell r="C7389">
            <v>0</v>
          </cell>
          <cell r="D7389">
            <v>578.72</v>
          </cell>
          <cell r="E7389">
            <v>0</v>
          </cell>
          <cell r="F7389">
            <v>578.72</v>
          </cell>
        </row>
        <row r="7390">
          <cell r="A7390">
            <v>480403</v>
          </cell>
          <cell r="B7390" t="str">
            <v>Seguros al personal</v>
          </cell>
          <cell r="C7390">
            <v>0</v>
          </cell>
          <cell r="D7390">
            <v>48830.9</v>
          </cell>
          <cell r="E7390">
            <v>0</v>
          </cell>
          <cell r="F7390">
            <v>48830.9</v>
          </cell>
        </row>
        <row r="7391">
          <cell r="A7391">
            <v>4804030</v>
          </cell>
          <cell r="B7391" t="str">
            <v>Seguros al personal</v>
          </cell>
          <cell r="C7391">
            <v>0</v>
          </cell>
          <cell r="D7391">
            <v>48830.9</v>
          </cell>
          <cell r="E7391">
            <v>0</v>
          </cell>
          <cell r="F7391">
            <v>48830.9</v>
          </cell>
        </row>
        <row r="7392">
          <cell r="A7392">
            <v>480409</v>
          </cell>
          <cell r="B7392" t="str">
            <v>Otros seguros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>
            <v>4804090</v>
          </cell>
          <cell r="B7393" t="str">
            <v>Otros seguros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>
            <v>4805</v>
          </cell>
          <cell r="B7394" t="str">
            <v>IMPUESTOS Y CONTRIBUCIONES</v>
          </cell>
          <cell r="C7394">
            <v>0</v>
          </cell>
          <cell r="D7394">
            <v>1961302.98</v>
          </cell>
          <cell r="E7394">
            <v>248328.9</v>
          </cell>
          <cell r="F7394">
            <v>1712974.08</v>
          </cell>
        </row>
        <row r="7395">
          <cell r="A7395">
            <v>480501</v>
          </cell>
          <cell r="B7395" t="str">
            <v>Impuestos municipales</v>
          </cell>
          <cell r="C7395">
            <v>0</v>
          </cell>
          <cell r="D7395">
            <v>10427.719999999999</v>
          </cell>
          <cell r="E7395">
            <v>0</v>
          </cell>
          <cell r="F7395">
            <v>10427.719999999999</v>
          </cell>
        </row>
        <row r="7396">
          <cell r="A7396">
            <v>4805010</v>
          </cell>
          <cell r="B7396" t="str">
            <v>Impuestos municipales</v>
          </cell>
          <cell r="C7396">
            <v>0</v>
          </cell>
          <cell r="D7396">
            <v>10427.719999999999</v>
          </cell>
          <cell r="E7396">
            <v>0</v>
          </cell>
          <cell r="F7396">
            <v>10427.719999999999</v>
          </cell>
        </row>
        <row r="7397">
          <cell r="A7397">
            <v>480502</v>
          </cell>
          <cell r="B7397" t="str">
            <v>Cuotas por fiscalización a la Superintendencia</v>
          </cell>
          <cell r="C7397">
            <v>0</v>
          </cell>
          <cell r="D7397">
            <v>39682.9</v>
          </cell>
          <cell r="E7397">
            <v>0</v>
          </cell>
          <cell r="F7397">
            <v>39682.9</v>
          </cell>
        </row>
        <row r="7398">
          <cell r="A7398">
            <v>4805020</v>
          </cell>
          <cell r="B7398" t="str">
            <v>Cuotas por fiscalización a la Superintendencia</v>
          </cell>
          <cell r="C7398">
            <v>0</v>
          </cell>
          <cell r="D7398">
            <v>39682.9</v>
          </cell>
          <cell r="E7398">
            <v>0</v>
          </cell>
          <cell r="F7398">
            <v>39682.9</v>
          </cell>
        </row>
        <row r="7399">
          <cell r="A7399">
            <v>480503</v>
          </cell>
          <cell r="B7399" t="str">
            <v>Contribuciones Especiales Ley - Plan SCGC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>
            <v>4805030</v>
          </cell>
          <cell r="B7400" t="str">
            <v>Contribuciones Especiales Ley - Plan SCGC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>
            <v>480504</v>
          </cell>
          <cell r="B7401" t="str">
            <v>Impuesto Ad-Valorem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>
            <v>4805040</v>
          </cell>
          <cell r="B7402" t="str">
            <v>Impuesto Ad-Valorem-Ley del Cuerpo de Bomberos de El Salvado</v>
          </cell>
          <cell r="C7402">
            <v>0</v>
          </cell>
          <cell r="D7402">
            <v>0</v>
          </cell>
          <cell r="E7402">
            <v>0</v>
          </cell>
          <cell r="F7402">
            <v>0</v>
          </cell>
        </row>
        <row r="7403">
          <cell r="A7403">
            <v>480509</v>
          </cell>
          <cell r="B7403" t="str">
            <v>Otros impuestos y contribuciones</v>
          </cell>
          <cell r="C7403">
            <v>0</v>
          </cell>
          <cell r="D7403">
            <v>1911192.36</v>
          </cell>
          <cell r="E7403">
            <v>248328.9</v>
          </cell>
          <cell r="F7403">
            <v>1662863.46</v>
          </cell>
        </row>
        <row r="7404">
          <cell r="A7404">
            <v>4805090</v>
          </cell>
          <cell r="B7404" t="str">
            <v>Otros impuestos y contribuciones</v>
          </cell>
          <cell r="C7404">
            <v>0</v>
          </cell>
          <cell r="D7404">
            <v>1911192.36</v>
          </cell>
          <cell r="E7404">
            <v>248328.9</v>
          </cell>
          <cell r="F7404">
            <v>1662863.46</v>
          </cell>
        </row>
        <row r="7405">
          <cell r="A7405">
            <v>480509001</v>
          </cell>
          <cell r="B7405" t="str">
            <v>Impuesto sobre la renta</v>
          </cell>
          <cell r="C7405">
            <v>0</v>
          </cell>
          <cell r="D7405">
            <v>1087239.23</v>
          </cell>
          <cell r="E7405">
            <v>137184.81</v>
          </cell>
          <cell r="F7405">
            <v>950054.42</v>
          </cell>
        </row>
        <row r="7406">
          <cell r="A7406">
            <v>480509002</v>
          </cell>
          <cell r="B7406" t="str">
            <v>Impuesto de transferencia</v>
          </cell>
          <cell r="C7406">
            <v>0</v>
          </cell>
          <cell r="D7406">
            <v>0</v>
          </cell>
          <cell r="E7406">
            <v>0</v>
          </cell>
          <cell r="F7406">
            <v>0</v>
          </cell>
        </row>
        <row r="7407">
          <cell r="A7407">
            <v>480509003</v>
          </cell>
          <cell r="B7407" t="str">
            <v>Impuesto a las operaciones financieras</v>
          </cell>
          <cell r="C7407">
            <v>0</v>
          </cell>
          <cell r="D7407">
            <v>0</v>
          </cell>
          <cell r="E7407">
            <v>0</v>
          </cell>
          <cell r="F7407">
            <v>0</v>
          </cell>
        </row>
        <row r="7408">
          <cell r="A7408">
            <v>480509004</v>
          </cell>
          <cell r="B7408" t="str">
            <v>Contribución INSAFORP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</row>
        <row r="7409">
          <cell r="A7409">
            <v>480509005</v>
          </cell>
          <cell r="B7409" t="str">
            <v>Impuesto de Bomberos</v>
          </cell>
          <cell r="C7409">
            <v>0</v>
          </cell>
          <cell r="D7409">
            <v>823953.13</v>
          </cell>
          <cell r="E7409">
            <v>111144.09</v>
          </cell>
          <cell r="F7409">
            <v>712809.04</v>
          </cell>
        </row>
        <row r="7410">
          <cell r="A7410">
            <v>4806</v>
          </cell>
          <cell r="B7410" t="str">
            <v>DEPRECIACION</v>
          </cell>
          <cell r="C7410">
            <v>0</v>
          </cell>
          <cell r="D7410">
            <v>75516.81</v>
          </cell>
          <cell r="E7410">
            <v>2710.78</v>
          </cell>
          <cell r="F7410">
            <v>72806.03</v>
          </cell>
        </row>
        <row r="7411">
          <cell r="A7411">
            <v>480601</v>
          </cell>
          <cell r="B7411" t="str">
            <v>De edificios e instalaciones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>
            <v>4806010</v>
          </cell>
          <cell r="B7412" t="str">
            <v>De edificios e instalaciones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</row>
        <row r="7413">
          <cell r="A7413">
            <v>480602</v>
          </cell>
          <cell r="B7413" t="str">
            <v>De mobiliario y equipo</v>
          </cell>
          <cell r="C7413">
            <v>0</v>
          </cell>
          <cell r="D7413">
            <v>75516.81</v>
          </cell>
          <cell r="E7413">
            <v>2710.78</v>
          </cell>
          <cell r="F7413">
            <v>72806.03</v>
          </cell>
        </row>
        <row r="7414">
          <cell r="A7414">
            <v>4806020</v>
          </cell>
          <cell r="B7414" t="str">
            <v>De mobiliario y equipo</v>
          </cell>
          <cell r="C7414">
            <v>0</v>
          </cell>
          <cell r="D7414">
            <v>75516.81</v>
          </cell>
          <cell r="E7414">
            <v>2710.78</v>
          </cell>
          <cell r="F7414">
            <v>72806.03</v>
          </cell>
        </row>
        <row r="7415">
          <cell r="A7415">
            <v>480603</v>
          </cell>
          <cell r="B7415" t="str">
            <v>De equipo de transporte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>
            <v>4806030</v>
          </cell>
          <cell r="B7416" t="str">
            <v>De equipos de transporte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</row>
        <row r="7417">
          <cell r="A7417">
            <v>480604</v>
          </cell>
          <cell r="B7417" t="str">
            <v>De bienes tomados en arrendamiento financiero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</row>
        <row r="7418">
          <cell r="A7418">
            <v>4806040</v>
          </cell>
          <cell r="B7418" t="str">
            <v>De bienes tomados en arrendamiento financiero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>
            <v>480605</v>
          </cell>
          <cell r="B7419" t="str">
            <v>De otros bienes de uso diverso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>
            <v>4806050</v>
          </cell>
          <cell r="B7420" t="str">
            <v>De otros bienes de uso diverso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>
            <v>480606</v>
          </cell>
          <cell r="B7421" t="str">
            <v>INSTALACIONES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>
            <v>4806060</v>
          </cell>
          <cell r="B7422" t="str">
            <v>De instalaciones y mejoras en propiedades tomadas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>
            <v>4807</v>
          </cell>
          <cell r="B7423" t="str">
            <v>PROVISION DE ACTIVOS EXTRAORDINARIOS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>
            <v>480701</v>
          </cell>
          <cell r="B7424" t="str">
            <v>Provisión de activos extraordinarios</v>
          </cell>
          <cell r="C7424">
            <v>0</v>
          </cell>
          <cell r="D7424">
            <v>0</v>
          </cell>
          <cell r="E7424">
            <v>0</v>
          </cell>
          <cell r="F7424">
            <v>0</v>
          </cell>
        </row>
        <row r="7425">
          <cell r="A7425">
            <v>4807010</v>
          </cell>
          <cell r="B7425" t="str">
            <v>Provisión de activos extraordinarios</v>
          </cell>
          <cell r="C7425">
            <v>0</v>
          </cell>
          <cell r="D7425">
            <v>0</v>
          </cell>
          <cell r="E7425">
            <v>0</v>
          </cell>
          <cell r="F7425">
            <v>0</v>
          </cell>
        </row>
        <row r="7426">
          <cell r="A7426">
            <v>4808</v>
          </cell>
          <cell r="B7426" t="str">
            <v>AMORTIZACION DE GASTOS</v>
          </cell>
          <cell r="C7426">
            <v>0</v>
          </cell>
          <cell r="D7426">
            <v>0</v>
          </cell>
          <cell r="E7426">
            <v>0</v>
          </cell>
          <cell r="F7426">
            <v>0</v>
          </cell>
        </row>
        <row r="7427">
          <cell r="A7427">
            <v>480801</v>
          </cell>
          <cell r="B7427" t="str">
            <v>De gastos de organización e instalación</v>
          </cell>
          <cell r="C7427">
            <v>0</v>
          </cell>
          <cell r="D7427">
            <v>0</v>
          </cell>
          <cell r="E7427">
            <v>0</v>
          </cell>
          <cell r="F7427">
            <v>0</v>
          </cell>
        </row>
        <row r="7428">
          <cell r="A7428">
            <v>4808010</v>
          </cell>
          <cell r="B7428" t="str">
            <v>De gastos de organización e instalación</v>
          </cell>
          <cell r="C7428">
            <v>0</v>
          </cell>
          <cell r="D7428">
            <v>0</v>
          </cell>
          <cell r="E7428">
            <v>0</v>
          </cell>
          <cell r="F7428">
            <v>0</v>
          </cell>
        </row>
        <row r="7429">
          <cell r="A7429">
            <v>480802</v>
          </cell>
          <cell r="B7429" t="str">
            <v>De gastos de  reorganización administrativa</v>
          </cell>
          <cell r="C7429">
            <v>0</v>
          </cell>
          <cell r="D7429">
            <v>0</v>
          </cell>
          <cell r="E7429">
            <v>0</v>
          </cell>
          <cell r="F7429">
            <v>0</v>
          </cell>
        </row>
        <row r="7430">
          <cell r="A7430">
            <v>4808020</v>
          </cell>
          <cell r="B7430" t="str">
            <v>De gastos de reorganización administrativa</v>
          </cell>
          <cell r="C7430">
            <v>0</v>
          </cell>
          <cell r="D7430">
            <v>0</v>
          </cell>
          <cell r="E7430">
            <v>0</v>
          </cell>
          <cell r="F7430">
            <v>0</v>
          </cell>
        </row>
        <row r="7431">
          <cell r="A7431">
            <v>4809</v>
          </cell>
          <cell r="B7431" t="str">
            <v>GASTOS DIVERSOS</v>
          </cell>
          <cell r="C7431">
            <v>0</v>
          </cell>
          <cell r="D7431">
            <v>394489.8</v>
          </cell>
          <cell r="E7431">
            <v>9953.4599999999991</v>
          </cell>
          <cell r="F7431">
            <v>384536.34</v>
          </cell>
        </row>
        <row r="7432">
          <cell r="A7432">
            <v>480901</v>
          </cell>
          <cell r="B7432" t="str">
            <v>Alquiler de bienes</v>
          </cell>
          <cell r="C7432">
            <v>0</v>
          </cell>
          <cell r="D7432">
            <v>325011.34000000003</v>
          </cell>
          <cell r="E7432">
            <v>0</v>
          </cell>
          <cell r="F7432">
            <v>325011.34000000003</v>
          </cell>
        </row>
        <row r="7433">
          <cell r="A7433">
            <v>4809010</v>
          </cell>
          <cell r="B7433" t="str">
            <v>Alquiler de bienes</v>
          </cell>
          <cell r="C7433">
            <v>0</v>
          </cell>
          <cell r="D7433">
            <v>325011.34000000003</v>
          </cell>
          <cell r="E7433">
            <v>0</v>
          </cell>
          <cell r="F7433">
            <v>325011.34000000003</v>
          </cell>
        </row>
        <row r="7434">
          <cell r="A7434">
            <v>480901001</v>
          </cell>
          <cell r="B7434" t="str">
            <v>Administración</v>
          </cell>
          <cell r="C7434">
            <v>0</v>
          </cell>
          <cell r="D7434">
            <v>325011.34000000003</v>
          </cell>
          <cell r="E7434">
            <v>0</v>
          </cell>
          <cell r="F7434">
            <v>325011.34000000003</v>
          </cell>
        </row>
        <row r="7435">
          <cell r="A7435">
            <v>480901002</v>
          </cell>
          <cell r="B7435" t="str">
            <v>Supevisión de proyectos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>
            <v>480902</v>
          </cell>
          <cell r="B7436" t="str">
            <v>Papelería y útiles</v>
          </cell>
          <cell r="C7436">
            <v>0</v>
          </cell>
          <cell r="D7436">
            <v>8895.58</v>
          </cell>
          <cell r="E7436">
            <v>0</v>
          </cell>
          <cell r="F7436">
            <v>8895.58</v>
          </cell>
        </row>
        <row r="7437">
          <cell r="A7437">
            <v>4809020</v>
          </cell>
          <cell r="B7437" t="str">
            <v>Papelería y útiles</v>
          </cell>
          <cell r="C7437">
            <v>0</v>
          </cell>
          <cell r="D7437">
            <v>8895.58</v>
          </cell>
          <cell r="E7437">
            <v>0</v>
          </cell>
          <cell r="F7437">
            <v>8895.58</v>
          </cell>
        </row>
        <row r="7438">
          <cell r="A7438">
            <v>480902001</v>
          </cell>
          <cell r="B7438" t="str">
            <v>Administración</v>
          </cell>
          <cell r="C7438">
            <v>0</v>
          </cell>
          <cell r="D7438">
            <v>8895.58</v>
          </cell>
          <cell r="E7438">
            <v>0</v>
          </cell>
          <cell r="F7438">
            <v>8895.58</v>
          </cell>
        </row>
        <row r="7439">
          <cell r="A7439">
            <v>480902002</v>
          </cell>
          <cell r="B7439" t="str">
            <v>Supervisión de proyectos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>
            <v>480903</v>
          </cell>
          <cell r="B7440" t="str">
            <v>Materiales y utiles de limpieza</v>
          </cell>
          <cell r="C7440">
            <v>0</v>
          </cell>
          <cell r="D7440">
            <v>2354.39</v>
          </cell>
          <cell r="E7440">
            <v>0</v>
          </cell>
          <cell r="F7440">
            <v>2354.39</v>
          </cell>
        </row>
        <row r="7441">
          <cell r="A7441">
            <v>4809030</v>
          </cell>
          <cell r="B7441" t="str">
            <v>Materiales y  útiles de limpieza</v>
          </cell>
          <cell r="C7441">
            <v>0</v>
          </cell>
          <cell r="D7441">
            <v>2354.39</v>
          </cell>
          <cell r="E7441">
            <v>0</v>
          </cell>
          <cell r="F7441">
            <v>2354.39</v>
          </cell>
        </row>
        <row r="7442">
          <cell r="A7442">
            <v>480904</v>
          </cell>
          <cell r="B7442" t="str">
            <v>Multas impuestas por la superintendencia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</row>
        <row r="7443">
          <cell r="A7443">
            <v>4809040</v>
          </cell>
          <cell r="B7443" t="str">
            <v>Multas impuestas por la Superintendencia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>
            <v>480905</v>
          </cell>
          <cell r="B7444" t="str">
            <v>Multas diversas</v>
          </cell>
          <cell r="C7444">
            <v>0</v>
          </cell>
          <cell r="D7444">
            <v>0</v>
          </cell>
          <cell r="E7444">
            <v>0</v>
          </cell>
          <cell r="F7444">
            <v>0</v>
          </cell>
        </row>
        <row r="7445">
          <cell r="A7445">
            <v>4809050</v>
          </cell>
          <cell r="B7445" t="str">
            <v>Multas diversas</v>
          </cell>
          <cell r="C7445">
            <v>0</v>
          </cell>
          <cell r="D7445">
            <v>0</v>
          </cell>
          <cell r="E7445">
            <v>0</v>
          </cell>
          <cell r="F7445">
            <v>0</v>
          </cell>
        </row>
        <row r="7446">
          <cell r="A7446">
            <v>480907</v>
          </cell>
          <cell r="B7446" t="str">
            <v>Gastos por conservación y mantenimiento de bienes</v>
          </cell>
          <cell r="C7446">
            <v>0</v>
          </cell>
          <cell r="D7446">
            <v>0</v>
          </cell>
          <cell r="E7446">
            <v>0</v>
          </cell>
          <cell r="F7446">
            <v>0</v>
          </cell>
        </row>
        <row r="7447">
          <cell r="A7447">
            <v>4809070</v>
          </cell>
          <cell r="B7447" t="str">
            <v>Gastos por conservación y mantenimiento de bienes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</row>
        <row r="7448">
          <cell r="A7448">
            <v>480908</v>
          </cell>
          <cell r="B7448" t="str">
            <v>Combustibles y lubricantes</v>
          </cell>
          <cell r="C7448">
            <v>0</v>
          </cell>
          <cell r="D7448">
            <v>10937.79</v>
          </cell>
          <cell r="E7448">
            <v>22.35</v>
          </cell>
          <cell r="F7448">
            <v>10915.44</v>
          </cell>
        </row>
        <row r="7449">
          <cell r="A7449">
            <v>4809080</v>
          </cell>
          <cell r="B7449" t="str">
            <v>Combustibles y lubricantes</v>
          </cell>
          <cell r="C7449">
            <v>0</v>
          </cell>
          <cell r="D7449">
            <v>10937.79</v>
          </cell>
          <cell r="E7449">
            <v>22.35</v>
          </cell>
          <cell r="F7449">
            <v>10915.44</v>
          </cell>
        </row>
        <row r="7450">
          <cell r="A7450">
            <v>480908001</v>
          </cell>
          <cell r="B7450" t="str">
            <v>Administración</v>
          </cell>
          <cell r="C7450">
            <v>0</v>
          </cell>
          <cell r="D7450">
            <v>8906.51</v>
          </cell>
          <cell r="E7450">
            <v>22.35</v>
          </cell>
          <cell r="F7450">
            <v>8884.16</v>
          </cell>
        </row>
        <row r="7451">
          <cell r="A7451">
            <v>480908002</v>
          </cell>
          <cell r="B7451" t="str">
            <v>Supervisión de proyectos</v>
          </cell>
          <cell r="C7451">
            <v>0</v>
          </cell>
          <cell r="D7451">
            <v>2031.28</v>
          </cell>
          <cell r="E7451">
            <v>0</v>
          </cell>
          <cell r="F7451">
            <v>2031.28</v>
          </cell>
        </row>
        <row r="7452">
          <cell r="A7452">
            <v>480909</v>
          </cell>
          <cell r="B7452" t="str">
            <v>Otros gastos diversos</v>
          </cell>
          <cell r="C7452">
            <v>0</v>
          </cell>
          <cell r="D7452">
            <v>47290.7</v>
          </cell>
          <cell r="E7452">
            <v>9931.11</v>
          </cell>
          <cell r="F7452">
            <v>37359.589999999997</v>
          </cell>
        </row>
        <row r="7453">
          <cell r="A7453">
            <v>4809090</v>
          </cell>
          <cell r="B7453" t="str">
            <v>Otros gastos diversos</v>
          </cell>
          <cell r="C7453">
            <v>0</v>
          </cell>
          <cell r="D7453">
            <v>47290.7</v>
          </cell>
          <cell r="E7453">
            <v>9931.11</v>
          </cell>
          <cell r="F7453">
            <v>37359.589999999997</v>
          </cell>
        </row>
        <row r="7454">
          <cell r="A7454">
            <v>49</v>
          </cell>
          <cell r="B7454" t="str">
            <v>GASTOS EXTRAORDINARIOS Y DE EJERCICIOS</v>
          </cell>
          <cell r="C7454">
            <v>0</v>
          </cell>
          <cell r="D7454">
            <v>126632.31</v>
          </cell>
          <cell r="E7454">
            <v>0.02</v>
          </cell>
          <cell r="F7454">
            <v>126632.29</v>
          </cell>
        </row>
        <row r="7455">
          <cell r="A7455">
            <v>4901</v>
          </cell>
          <cell r="B7455" t="str">
            <v>GASTOS EXTRAORDINARIOS</v>
          </cell>
          <cell r="C7455">
            <v>0</v>
          </cell>
          <cell r="D7455">
            <v>103421.33</v>
          </cell>
          <cell r="E7455">
            <v>0.02</v>
          </cell>
          <cell r="F7455">
            <v>103421.31</v>
          </cell>
        </row>
        <row r="7456">
          <cell r="A7456">
            <v>490101</v>
          </cell>
          <cell r="B7456" t="str">
            <v>Pérdidas por siniestros de bienes propios</v>
          </cell>
          <cell r="C7456">
            <v>0</v>
          </cell>
          <cell r="D7456">
            <v>0</v>
          </cell>
          <cell r="E7456">
            <v>0</v>
          </cell>
          <cell r="F7456">
            <v>0</v>
          </cell>
        </row>
        <row r="7457">
          <cell r="A7457">
            <v>4901010</v>
          </cell>
          <cell r="B7457" t="str">
            <v>PÈrdidas por siniestros de bienes propios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>
            <v>490102</v>
          </cell>
          <cell r="B7458" t="str">
            <v>Perdidas en ventas de bienes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>
            <v>4901020</v>
          </cell>
          <cell r="B7459" t="str">
            <v>PÈrdidas en venta de bienes</v>
          </cell>
          <cell r="C7459">
            <v>0</v>
          </cell>
          <cell r="D7459">
            <v>0</v>
          </cell>
          <cell r="E7459">
            <v>0</v>
          </cell>
          <cell r="F7459">
            <v>0</v>
          </cell>
        </row>
        <row r="7460">
          <cell r="A7460">
            <v>490103</v>
          </cell>
          <cell r="B7460" t="str">
            <v>Castigo de rendimientos de disponibles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>
            <v>4901030</v>
          </cell>
          <cell r="B7461" t="str">
            <v>Castigo de rendimientos de disponibles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>
            <v>490104</v>
          </cell>
          <cell r="B7462" t="str">
            <v>Castigo de rendimientos de inversiones en valores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</row>
        <row r="7463">
          <cell r="A7463">
            <v>4901040</v>
          </cell>
          <cell r="B7463" t="str">
            <v>Castigo de rendimientos de inversiones en valores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>
            <v>490105</v>
          </cell>
          <cell r="B7464" t="str">
            <v>Castigos de rendimientos de préstamos</v>
          </cell>
          <cell r="C7464">
            <v>0</v>
          </cell>
          <cell r="D7464">
            <v>0</v>
          </cell>
          <cell r="E7464">
            <v>0</v>
          </cell>
          <cell r="F7464">
            <v>0</v>
          </cell>
        </row>
        <row r="7465">
          <cell r="A7465">
            <v>4901050</v>
          </cell>
          <cell r="B7465" t="str">
            <v>Castigos de rendimientos de préstamos</v>
          </cell>
          <cell r="C7465">
            <v>0</v>
          </cell>
          <cell r="D7465">
            <v>0</v>
          </cell>
          <cell r="E7465">
            <v>0</v>
          </cell>
          <cell r="F7465">
            <v>0</v>
          </cell>
        </row>
        <row r="7466">
          <cell r="A7466">
            <v>490106</v>
          </cell>
          <cell r="B7466" t="str">
            <v>Castigos de rendimientos de inversiones permanentes</v>
          </cell>
          <cell r="C7466">
            <v>0</v>
          </cell>
          <cell r="D7466">
            <v>0</v>
          </cell>
          <cell r="E7466">
            <v>0</v>
          </cell>
          <cell r="F7466">
            <v>0</v>
          </cell>
        </row>
        <row r="7467">
          <cell r="A7467">
            <v>4901060</v>
          </cell>
          <cell r="B7467" t="str">
            <v>Castigo de rendimientos de inversiones permanentes</v>
          </cell>
          <cell r="C7467">
            <v>0</v>
          </cell>
          <cell r="D7467">
            <v>0</v>
          </cell>
          <cell r="E7467">
            <v>0</v>
          </cell>
          <cell r="F7467">
            <v>0</v>
          </cell>
        </row>
        <row r="7468">
          <cell r="A7468">
            <v>490109</v>
          </cell>
          <cell r="B7468" t="str">
            <v>Otros gastos extraordinarios</v>
          </cell>
          <cell r="C7468">
            <v>0</v>
          </cell>
          <cell r="D7468">
            <v>103421.33</v>
          </cell>
          <cell r="E7468">
            <v>0.02</v>
          </cell>
          <cell r="F7468">
            <v>103421.31</v>
          </cell>
        </row>
        <row r="7469">
          <cell r="A7469">
            <v>4901090</v>
          </cell>
          <cell r="B7469" t="str">
            <v>Otros gastos extraordinarios</v>
          </cell>
          <cell r="C7469">
            <v>0</v>
          </cell>
          <cell r="D7469">
            <v>103421.33</v>
          </cell>
          <cell r="E7469">
            <v>0.02</v>
          </cell>
          <cell r="F7469">
            <v>103421.31</v>
          </cell>
        </row>
        <row r="7470">
          <cell r="A7470">
            <v>490109001</v>
          </cell>
          <cell r="B7470" t="str">
            <v>Fantante de caja y Valores</v>
          </cell>
          <cell r="C7470">
            <v>0</v>
          </cell>
          <cell r="D7470">
            <v>3391.16</v>
          </cell>
          <cell r="E7470">
            <v>0.02</v>
          </cell>
          <cell r="F7470">
            <v>3391.14</v>
          </cell>
        </row>
        <row r="7471">
          <cell r="A7471">
            <v>490109002</v>
          </cell>
          <cell r="B7471" t="str">
            <v>Saneamiento de Otros Activos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>
            <v>49010900201</v>
          </cell>
          <cell r="B7472" t="str">
            <v>Saneamiento de Primas por Cobrar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</row>
        <row r="7473">
          <cell r="A7473">
            <v>49010900202</v>
          </cell>
          <cell r="B7473" t="str">
            <v>Coaseguros y deducibles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>
            <v>49010900203</v>
          </cell>
          <cell r="B7474" t="str">
            <v>Asuntos pendientes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>
            <v>49010900204</v>
          </cell>
          <cell r="B7475" t="str">
            <v>Deudores varios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>
            <v>49010900205</v>
          </cell>
          <cell r="B7476" t="str">
            <v>Gastos pendientes de liquidar</v>
          </cell>
          <cell r="C7476">
            <v>0</v>
          </cell>
          <cell r="D7476">
            <v>0</v>
          </cell>
          <cell r="E7476">
            <v>0</v>
          </cell>
          <cell r="F7476">
            <v>0</v>
          </cell>
        </row>
        <row r="7477">
          <cell r="A7477">
            <v>49010900206</v>
          </cell>
          <cell r="B7477" t="str">
            <v>Adelantos por cuenta de asegurados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</row>
        <row r="7478">
          <cell r="A7478">
            <v>49010900207</v>
          </cell>
          <cell r="B7478" t="str">
            <v>Otros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>
            <v>490109009</v>
          </cell>
          <cell r="B7479" t="str">
            <v>Otros</v>
          </cell>
          <cell r="C7479">
            <v>0</v>
          </cell>
          <cell r="D7479">
            <v>100030.17</v>
          </cell>
          <cell r="E7479">
            <v>0</v>
          </cell>
          <cell r="F7479">
            <v>100030.17</v>
          </cell>
        </row>
        <row r="7480">
          <cell r="A7480">
            <v>49010900901</v>
          </cell>
          <cell r="B7480" t="str">
            <v>Gastos no deducibles</v>
          </cell>
          <cell r="C7480">
            <v>0</v>
          </cell>
          <cell r="D7480">
            <v>100030.17</v>
          </cell>
          <cell r="E7480">
            <v>0</v>
          </cell>
          <cell r="F7480">
            <v>100030.17</v>
          </cell>
        </row>
        <row r="7481">
          <cell r="A7481">
            <v>49010900902</v>
          </cell>
          <cell r="B7481" t="str">
            <v>Costos y gastos por servicios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>
            <v>49010900903</v>
          </cell>
          <cell r="B7482" t="str">
            <v>Gastos de activos extraordinarios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</row>
        <row r="7483">
          <cell r="A7483">
            <v>4902</v>
          </cell>
          <cell r="B7483" t="str">
            <v>GASTOS DE EJERCICIOS ANTERIORES ANTERIORES</v>
          </cell>
          <cell r="C7483">
            <v>0</v>
          </cell>
          <cell r="D7483">
            <v>23210.98</v>
          </cell>
          <cell r="E7483">
            <v>0</v>
          </cell>
          <cell r="F7483">
            <v>23210.98</v>
          </cell>
        </row>
        <row r="7484">
          <cell r="A7484">
            <v>490201</v>
          </cell>
          <cell r="B7484" t="str">
            <v>Gastos financieros y de inversión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>
            <v>4902010</v>
          </cell>
          <cell r="B7485" t="str">
            <v>Gastos financieros y de inversión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</row>
        <row r="7486">
          <cell r="A7486">
            <v>490202</v>
          </cell>
          <cell r="B7486" t="str">
            <v>Gastos de administración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>
            <v>4902020</v>
          </cell>
          <cell r="B7487" t="str">
            <v>Gastos de administración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>
            <v>490209</v>
          </cell>
          <cell r="B7488" t="str">
            <v>Otros gastos de ejercicios anteriores</v>
          </cell>
          <cell r="C7488">
            <v>0</v>
          </cell>
          <cell r="D7488">
            <v>23210.98</v>
          </cell>
          <cell r="E7488">
            <v>0</v>
          </cell>
          <cell r="F7488">
            <v>23210.98</v>
          </cell>
        </row>
        <row r="7489">
          <cell r="A7489">
            <v>4902090</v>
          </cell>
          <cell r="B7489" t="str">
            <v>Otros gastos de ejercicios anteriores</v>
          </cell>
          <cell r="C7489">
            <v>0</v>
          </cell>
          <cell r="D7489">
            <v>23210.98</v>
          </cell>
          <cell r="E7489">
            <v>0</v>
          </cell>
          <cell r="F7489">
            <v>23210.98</v>
          </cell>
        </row>
        <row r="7490">
          <cell r="A7490">
            <v>5</v>
          </cell>
          <cell r="B7490" t="str">
            <v>INGRESOS</v>
          </cell>
          <cell r="C7490">
            <v>0</v>
          </cell>
          <cell r="D7490">
            <v>9717671.9700000007</v>
          </cell>
          <cell r="E7490">
            <v>33107535.440000001</v>
          </cell>
          <cell r="F7490">
            <v>-23389863.469999999</v>
          </cell>
        </row>
        <row r="7491">
          <cell r="A7491">
            <v>51</v>
          </cell>
          <cell r="B7491" t="str">
            <v>PRIMAS PRODUCTOS</v>
          </cell>
          <cell r="C7491">
            <v>0</v>
          </cell>
          <cell r="D7491">
            <v>8198392.21</v>
          </cell>
          <cell r="E7491">
            <v>24011045.620000001</v>
          </cell>
          <cell r="F7491">
            <v>-15812653.41</v>
          </cell>
        </row>
        <row r="7492">
          <cell r="A7492">
            <v>5101</v>
          </cell>
          <cell r="B7492" t="str">
            <v>DE SEGUROS DE VIDA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>
            <v>5101010</v>
          </cell>
          <cell r="B7493" t="str">
            <v>Individual de largo plazo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>
            <v>510101001</v>
          </cell>
          <cell r="B7494" t="str">
            <v>Seguro directo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</row>
        <row r="7495">
          <cell r="A7495">
            <v>51010100101</v>
          </cell>
          <cell r="B7495" t="str">
            <v>Iniciales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>
            <v>51010100102</v>
          </cell>
          <cell r="B7496" t="str">
            <v>Renovaciones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</row>
        <row r="7497">
          <cell r="A7497">
            <v>510101002</v>
          </cell>
          <cell r="B7497" t="str">
            <v>Reaseguro tomado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>
            <v>510101003</v>
          </cell>
          <cell r="B7498" t="str">
            <v>Coaseguro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</row>
        <row r="7499">
          <cell r="A7499">
            <v>510101009</v>
          </cell>
          <cell r="B7499" t="str">
            <v>Seguros a filiales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</row>
        <row r="7500">
          <cell r="A7500">
            <v>51010100901</v>
          </cell>
          <cell r="B7500" t="str">
            <v>Seguro directo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</row>
        <row r="7501">
          <cell r="A7501">
            <v>51010100902</v>
          </cell>
          <cell r="B7501" t="str">
            <v>Reaseguro tomado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</row>
        <row r="7502">
          <cell r="A7502">
            <v>51010100903</v>
          </cell>
          <cell r="B7502" t="str">
            <v>Coaseguro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</row>
        <row r="7503">
          <cell r="A7503">
            <v>510102</v>
          </cell>
          <cell r="B7503" t="str">
            <v>De vida individual de corto plazo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>
            <v>5101020</v>
          </cell>
          <cell r="B7504" t="str">
            <v>De vida individual de corto plazo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>
            <v>510102001</v>
          </cell>
          <cell r="B7505" t="str">
            <v>Seguro directo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>
            <v>51010200101</v>
          </cell>
          <cell r="B7506" t="str">
            <v>Iniciales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>
            <v>51010200102</v>
          </cell>
          <cell r="B7507" t="str">
            <v>Renovaciones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>
            <v>510102002</v>
          </cell>
          <cell r="B7508" t="str">
            <v>Reaseguro tomado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>
            <v>510102003</v>
          </cell>
          <cell r="B7509" t="str">
            <v>Coaseguro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>
            <v>510102009</v>
          </cell>
          <cell r="B7510" t="str">
            <v>Seguros a filiales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</row>
        <row r="7511">
          <cell r="A7511">
            <v>51010200901</v>
          </cell>
          <cell r="B7511" t="str">
            <v>Seguro directo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>
            <v>51010200902</v>
          </cell>
          <cell r="B7512" t="str">
            <v>Reaseguro tomado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>
            <v>51010200903</v>
          </cell>
          <cell r="B7513" t="str">
            <v>Coaseguro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>
            <v>510103</v>
          </cell>
          <cell r="B7514" t="str">
            <v>Colectivo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>
            <v>5101030</v>
          </cell>
          <cell r="B7515" t="str">
            <v>Colectivo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</row>
        <row r="7516">
          <cell r="A7516">
            <v>510103001</v>
          </cell>
          <cell r="B7516" t="str">
            <v>Seguro directo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</row>
        <row r="7517">
          <cell r="A7517">
            <v>51010300101</v>
          </cell>
          <cell r="B7517" t="str">
            <v>Iniciales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>
            <v>51010300102</v>
          </cell>
          <cell r="B7518" t="str">
            <v>Renovaciones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</row>
        <row r="7519">
          <cell r="A7519">
            <v>510103002</v>
          </cell>
          <cell r="B7519" t="str">
            <v>Reaseguro tomado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</row>
        <row r="7520">
          <cell r="A7520">
            <v>510103003</v>
          </cell>
          <cell r="B7520" t="str">
            <v>Coaseguro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</row>
        <row r="7521">
          <cell r="A7521">
            <v>510103009</v>
          </cell>
          <cell r="B7521" t="str">
            <v>Seguros a filiales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</row>
        <row r="7522">
          <cell r="A7522">
            <v>51010300901</v>
          </cell>
          <cell r="B7522" t="str">
            <v>Seguro directo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</row>
        <row r="7523">
          <cell r="A7523">
            <v>51010300902</v>
          </cell>
          <cell r="B7523" t="str">
            <v>Reaseguro tomado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</row>
        <row r="7524">
          <cell r="A7524">
            <v>51010300903</v>
          </cell>
          <cell r="B7524" t="str">
            <v>Coaseguro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</row>
        <row r="7525">
          <cell r="A7525">
            <v>510104</v>
          </cell>
          <cell r="B7525" t="str">
            <v>Otros planes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</row>
        <row r="7526">
          <cell r="A7526">
            <v>5101040</v>
          </cell>
          <cell r="B7526" t="str">
            <v>Otros planes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>
            <v>510104001</v>
          </cell>
          <cell r="B7527" t="str">
            <v>Seguro directo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</row>
        <row r="7528">
          <cell r="A7528">
            <v>51010400101</v>
          </cell>
          <cell r="B7528" t="str">
            <v>Iniciales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</row>
        <row r="7529">
          <cell r="A7529">
            <v>51010400102</v>
          </cell>
          <cell r="B7529" t="str">
            <v>Renovaciones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>
            <v>510104002</v>
          </cell>
          <cell r="B7530" t="str">
            <v>Reaseguro tomado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>
            <v>510104003</v>
          </cell>
          <cell r="B7531" t="str">
            <v>Coaseguro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>
            <v>510104009</v>
          </cell>
          <cell r="B7532" t="str">
            <v>Seguros a filiales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>
            <v>51010400901</v>
          </cell>
          <cell r="B7533" t="str">
            <v>Seguro directo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>
            <v>51010400902</v>
          </cell>
          <cell r="B7534" t="str">
            <v>Reaseguro tomado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>
            <v>51010400903</v>
          </cell>
          <cell r="B7535" t="str">
            <v>Coaseguro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</row>
        <row r="7536">
          <cell r="A7536">
            <v>5102</v>
          </cell>
          <cell r="B7536" t="str">
            <v>DE SEGUROS PREVISIONALES RENTAS Y PENSIONES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</row>
        <row r="7537">
          <cell r="A7537">
            <v>5102010</v>
          </cell>
          <cell r="B7537" t="str">
            <v>Rentas de invalidez y sobrevivencia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>
            <v>510201001</v>
          </cell>
          <cell r="B7538" t="str">
            <v>Seguro directo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</row>
        <row r="7539">
          <cell r="A7539">
            <v>51020100101</v>
          </cell>
          <cell r="B7539" t="str">
            <v>Iniciales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</row>
        <row r="7540">
          <cell r="A7540">
            <v>51020100102</v>
          </cell>
          <cell r="B7540" t="str">
            <v>Renovaciones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</row>
        <row r="7541">
          <cell r="A7541">
            <v>510201002</v>
          </cell>
          <cell r="B7541" t="str">
            <v>Reaseguro tomado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>
            <v>510201003</v>
          </cell>
          <cell r="B7542" t="str">
            <v>Coaseguro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</row>
        <row r="7543">
          <cell r="A7543">
            <v>510201009</v>
          </cell>
          <cell r="B7543" t="str">
            <v>Seguros a filiales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>
            <v>51020100901</v>
          </cell>
          <cell r="B7544" t="str">
            <v>Seguro directo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</row>
        <row r="7545">
          <cell r="A7545">
            <v>51020100902</v>
          </cell>
          <cell r="B7545" t="str">
            <v>Reaseguro tomado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>
            <v>51020100903</v>
          </cell>
          <cell r="B7546" t="str">
            <v>Coaseguro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</row>
        <row r="7547">
          <cell r="A7547">
            <v>5102020</v>
          </cell>
          <cell r="B7547" t="str">
            <v>Sepelio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</row>
        <row r="7548">
          <cell r="A7548">
            <v>510202001</v>
          </cell>
          <cell r="B7548" t="str">
            <v>Seguro directo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</row>
        <row r="7549">
          <cell r="A7549">
            <v>51020200101</v>
          </cell>
          <cell r="B7549" t="str">
            <v>Iniciales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</row>
        <row r="7550">
          <cell r="A7550">
            <v>51020200102</v>
          </cell>
          <cell r="B7550" t="str">
            <v>Renovaciones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</row>
        <row r="7551">
          <cell r="A7551">
            <v>510202002</v>
          </cell>
          <cell r="B7551" t="str">
            <v>Reaseguro tomado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</row>
        <row r="7552">
          <cell r="A7552">
            <v>510202003</v>
          </cell>
          <cell r="B7552" t="str">
            <v>Coaseguro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>
            <v>510202009</v>
          </cell>
          <cell r="B7553" t="str">
            <v>Seguros a filiales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>
            <v>51020200901</v>
          </cell>
          <cell r="B7554" t="str">
            <v>Seguro directo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>
            <v>51020200902</v>
          </cell>
          <cell r="B7555" t="str">
            <v>Reaseguro tomado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>
            <v>51020200903</v>
          </cell>
          <cell r="B7556" t="str">
            <v>Coaseguro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>
            <v>5102030</v>
          </cell>
          <cell r="B7557" t="str">
            <v>Otras rentas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>
            <v>510203001</v>
          </cell>
          <cell r="B7558" t="str">
            <v>Seguro directo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>
            <v>51020300101</v>
          </cell>
          <cell r="B7559" t="str">
            <v>Iniciales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</row>
        <row r="7560">
          <cell r="A7560">
            <v>51020300102</v>
          </cell>
          <cell r="B7560" t="str">
            <v>Renovaciones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</row>
        <row r="7561">
          <cell r="A7561">
            <v>510203002</v>
          </cell>
          <cell r="B7561" t="str">
            <v>Reaseguro tomado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</row>
        <row r="7562">
          <cell r="A7562">
            <v>510203003</v>
          </cell>
          <cell r="B7562" t="str">
            <v>Coaseguro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</row>
        <row r="7563">
          <cell r="A7563">
            <v>510203009</v>
          </cell>
          <cell r="B7563" t="str">
            <v>Seguros a filiales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>
            <v>51020300901</v>
          </cell>
          <cell r="B7564" t="str">
            <v>Seguro directo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</row>
        <row r="7565">
          <cell r="A7565">
            <v>51020300902</v>
          </cell>
          <cell r="B7565" t="str">
            <v>Reaseguro tomado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>
            <v>51020300903</v>
          </cell>
          <cell r="B7566" t="str">
            <v>Coaseguro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</row>
        <row r="7567">
          <cell r="A7567">
            <v>5102040</v>
          </cell>
          <cell r="B7567" t="str">
            <v>Pensiones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>
            <v>510204001</v>
          </cell>
          <cell r="B7568" t="str">
            <v>Seguro directo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>
            <v>51020400101</v>
          </cell>
          <cell r="B7569" t="str">
            <v>Iniciales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>
            <v>51020400102</v>
          </cell>
          <cell r="B7570" t="str">
            <v>Renovaciones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>
            <v>510204002</v>
          </cell>
          <cell r="B7571" t="str">
            <v>Reaseguro tomado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>
            <v>510204003</v>
          </cell>
          <cell r="B7572" t="str">
            <v>Coaseguro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>
            <v>510204009</v>
          </cell>
          <cell r="B7573" t="str">
            <v>Seguros a filiales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>
            <v>51020400901</v>
          </cell>
          <cell r="B7574" t="str">
            <v>Seguro directo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>
            <v>51020400902</v>
          </cell>
          <cell r="B7575" t="str">
            <v>Reaseguro tomado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>
            <v>51020400903</v>
          </cell>
          <cell r="B7576" t="str">
            <v>Coaseguro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>
            <v>5103</v>
          </cell>
          <cell r="B7577" t="str">
            <v>SEGUROS DE ACCIDENTES Y ENFERMEDADES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>
            <v>510301</v>
          </cell>
          <cell r="B7578" t="str">
            <v>Salud y hospitalización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>
            <v>5103010</v>
          </cell>
          <cell r="B7579" t="str">
            <v>Salud y hospitalización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>
            <v>510301001</v>
          </cell>
          <cell r="B7580" t="str">
            <v>Seguro directo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>
            <v>51030100101</v>
          </cell>
          <cell r="B7581" t="str">
            <v>Iniciales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>
            <v>51030100102</v>
          </cell>
          <cell r="B7582" t="str">
            <v>Renovaciones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>
            <v>510301002</v>
          </cell>
          <cell r="B7583" t="str">
            <v>Reaseguro tomado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>
            <v>510301003</v>
          </cell>
          <cell r="B7584" t="str">
            <v>Coaseguro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>
            <v>510301009</v>
          </cell>
          <cell r="B7585" t="str">
            <v>Seguros a filiales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>
            <v>51030100901</v>
          </cell>
          <cell r="B7586" t="str">
            <v>Seguro directo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>
            <v>51030100902</v>
          </cell>
          <cell r="B7587" t="str">
            <v>Reaseguro tomado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>
            <v>51030100903</v>
          </cell>
          <cell r="B7588" t="str">
            <v>Coaseguro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>
            <v>510302</v>
          </cell>
          <cell r="B7589" t="str">
            <v>Accidentes personales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>
            <v>5103020</v>
          </cell>
          <cell r="B7590" t="str">
            <v>Accidentes personales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>
            <v>510302001</v>
          </cell>
          <cell r="B7591" t="str">
            <v>Seguro directo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>
            <v>51030200101</v>
          </cell>
          <cell r="B7592" t="str">
            <v>Iniciales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>
            <v>51030200102</v>
          </cell>
          <cell r="B7593" t="str">
            <v>Renovaciones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>
            <v>510302002</v>
          </cell>
          <cell r="B7594" t="str">
            <v>Reaseguro tomado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>
            <v>510302003</v>
          </cell>
          <cell r="B7595" t="str">
            <v>Coaseguro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>
            <v>510302009</v>
          </cell>
          <cell r="B7596" t="str">
            <v>Seguros a filiales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>
            <v>51030200901</v>
          </cell>
          <cell r="B7597" t="str">
            <v>Seguro directo</v>
          </cell>
          <cell r="C7597">
            <v>0</v>
          </cell>
          <cell r="D7597">
            <v>0</v>
          </cell>
          <cell r="E7597">
            <v>0</v>
          </cell>
          <cell r="F7597">
            <v>0</v>
          </cell>
        </row>
        <row r="7598">
          <cell r="A7598">
            <v>51030200902</v>
          </cell>
          <cell r="B7598" t="str">
            <v>Reaseguro tomado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</row>
        <row r="7599">
          <cell r="A7599">
            <v>51030200903</v>
          </cell>
          <cell r="B7599" t="str">
            <v>Coaseguro</v>
          </cell>
          <cell r="C7599">
            <v>0</v>
          </cell>
          <cell r="D7599">
            <v>0</v>
          </cell>
          <cell r="E7599">
            <v>0</v>
          </cell>
          <cell r="F7599">
            <v>0</v>
          </cell>
        </row>
        <row r="7600">
          <cell r="A7600">
            <v>510303</v>
          </cell>
          <cell r="B7600" t="str">
            <v>Accidentes viajes aéreos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</row>
        <row r="7601">
          <cell r="A7601">
            <v>5103030</v>
          </cell>
          <cell r="B7601" t="str">
            <v>Accidentes viajes aéreos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</row>
        <row r="7602">
          <cell r="A7602">
            <v>510303001</v>
          </cell>
          <cell r="B7602" t="str">
            <v>Seguro directo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</row>
        <row r="7603">
          <cell r="A7603">
            <v>51030300101</v>
          </cell>
          <cell r="B7603" t="str">
            <v>Iniciales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</row>
        <row r="7604">
          <cell r="A7604">
            <v>51030300102</v>
          </cell>
          <cell r="B7604" t="str">
            <v>Renovaciones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>
            <v>510303002</v>
          </cell>
          <cell r="B7605" t="str">
            <v>Reaseguro tomado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>
            <v>510303003</v>
          </cell>
          <cell r="B7606" t="str">
            <v>Coaseguro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>
            <v>510303009</v>
          </cell>
          <cell r="B7607" t="str">
            <v>Seguros a filiales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>
            <v>51030300901</v>
          </cell>
          <cell r="B7608" t="str">
            <v>Seguro directo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>
            <v>51030300902</v>
          </cell>
          <cell r="B7609" t="str">
            <v>Reaseguro tomado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</row>
        <row r="7610">
          <cell r="A7610">
            <v>51030300903</v>
          </cell>
          <cell r="B7610" t="str">
            <v>Coaseguro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</row>
        <row r="7611">
          <cell r="A7611">
            <v>5103040</v>
          </cell>
          <cell r="B7611" t="str">
            <v>Escolares</v>
          </cell>
          <cell r="C7611">
            <v>0</v>
          </cell>
          <cell r="D7611">
            <v>0</v>
          </cell>
          <cell r="E7611">
            <v>0</v>
          </cell>
          <cell r="F7611">
            <v>0</v>
          </cell>
        </row>
        <row r="7612">
          <cell r="A7612">
            <v>510304001</v>
          </cell>
          <cell r="B7612" t="str">
            <v>Seguro directo</v>
          </cell>
          <cell r="C7612">
            <v>0</v>
          </cell>
          <cell r="D7612">
            <v>0</v>
          </cell>
          <cell r="E7612">
            <v>0</v>
          </cell>
          <cell r="F7612">
            <v>0</v>
          </cell>
        </row>
        <row r="7613">
          <cell r="A7613">
            <v>51030400101</v>
          </cell>
          <cell r="B7613" t="str">
            <v>Iniciales</v>
          </cell>
          <cell r="C7613">
            <v>0</v>
          </cell>
          <cell r="D7613">
            <v>0</v>
          </cell>
          <cell r="E7613">
            <v>0</v>
          </cell>
          <cell r="F7613">
            <v>0</v>
          </cell>
        </row>
        <row r="7614">
          <cell r="A7614">
            <v>51030400102</v>
          </cell>
          <cell r="B7614" t="str">
            <v>Renovaciones</v>
          </cell>
          <cell r="C7614">
            <v>0</v>
          </cell>
          <cell r="D7614">
            <v>0</v>
          </cell>
          <cell r="E7614">
            <v>0</v>
          </cell>
          <cell r="F7614">
            <v>0</v>
          </cell>
        </row>
        <row r="7615">
          <cell r="A7615">
            <v>510304002</v>
          </cell>
          <cell r="B7615" t="str">
            <v>Reaseguro tomado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>
            <v>510304003</v>
          </cell>
          <cell r="B7616" t="str">
            <v>Coaseguro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>
            <v>510304009</v>
          </cell>
          <cell r="B7617" t="str">
            <v>Seguros a filiales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>
            <v>51030400901</v>
          </cell>
          <cell r="B7618" t="str">
            <v>Seguro directo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</row>
        <row r="7619">
          <cell r="A7619">
            <v>51030400902</v>
          </cell>
          <cell r="B7619" t="str">
            <v>Reaseguro tomado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</row>
        <row r="7620">
          <cell r="A7620">
            <v>51030400903</v>
          </cell>
          <cell r="B7620" t="str">
            <v>Coaseguro</v>
          </cell>
          <cell r="C7620">
            <v>0</v>
          </cell>
          <cell r="D7620">
            <v>0</v>
          </cell>
          <cell r="E7620">
            <v>0</v>
          </cell>
          <cell r="F7620">
            <v>0</v>
          </cell>
        </row>
        <row r="7621">
          <cell r="A7621">
            <v>5104</v>
          </cell>
          <cell r="B7621" t="str">
            <v>DE SEGUROS DE INCENDIOS Y LINEAS ALIADAS</v>
          </cell>
          <cell r="C7621">
            <v>0</v>
          </cell>
          <cell r="D7621">
            <v>528331.13</v>
          </cell>
          <cell r="E7621">
            <v>4571561.3499999996</v>
          </cell>
          <cell r="F7621">
            <v>-4043230.22</v>
          </cell>
        </row>
        <row r="7622">
          <cell r="A7622">
            <v>510401</v>
          </cell>
          <cell r="B7622" t="str">
            <v>Incendios</v>
          </cell>
          <cell r="C7622">
            <v>0</v>
          </cell>
          <cell r="D7622">
            <v>294712.38</v>
          </cell>
          <cell r="E7622">
            <v>2291964.71</v>
          </cell>
          <cell r="F7622">
            <v>-1997252.33</v>
          </cell>
        </row>
        <row r="7623">
          <cell r="A7623">
            <v>5104010</v>
          </cell>
          <cell r="B7623" t="str">
            <v>Incendios</v>
          </cell>
          <cell r="C7623">
            <v>0</v>
          </cell>
          <cell r="D7623">
            <v>294712.38</v>
          </cell>
          <cell r="E7623">
            <v>2291964.71</v>
          </cell>
          <cell r="F7623">
            <v>-1997252.33</v>
          </cell>
        </row>
        <row r="7624">
          <cell r="A7624">
            <v>510401001</v>
          </cell>
          <cell r="B7624" t="str">
            <v>Seguro directo</v>
          </cell>
          <cell r="C7624">
            <v>0</v>
          </cell>
          <cell r="D7624">
            <v>294712.38</v>
          </cell>
          <cell r="E7624">
            <v>1790641.36</v>
          </cell>
          <cell r="F7624">
            <v>-1495928.98</v>
          </cell>
        </row>
        <row r="7625">
          <cell r="A7625">
            <v>51040100101</v>
          </cell>
          <cell r="B7625" t="str">
            <v>Iniciales</v>
          </cell>
          <cell r="C7625">
            <v>0</v>
          </cell>
          <cell r="D7625">
            <v>116735.43</v>
          </cell>
          <cell r="E7625">
            <v>177792.53</v>
          </cell>
          <cell r="F7625">
            <v>-61057.1</v>
          </cell>
        </row>
        <row r="7626">
          <cell r="A7626">
            <v>51040100102</v>
          </cell>
          <cell r="B7626" t="str">
            <v>Renovaciones</v>
          </cell>
          <cell r="C7626">
            <v>0</v>
          </cell>
          <cell r="D7626">
            <v>177976.95</v>
          </cell>
          <cell r="E7626">
            <v>1612848.83</v>
          </cell>
          <cell r="F7626">
            <v>-1434871.88</v>
          </cell>
        </row>
        <row r="7627">
          <cell r="A7627">
            <v>510401002</v>
          </cell>
          <cell r="B7627" t="str">
            <v>Reaseguro tomado</v>
          </cell>
          <cell r="C7627">
            <v>0</v>
          </cell>
          <cell r="D7627">
            <v>0</v>
          </cell>
          <cell r="E7627">
            <v>501323.35</v>
          </cell>
          <cell r="F7627">
            <v>-501323.35</v>
          </cell>
        </row>
        <row r="7628">
          <cell r="A7628">
            <v>510401003</v>
          </cell>
          <cell r="B7628" t="str">
            <v>Coaseguro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>
            <v>510401009</v>
          </cell>
          <cell r="B7629" t="str">
            <v>Seguros a filiales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>
            <v>51040100901</v>
          </cell>
          <cell r="B7630" t="str">
            <v>Seguro directo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</row>
        <row r="7631">
          <cell r="A7631">
            <v>51040100902</v>
          </cell>
          <cell r="B7631" t="str">
            <v>Reaseguro tomado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</row>
        <row r="7632">
          <cell r="A7632">
            <v>51040100903</v>
          </cell>
          <cell r="B7632" t="str">
            <v>Coaseguro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>
            <v>510402</v>
          </cell>
          <cell r="B7633" t="str">
            <v>Líneas aliadas</v>
          </cell>
          <cell r="C7633">
            <v>0</v>
          </cell>
          <cell r="D7633">
            <v>233618.75</v>
          </cell>
          <cell r="E7633">
            <v>2279596.64</v>
          </cell>
          <cell r="F7633">
            <v>-2045977.89</v>
          </cell>
        </row>
        <row r="7634">
          <cell r="A7634">
            <v>5104020</v>
          </cell>
          <cell r="B7634" t="str">
            <v>LÌneas aliadas</v>
          </cell>
          <cell r="C7634">
            <v>0</v>
          </cell>
          <cell r="D7634">
            <v>233618.75</v>
          </cell>
          <cell r="E7634">
            <v>2279596.64</v>
          </cell>
          <cell r="F7634">
            <v>-2045977.89</v>
          </cell>
        </row>
        <row r="7635">
          <cell r="A7635">
            <v>510402001</v>
          </cell>
          <cell r="B7635" t="str">
            <v>Seguro directo</v>
          </cell>
          <cell r="C7635">
            <v>0</v>
          </cell>
          <cell r="D7635">
            <v>233618.75</v>
          </cell>
          <cell r="E7635">
            <v>1778273.32</v>
          </cell>
          <cell r="F7635">
            <v>-1544654.57</v>
          </cell>
        </row>
        <row r="7636">
          <cell r="A7636">
            <v>51040200101</v>
          </cell>
          <cell r="B7636" t="str">
            <v>Iniciales</v>
          </cell>
          <cell r="C7636">
            <v>0</v>
          </cell>
          <cell r="D7636">
            <v>94365.55</v>
          </cell>
          <cell r="E7636">
            <v>194776.01</v>
          </cell>
          <cell r="F7636">
            <v>-100410.46</v>
          </cell>
        </row>
        <row r="7637">
          <cell r="A7637">
            <v>51040200102</v>
          </cell>
          <cell r="B7637" t="str">
            <v>Renovaciones</v>
          </cell>
          <cell r="C7637">
            <v>0</v>
          </cell>
          <cell r="D7637">
            <v>139253.20000000001</v>
          </cell>
          <cell r="E7637">
            <v>1583497.31</v>
          </cell>
          <cell r="F7637">
            <v>-1444244.11</v>
          </cell>
        </row>
        <row r="7638">
          <cell r="A7638">
            <v>510402002</v>
          </cell>
          <cell r="B7638" t="str">
            <v>Reaseguro tomado</v>
          </cell>
          <cell r="C7638">
            <v>0</v>
          </cell>
          <cell r="D7638">
            <v>0</v>
          </cell>
          <cell r="E7638">
            <v>501323.32</v>
          </cell>
          <cell r="F7638">
            <v>-501323.32</v>
          </cell>
        </row>
        <row r="7639">
          <cell r="A7639">
            <v>510402003</v>
          </cell>
          <cell r="B7639" t="str">
            <v>Coaseguro</v>
          </cell>
          <cell r="C7639">
            <v>0</v>
          </cell>
          <cell r="D7639">
            <v>0</v>
          </cell>
          <cell r="E7639">
            <v>0</v>
          </cell>
          <cell r="F7639">
            <v>0</v>
          </cell>
        </row>
        <row r="7640">
          <cell r="A7640">
            <v>510402009</v>
          </cell>
          <cell r="B7640" t="str">
            <v>Seguros a filiales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>
            <v>51040200901</v>
          </cell>
          <cell r="B7641" t="str">
            <v>Seguro directo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</row>
        <row r="7642">
          <cell r="A7642">
            <v>51040200902</v>
          </cell>
          <cell r="B7642" t="str">
            <v>Reaseguro tomado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</row>
        <row r="7643">
          <cell r="A7643">
            <v>51040200903</v>
          </cell>
          <cell r="B7643" t="str">
            <v>Coaseguro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</row>
        <row r="7644">
          <cell r="A7644">
            <v>5105</v>
          </cell>
          <cell r="B7644" t="str">
            <v>DE SEGUROS DE AUTOMOTORES</v>
          </cell>
          <cell r="C7644">
            <v>0</v>
          </cell>
          <cell r="D7644">
            <v>628786.05000000005</v>
          </cell>
          <cell r="E7644">
            <v>1197875.51</v>
          </cell>
          <cell r="F7644">
            <v>-569089.46</v>
          </cell>
        </row>
        <row r="7645">
          <cell r="A7645">
            <v>510501</v>
          </cell>
          <cell r="B7645" t="str">
            <v>Automotores</v>
          </cell>
          <cell r="C7645">
            <v>0</v>
          </cell>
          <cell r="D7645">
            <v>628786.05000000005</v>
          </cell>
          <cell r="E7645">
            <v>1197875.51</v>
          </cell>
          <cell r="F7645">
            <v>-569089.46</v>
          </cell>
        </row>
        <row r="7646">
          <cell r="A7646">
            <v>5105010</v>
          </cell>
          <cell r="B7646" t="str">
            <v>Automotores</v>
          </cell>
          <cell r="C7646">
            <v>0</v>
          </cell>
          <cell r="D7646">
            <v>628786.05000000005</v>
          </cell>
          <cell r="E7646">
            <v>1197875.51</v>
          </cell>
          <cell r="F7646">
            <v>-569089.46</v>
          </cell>
        </row>
        <row r="7647">
          <cell r="A7647">
            <v>510501001</v>
          </cell>
          <cell r="B7647" t="str">
            <v>Seguro directo</v>
          </cell>
          <cell r="C7647">
            <v>0</v>
          </cell>
          <cell r="D7647">
            <v>628786.05000000005</v>
          </cell>
          <cell r="E7647">
            <v>1190111.6399999999</v>
          </cell>
          <cell r="F7647">
            <v>-561325.59</v>
          </cell>
        </row>
        <row r="7648">
          <cell r="A7648">
            <v>51050100101</v>
          </cell>
          <cell r="B7648" t="str">
            <v>Iniciales</v>
          </cell>
          <cell r="C7648">
            <v>0</v>
          </cell>
          <cell r="D7648">
            <v>122930.96</v>
          </cell>
          <cell r="E7648">
            <v>345490.56</v>
          </cell>
          <cell r="F7648">
            <v>-222559.6</v>
          </cell>
        </row>
        <row r="7649">
          <cell r="A7649">
            <v>51050100102</v>
          </cell>
          <cell r="B7649" t="str">
            <v>Renovaciones</v>
          </cell>
          <cell r="C7649">
            <v>0</v>
          </cell>
          <cell r="D7649">
            <v>505855.09</v>
          </cell>
          <cell r="E7649">
            <v>844621.08</v>
          </cell>
          <cell r="F7649">
            <v>-338765.99</v>
          </cell>
        </row>
        <row r="7650">
          <cell r="A7650">
            <v>510501002</v>
          </cell>
          <cell r="B7650" t="str">
            <v>Reaseguro tomado</v>
          </cell>
          <cell r="C7650">
            <v>0</v>
          </cell>
          <cell r="D7650">
            <v>0</v>
          </cell>
          <cell r="E7650">
            <v>7763.87</v>
          </cell>
          <cell r="F7650">
            <v>-7763.87</v>
          </cell>
        </row>
        <row r="7651">
          <cell r="A7651">
            <v>510501003</v>
          </cell>
          <cell r="B7651" t="str">
            <v>Coaseguro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</row>
        <row r="7652">
          <cell r="A7652">
            <v>510501004</v>
          </cell>
          <cell r="B7652" t="str">
            <v>SEGURO FIANZAS MOTORISTAS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>
            <v>51050100401</v>
          </cell>
          <cell r="B7653" t="str">
            <v>Iniciales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>
            <v>51050100402</v>
          </cell>
          <cell r="B7654" t="str">
            <v>Renovaciones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>
            <v>510501009</v>
          </cell>
          <cell r="B7655" t="str">
            <v>Seguros a filiales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>
            <v>51050100901</v>
          </cell>
          <cell r="B7656" t="str">
            <v>Seguro directo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</row>
        <row r="7657">
          <cell r="A7657">
            <v>51050100902</v>
          </cell>
          <cell r="B7657" t="str">
            <v>Reaseguro tomado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>
            <v>51050100903</v>
          </cell>
          <cell r="B7658" t="str">
            <v>Coaseguro</v>
          </cell>
          <cell r="C7658">
            <v>0</v>
          </cell>
          <cell r="D7658">
            <v>0</v>
          </cell>
          <cell r="E7658">
            <v>0</v>
          </cell>
          <cell r="F7658">
            <v>0</v>
          </cell>
        </row>
        <row r="7659">
          <cell r="A7659">
            <v>5106</v>
          </cell>
          <cell r="B7659" t="str">
            <v>DE OTROS SEGUROS GENERALES</v>
          </cell>
          <cell r="C7659">
            <v>0</v>
          </cell>
          <cell r="D7659">
            <v>5881286.8399999999</v>
          </cell>
          <cell r="E7659">
            <v>12321535.369999999</v>
          </cell>
          <cell r="F7659">
            <v>-6440248.5300000003</v>
          </cell>
        </row>
        <row r="7660">
          <cell r="A7660">
            <v>510601</v>
          </cell>
          <cell r="B7660" t="str">
            <v>Rotura de Cristales</v>
          </cell>
          <cell r="C7660">
            <v>0</v>
          </cell>
          <cell r="D7660">
            <v>0</v>
          </cell>
          <cell r="E7660">
            <v>150</v>
          </cell>
          <cell r="F7660">
            <v>-150</v>
          </cell>
        </row>
        <row r="7661">
          <cell r="A7661">
            <v>5106010</v>
          </cell>
          <cell r="B7661" t="str">
            <v>Rotura de Cristales</v>
          </cell>
          <cell r="C7661">
            <v>0</v>
          </cell>
          <cell r="D7661">
            <v>0</v>
          </cell>
          <cell r="E7661">
            <v>150</v>
          </cell>
          <cell r="F7661">
            <v>-150</v>
          </cell>
        </row>
        <row r="7662">
          <cell r="A7662">
            <v>510601001</v>
          </cell>
          <cell r="B7662" t="str">
            <v>Seguro directo</v>
          </cell>
          <cell r="C7662">
            <v>0</v>
          </cell>
          <cell r="D7662">
            <v>0</v>
          </cell>
          <cell r="E7662">
            <v>150</v>
          </cell>
          <cell r="F7662">
            <v>-150</v>
          </cell>
        </row>
        <row r="7663">
          <cell r="A7663">
            <v>51060100101</v>
          </cell>
          <cell r="B7663" t="str">
            <v>Iniciales</v>
          </cell>
          <cell r="C7663">
            <v>0</v>
          </cell>
          <cell r="D7663">
            <v>0</v>
          </cell>
          <cell r="E7663">
            <v>150</v>
          </cell>
          <cell r="F7663">
            <v>-150</v>
          </cell>
        </row>
        <row r="7664">
          <cell r="A7664">
            <v>51060100102</v>
          </cell>
          <cell r="B7664" t="str">
            <v>Renovaciones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>
            <v>510601002</v>
          </cell>
          <cell r="B7665" t="str">
            <v>Reaseguro tomado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>
            <v>510601003</v>
          </cell>
          <cell r="B7666" t="str">
            <v>Coaseguro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>
            <v>510601009</v>
          </cell>
          <cell r="B7667" t="str">
            <v>Seguros a filiales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>
            <v>51060100901</v>
          </cell>
          <cell r="B7668" t="str">
            <v>Seguro directo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</row>
        <row r="7669">
          <cell r="A7669">
            <v>51060100902</v>
          </cell>
          <cell r="B7669" t="str">
            <v>Reaseguro tomado</v>
          </cell>
          <cell r="C7669">
            <v>0</v>
          </cell>
          <cell r="D7669">
            <v>0</v>
          </cell>
          <cell r="E7669">
            <v>0</v>
          </cell>
          <cell r="F7669">
            <v>0</v>
          </cell>
        </row>
        <row r="7670">
          <cell r="A7670">
            <v>51060100903</v>
          </cell>
          <cell r="B7670" t="str">
            <v>Coaseguro</v>
          </cell>
          <cell r="C7670">
            <v>0</v>
          </cell>
          <cell r="D7670">
            <v>0</v>
          </cell>
          <cell r="E7670">
            <v>0</v>
          </cell>
          <cell r="F7670">
            <v>0</v>
          </cell>
        </row>
        <row r="7671">
          <cell r="A7671">
            <v>510602</v>
          </cell>
          <cell r="B7671" t="str">
            <v>Transporte marítimo</v>
          </cell>
          <cell r="C7671">
            <v>0</v>
          </cell>
          <cell r="D7671">
            <v>3210.11</v>
          </cell>
          <cell r="E7671">
            <v>30681.439999999999</v>
          </cell>
          <cell r="F7671">
            <v>-27471.33</v>
          </cell>
        </row>
        <row r="7672">
          <cell r="A7672">
            <v>5106020</v>
          </cell>
          <cell r="B7672" t="str">
            <v>Transporte marítimo</v>
          </cell>
          <cell r="C7672">
            <v>0</v>
          </cell>
          <cell r="D7672">
            <v>3210.11</v>
          </cell>
          <cell r="E7672">
            <v>30681.439999999999</v>
          </cell>
          <cell r="F7672">
            <v>-27471.33</v>
          </cell>
        </row>
        <row r="7673">
          <cell r="A7673">
            <v>510602001</v>
          </cell>
          <cell r="B7673" t="str">
            <v>Seguro directo</v>
          </cell>
          <cell r="C7673">
            <v>0</v>
          </cell>
          <cell r="D7673">
            <v>3210.11</v>
          </cell>
          <cell r="E7673">
            <v>23155.53</v>
          </cell>
          <cell r="F7673">
            <v>-19945.419999999998</v>
          </cell>
        </row>
        <row r="7674">
          <cell r="A7674">
            <v>51060200101</v>
          </cell>
          <cell r="B7674" t="str">
            <v>Iniciales</v>
          </cell>
          <cell r="C7674">
            <v>0</v>
          </cell>
          <cell r="D7674">
            <v>193.82</v>
          </cell>
          <cell r="E7674">
            <v>17399.36</v>
          </cell>
          <cell r="F7674">
            <v>-17205.54</v>
          </cell>
        </row>
        <row r="7675">
          <cell r="A7675">
            <v>51060200102</v>
          </cell>
          <cell r="B7675" t="str">
            <v>Renovaciones</v>
          </cell>
          <cell r="C7675">
            <v>0</v>
          </cell>
          <cell r="D7675">
            <v>3016.29</v>
          </cell>
          <cell r="E7675">
            <v>5756.17</v>
          </cell>
          <cell r="F7675">
            <v>-2739.88</v>
          </cell>
        </row>
        <row r="7676">
          <cell r="A7676">
            <v>510602002</v>
          </cell>
          <cell r="B7676" t="str">
            <v>Reaseguro tomado</v>
          </cell>
          <cell r="C7676">
            <v>0</v>
          </cell>
          <cell r="D7676">
            <v>0</v>
          </cell>
          <cell r="E7676">
            <v>7525.91</v>
          </cell>
          <cell r="F7676">
            <v>-7525.91</v>
          </cell>
        </row>
        <row r="7677">
          <cell r="A7677">
            <v>510602003</v>
          </cell>
          <cell r="B7677" t="str">
            <v>Coaseguro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>
            <v>510602009</v>
          </cell>
          <cell r="B7678" t="str">
            <v>Seguros a filiales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>
            <v>51060200901</v>
          </cell>
          <cell r="B7679" t="str">
            <v>Seguro directo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</row>
        <row r="7680">
          <cell r="A7680">
            <v>51060200902</v>
          </cell>
          <cell r="B7680" t="str">
            <v>Reaseguro tomado</v>
          </cell>
          <cell r="C7680">
            <v>0</v>
          </cell>
          <cell r="D7680">
            <v>0</v>
          </cell>
          <cell r="E7680">
            <v>0</v>
          </cell>
          <cell r="F7680">
            <v>0</v>
          </cell>
        </row>
        <row r="7681">
          <cell r="A7681">
            <v>51060200903</v>
          </cell>
          <cell r="B7681" t="str">
            <v>Coaseguro</v>
          </cell>
          <cell r="C7681">
            <v>0</v>
          </cell>
          <cell r="D7681">
            <v>0</v>
          </cell>
          <cell r="E7681">
            <v>0</v>
          </cell>
          <cell r="F7681">
            <v>0</v>
          </cell>
        </row>
        <row r="7682">
          <cell r="A7682">
            <v>510603</v>
          </cell>
          <cell r="B7682" t="str">
            <v>Transporte aéreo</v>
          </cell>
          <cell r="C7682">
            <v>0</v>
          </cell>
          <cell r="D7682">
            <v>214.6</v>
          </cell>
          <cell r="E7682">
            <v>329.22</v>
          </cell>
          <cell r="F7682">
            <v>-114.62</v>
          </cell>
        </row>
        <row r="7683">
          <cell r="A7683">
            <v>5106030</v>
          </cell>
          <cell r="B7683" t="str">
            <v>Transporte aéreo</v>
          </cell>
          <cell r="C7683">
            <v>0</v>
          </cell>
          <cell r="D7683">
            <v>214.6</v>
          </cell>
          <cell r="E7683">
            <v>329.22</v>
          </cell>
          <cell r="F7683">
            <v>-114.62</v>
          </cell>
        </row>
        <row r="7684">
          <cell r="A7684">
            <v>510603001</v>
          </cell>
          <cell r="B7684" t="str">
            <v>Seguro directo</v>
          </cell>
          <cell r="C7684">
            <v>0</v>
          </cell>
          <cell r="D7684">
            <v>214.6</v>
          </cell>
          <cell r="E7684">
            <v>329.22</v>
          </cell>
          <cell r="F7684">
            <v>-114.62</v>
          </cell>
        </row>
        <row r="7685">
          <cell r="A7685">
            <v>51060300101</v>
          </cell>
          <cell r="B7685" t="str">
            <v>Iniciales</v>
          </cell>
          <cell r="C7685">
            <v>0</v>
          </cell>
          <cell r="D7685">
            <v>209.67</v>
          </cell>
          <cell r="E7685">
            <v>209.67</v>
          </cell>
          <cell r="F7685">
            <v>0</v>
          </cell>
        </row>
        <row r="7686">
          <cell r="A7686">
            <v>51060300102</v>
          </cell>
          <cell r="B7686" t="str">
            <v>Renovaciones</v>
          </cell>
          <cell r="C7686">
            <v>0</v>
          </cell>
          <cell r="D7686">
            <v>4.93</v>
          </cell>
          <cell r="E7686">
            <v>119.55</v>
          </cell>
          <cell r="F7686">
            <v>-114.62</v>
          </cell>
        </row>
        <row r="7687">
          <cell r="A7687">
            <v>510603002</v>
          </cell>
          <cell r="B7687" t="str">
            <v>Reaseguro tomado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>
            <v>510603003</v>
          </cell>
          <cell r="B7688" t="str">
            <v>Coaseguro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</row>
        <row r="7689">
          <cell r="A7689">
            <v>510603009</v>
          </cell>
          <cell r="B7689" t="str">
            <v>Seguros a filiales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</row>
        <row r="7690">
          <cell r="A7690">
            <v>51060300901</v>
          </cell>
          <cell r="B7690" t="str">
            <v>Seguro directo</v>
          </cell>
          <cell r="C7690">
            <v>0</v>
          </cell>
          <cell r="D7690">
            <v>0</v>
          </cell>
          <cell r="E7690">
            <v>0</v>
          </cell>
          <cell r="F7690">
            <v>0</v>
          </cell>
        </row>
        <row r="7691">
          <cell r="A7691">
            <v>51060300902</v>
          </cell>
          <cell r="B7691" t="str">
            <v>Reaseguro tomado</v>
          </cell>
          <cell r="C7691">
            <v>0</v>
          </cell>
          <cell r="D7691">
            <v>0</v>
          </cell>
          <cell r="E7691">
            <v>0</v>
          </cell>
          <cell r="F7691">
            <v>0</v>
          </cell>
        </row>
        <row r="7692">
          <cell r="A7692">
            <v>51060300903</v>
          </cell>
          <cell r="B7692" t="str">
            <v>Coaseguro</v>
          </cell>
          <cell r="C7692">
            <v>0</v>
          </cell>
          <cell r="D7692">
            <v>0</v>
          </cell>
          <cell r="E7692">
            <v>0</v>
          </cell>
          <cell r="F7692">
            <v>0</v>
          </cell>
        </row>
        <row r="7693">
          <cell r="A7693">
            <v>510604</v>
          </cell>
          <cell r="B7693" t="str">
            <v>Transporte terrestre</v>
          </cell>
          <cell r="C7693">
            <v>0</v>
          </cell>
          <cell r="D7693">
            <v>1749.53</v>
          </cell>
          <cell r="E7693">
            <v>22847.09</v>
          </cell>
          <cell r="F7693">
            <v>-21097.56</v>
          </cell>
        </row>
        <row r="7694">
          <cell r="A7694">
            <v>5106040</v>
          </cell>
          <cell r="B7694" t="str">
            <v>Transporte terrestre</v>
          </cell>
          <cell r="C7694">
            <v>0</v>
          </cell>
          <cell r="D7694">
            <v>1749.53</v>
          </cell>
          <cell r="E7694">
            <v>22847.09</v>
          </cell>
          <cell r="F7694">
            <v>-21097.56</v>
          </cell>
        </row>
        <row r="7695">
          <cell r="A7695">
            <v>510604001</v>
          </cell>
          <cell r="B7695" t="str">
            <v>Seguro directo</v>
          </cell>
          <cell r="C7695">
            <v>0</v>
          </cell>
          <cell r="D7695">
            <v>1749.53</v>
          </cell>
          <cell r="E7695">
            <v>22847.09</v>
          </cell>
          <cell r="F7695">
            <v>-21097.56</v>
          </cell>
        </row>
        <row r="7696">
          <cell r="A7696">
            <v>51060400101</v>
          </cell>
          <cell r="B7696" t="str">
            <v>Iniciales</v>
          </cell>
          <cell r="C7696">
            <v>0</v>
          </cell>
          <cell r="D7696">
            <v>1374.38</v>
          </cell>
          <cell r="E7696">
            <v>14627.32</v>
          </cell>
          <cell r="F7696">
            <v>-13252.94</v>
          </cell>
        </row>
        <row r="7697">
          <cell r="A7697">
            <v>51060400102</v>
          </cell>
          <cell r="B7697" t="str">
            <v>Renovaciones</v>
          </cell>
          <cell r="C7697">
            <v>0</v>
          </cell>
          <cell r="D7697">
            <v>375.15</v>
          </cell>
          <cell r="E7697">
            <v>8219.77</v>
          </cell>
          <cell r="F7697">
            <v>-7844.62</v>
          </cell>
        </row>
        <row r="7698">
          <cell r="A7698">
            <v>510604002</v>
          </cell>
          <cell r="B7698" t="str">
            <v>Reaseguro tomado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</row>
        <row r="7699">
          <cell r="A7699">
            <v>510604003</v>
          </cell>
          <cell r="B7699" t="str">
            <v>Coaseguro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>
            <v>510604009</v>
          </cell>
          <cell r="B7700" t="str">
            <v>Seguros a filiales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>
            <v>51060400901</v>
          </cell>
          <cell r="B7701" t="str">
            <v>Seguro directo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>
            <v>51060400902</v>
          </cell>
          <cell r="B7702" t="str">
            <v>Reaseguro tomado</v>
          </cell>
          <cell r="C7702">
            <v>0</v>
          </cell>
          <cell r="D7702">
            <v>0</v>
          </cell>
          <cell r="E7702">
            <v>0</v>
          </cell>
          <cell r="F7702">
            <v>0</v>
          </cell>
        </row>
        <row r="7703">
          <cell r="A7703">
            <v>51060400903</v>
          </cell>
          <cell r="B7703" t="str">
            <v>Coaseguro</v>
          </cell>
          <cell r="C7703">
            <v>0</v>
          </cell>
          <cell r="D7703">
            <v>0</v>
          </cell>
          <cell r="E7703">
            <v>0</v>
          </cell>
          <cell r="F7703">
            <v>0</v>
          </cell>
        </row>
        <row r="7704">
          <cell r="A7704">
            <v>510605</v>
          </cell>
          <cell r="B7704" t="str">
            <v>Marítimos casco</v>
          </cell>
          <cell r="C7704">
            <v>0</v>
          </cell>
          <cell r="D7704">
            <v>241.7</v>
          </cell>
          <cell r="E7704">
            <v>4834</v>
          </cell>
          <cell r="F7704">
            <v>-4592.3</v>
          </cell>
        </row>
        <row r="7705">
          <cell r="A7705">
            <v>5106050</v>
          </cell>
          <cell r="B7705" t="str">
            <v>Marítimos casco</v>
          </cell>
          <cell r="C7705">
            <v>0</v>
          </cell>
          <cell r="D7705">
            <v>241.7</v>
          </cell>
          <cell r="E7705">
            <v>4834</v>
          </cell>
          <cell r="F7705">
            <v>-4592.3</v>
          </cell>
        </row>
        <row r="7706">
          <cell r="A7706">
            <v>510605001</v>
          </cell>
          <cell r="B7706" t="str">
            <v>Seguro directo</v>
          </cell>
          <cell r="C7706">
            <v>0</v>
          </cell>
          <cell r="D7706">
            <v>241.7</v>
          </cell>
          <cell r="E7706">
            <v>4834</v>
          </cell>
          <cell r="F7706">
            <v>-4592.3</v>
          </cell>
        </row>
        <row r="7707">
          <cell r="A7707">
            <v>51060500101</v>
          </cell>
          <cell r="B7707" t="str">
            <v>Iniciales</v>
          </cell>
          <cell r="C7707">
            <v>0</v>
          </cell>
          <cell r="D7707">
            <v>241.7</v>
          </cell>
          <cell r="E7707">
            <v>4834</v>
          </cell>
          <cell r="F7707">
            <v>-4592.3</v>
          </cell>
        </row>
        <row r="7708">
          <cell r="A7708">
            <v>51060500102</v>
          </cell>
          <cell r="B7708" t="str">
            <v>Renovaciones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</row>
        <row r="7709">
          <cell r="A7709">
            <v>510605002</v>
          </cell>
          <cell r="B7709" t="str">
            <v>Reaseguro tomado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</row>
        <row r="7710">
          <cell r="A7710">
            <v>510605003</v>
          </cell>
          <cell r="B7710" t="str">
            <v>Coaseguro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>
            <v>510605009</v>
          </cell>
          <cell r="B7711" t="str">
            <v>Seguros a filiales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</row>
        <row r="7712">
          <cell r="A7712">
            <v>51060500901</v>
          </cell>
          <cell r="B7712" t="str">
            <v>Seguro directo</v>
          </cell>
          <cell r="C7712">
            <v>0</v>
          </cell>
          <cell r="D7712">
            <v>0</v>
          </cell>
          <cell r="E7712">
            <v>0</v>
          </cell>
          <cell r="F7712">
            <v>0</v>
          </cell>
        </row>
        <row r="7713">
          <cell r="A7713">
            <v>51060500902</v>
          </cell>
          <cell r="B7713" t="str">
            <v>Reaseguro tomado</v>
          </cell>
          <cell r="C7713">
            <v>0</v>
          </cell>
          <cell r="D7713">
            <v>0</v>
          </cell>
          <cell r="E7713">
            <v>0</v>
          </cell>
          <cell r="F7713">
            <v>0</v>
          </cell>
        </row>
        <row r="7714">
          <cell r="A7714">
            <v>51060500903</v>
          </cell>
          <cell r="B7714" t="str">
            <v>Coaseguro</v>
          </cell>
          <cell r="C7714">
            <v>0</v>
          </cell>
          <cell r="D7714">
            <v>0</v>
          </cell>
          <cell r="E7714">
            <v>0</v>
          </cell>
          <cell r="F7714">
            <v>0</v>
          </cell>
        </row>
        <row r="7715">
          <cell r="A7715">
            <v>510606</v>
          </cell>
          <cell r="B7715" t="str">
            <v>Aviación</v>
          </cell>
          <cell r="C7715">
            <v>0</v>
          </cell>
          <cell r="D7715">
            <v>56693.32</v>
          </cell>
          <cell r="E7715">
            <v>89609.04</v>
          </cell>
          <cell r="F7715">
            <v>-32915.72</v>
          </cell>
        </row>
        <row r="7716">
          <cell r="A7716">
            <v>5106060</v>
          </cell>
          <cell r="B7716" t="str">
            <v>Aviación</v>
          </cell>
          <cell r="C7716">
            <v>0</v>
          </cell>
          <cell r="D7716">
            <v>56693.32</v>
          </cell>
          <cell r="E7716">
            <v>89609.04</v>
          </cell>
          <cell r="F7716">
            <v>-32915.72</v>
          </cell>
        </row>
        <row r="7717">
          <cell r="A7717">
            <v>510606001</v>
          </cell>
          <cell r="B7717" t="str">
            <v>Seguro directo</v>
          </cell>
          <cell r="C7717">
            <v>0</v>
          </cell>
          <cell r="D7717">
            <v>56693.32</v>
          </cell>
          <cell r="E7717">
            <v>89609.04</v>
          </cell>
          <cell r="F7717">
            <v>-32915.72</v>
          </cell>
        </row>
        <row r="7718">
          <cell r="A7718">
            <v>51060600101</v>
          </cell>
          <cell r="B7718" t="str">
            <v>Iniciales</v>
          </cell>
          <cell r="C7718">
            <v>0</v>
          </cell>
          <cell r="D7718">
            <v>56649.52</v>
          </cell>
          <cell r="E7718">
            <v>88940</v>
          </cell>
          <cell r="F7718">
            <v>-32290.48</v>
          </cell>
        </row>
        <row r="7719">
          <cell r="A7719">
            <v>51060600102</v>
          </cell>
          <cell r="B7719" t="str">
            <v>Renovaciones</v>
          </cell>
          <cell r="C7719">
            <v>0</v>
          </cell>
          <cell r="D7719">
            <v>43.8</v>
          </cell>
          <cell r="E7719">
            <v>669.04</v>
          </cell>
          <cell r="F7719">
            <v>-625.24</v>
          </cell>
        </row>
        <row r="7720">
          <cell r="A7720">
            <v>510606002</v>
          </cell>
          <cell r="B7720" t="str">
            <v>Reaseguro tomado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>
            <v>510606003</v>
          </cell>
          <cell r="B7721" t="str">
            <v>Coaseguro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>
            <v>510606009</v>
          </cell>
          <cell r="B7722" t="str">
            <v>Seguros a filiales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>
            <v>51060600901</v>
          </cell>
          <cell r="B7723" t="str">
            <v>Seguro directo</v>
          </cell>
          <cell r="C7723">
            <v>0</v>
          </cell>
          <cell r="D7723">
            <v>0</v>
          </cell>
          <cell r="E7723">
            <v>0</v>
          </cell>
          <cell r="F7723">
            <v>0</v>
          </cell>
        </row>
        <row r="7724">
          <cell r="A7724">
            <v>51060600902</v>
          </cell>
          <cell r="B7724" t="str">
            <v>Reaseguro tomado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>
            <v>51060600903</v>
          </cell>
          <cell r="B7725" t="str">
            <v>Coaseguro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</row>
        <row r="7726">
          <cell r="A7726">
            <v>510607</v>
          </cell>
          <cell r="B7726" t="str">
            <v>Robo y hurto</v>
          </cell>
          <cell r="C7726">
            <v>0</v>
          </cell>
          <cell r="D7726">
            <v>8431.44</v>
          </cell>
          <cell r="E7726">
            <v>29288.28</v>
          </cell>
          <cell r="F7726">
            <v>-20856.84</v>
          </cell>
        </row>
        <row r="7727">
          <cell r="A7727">
            <v>5106070</v>
          </cell>
          <cell r="B7727" t="str">
            <v>Robo y hurto</v>
          </cell>
          <cell r="C7727">
            <v>0</v>
          </cell>
          <cell r="D7727">
            <v>8431.44</v>
          </cell>
          <cell r="E7727">
            <v>29288.28</v>
          </cell>
          <cell r="F7727">
            <v>-20856.84</v>
          </cell>
        </row>
        <row r="7728">
          <cell r="A7728">
            <v>510607001</v>
          </cell>
          <cell r="B7728" t="str">
            <v>Seguro directo</v>
          </cell>
          <cell r="C7728">
            <v>0</v>
          </cell>
          <cell r="D7728">
            <v>8431.44</v>
          </cell>
          <cell r="E7728">
            <v>29288.28</v>
          </cell>
          <cell r="F7728">
            <v>-20856.84</v>
          </cell>
        </row>
        <row r="7729">
          <cell r="A7729">
            <v>51060700101</v>
          </cell>
          <cell r="B7729" t="str">
            <v>Iniciales</v>
          </cell>
          <cell r="C7729">
            <v>0</v>
          </cell>
          <cell r="D7729">
            <v>2009.52</v>
          </cell>
          <cell r="E7729">
            <v>15135.39</v>
          </cell>
          <cell r="F7729">
            <v>-13125.87</v>
          </cell>
        </row>
        <row r="7730">
          <cell r="A7730">
            <v>51060700102</v>
          </cell>
          <cell r="B7730" t="str">
            <v>Renovaciones</v>
          </cell>
          <cell r="C7730">
            <v>0</v>
          </cell>
          <cell r="D7730">
            <v>6421.92</v>
          </cell>
          <cell r="E7730">
            <v>14152.89</v>
          </cell>
          <cell r="F7730">
            <v>-7730.97</v>
          </cell>
        </row>
        <row r="7731">
          <cell r="A7731">
            <v>510607002</v>
          </cell>
          <cell r="B7731" t="str">
            <v>Reaseguro tomado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>
            <v>510607003</v>
          </cell>
          <cell r="B7732" t="str">
            <v>Coaseguro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</row>
        <row r="7733">
          <cell r="A7733">
            <v>510607009</v>
          </cell>
          <cell r="B7733" t="str">
            <v>Seguros a filiales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</row>
        <row r="7734">
          <cell r="A7734">
            <v>51060700901</v>
          </cell>
          <cell r="B7734" t="str">
            <v>Seguro directo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</row>
        <row r="7735">
          <cell r="A7735">
            <v>51060700902</v>
          </cell>
          <cell r="B7735" t="str">
            <v>Reaseguro tomado</v>
          </cell>
          <cell r="C7735">
            <v>0</v>
          </cell>
          <cell r="D7735">
            <v>0</v>
          </cell>
          <cell r="E7735">
            <v>0</v>
          </cell>
          <cell r="F7735">
            <v>0</v>
          </cell>
        </row>
        <row r="7736">
          <cell r="A7736">
            <v>51060700903</v>
          </cell>
          <cell r="B7736" t="str">
            <v>Coaseguro</v>
          </cell>
          <cell r="C7736">
            <v>0</v>
          </cell>
          <cell r="D7736">
            <v>0</v>
          </cell>
          <cell r="E7736">
            <v>0</v>
          </cell>
          <cell r="F7736">
            <v>0</v>
          </cell>
        </row>
        <row r="7737">
          <cell r="A7737">
            <v>510608</v>
          </cell>
          <cell r="B7737" t="str">
            <v>Fidelidad</v>
          </cell>
          <cell r="C7737">
            <v>0</v>
          </cell>
          <cell r="D7737">
            <v>5870.83</v>
          </cell>
          <cell r="E7737">
            <v>44028.14</v>
          </cell>
          <cell r="F7737">
            <v>-38157.31</v>
          </cell>
        </row>
        <row r="7738">
          <cell r="A7738">
            <v>5106080</v>
          </cell>
          <cell r="B7738" t="str">
            <v>Fidelidad</v>
          </cell>
          <cell r="C7738">
            <v>0</v>
          </cell>
          <cell r="D7738">
            <v>5870.83</v>
          </cell>
          <cell r="E7738">
            <v>44028.14</v>
          </cell>
          <cell r="F7738">
            <v>-38157.31</v>
          </cell>
        </row>
        <row r="7739">
          <cell r="A7739">
            <v>510608001</v>
          </cell>
          <cell r="B7739" t="str">
            <v>Seguro directo</v>
          </cell>
          <cell r="C7739">
            <v>0</v>
          </cell>
          <cell r="D7739">
            <v>5870.83</v>
          </cell>
          <cell r="E7739">
            <v>24600.639999999999</v>
          </cell>
          <cell r="F7739">
            <v>-18729.810000000001</v>
          </cell>
        </row>
        <row r="7740">
          <cell r="A7740">
            <v>51060800101</v>
          </cell>
          <cell r="B7740" t="str">
            <v>Iniciales</v>
          </cell>
          <cell r="C7740">
            <v>0</v>
          </cell>
          <cell r="D7740">
            <v>3580.98</v>
          </cell>
          <cell r="E7740">
            <v>16375</v>
          </cell>
          <cell r="F7740">
            <v>-12794.02</v>
          </cell>
        </row>
        <row r="7741">
          <cell r="A7741">
            <v>51060800102</v>
          </cell>
          <cell r="B7741" t="str">
            <v>Renovaciones</v>
          </cell>
          <cell r="C7741">
            <v>0</v>
          </cell>
          <cell r="D7741">
            <v>2289.85</v>
          </cell>
          <cell r="E7741">
            <v>8225.64</v>
          </cell>
          <cell r="F7741">
            <v>-5935.79</v>
          </cell>
        </row>
        <row r="7742">
          <cell r="A7742">
            <v>510608002</v>
          </cell>
          <cell r="B7742" t="str">
            <v>Reaseguro tomado</v>
          </cell>
          <cell r="C7742">
            <v>0</v>
          </cell>
          <cell r="D7742">
            <v>0</v>
          </cell>
          <cell r="E7742">
            <v>19427.5</v>
          </cell>
          <cell r="F7742">
            <v>-19427.5</v>
          </cell>
        </row>
        <row r="7743">
          <cell r="A7743">
            <v>510608003</v>
          </cell>
          <cell r="B7743" t="str">
            <v>Coaseguro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</row>
        <row r="7744">
          <cell r="A7744">
            <v>510608009</v>
          </cell>
          <cell r="B7744" t="str">
            <v>Seguros a filiales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</row>
        <row r="7745">
          <cell r="A7745">
            <v>51060800901</v>
          </cell>
          <cell r="B7745" t="str">
            <v>Seguro directo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</row>
        <row r="7746">
          <cell r="A7746">
            <v>51060800902</v>
          </cell>
          <cell r="B7746" t="str">
            <v>Reaseguro tomado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</row>
        <row r="7747">
          <cell r="A7747">
            <v>51060800903</v>
          </cell>
          <cell r="B7747" t="str">
            <v>Coaseguro</v>
          </cell>
          <cell r="C7747">
            <v>0</v>
          </cell>
          <cell r="D7747">
            <v>0</v>
          </cell>
          <cell r="E7747">
            <v>0</v>
          </cell>
          <cell r="F7747">
            <v>0</v>
          </cell>
        </row>
        <row r="7748">
          <cell r="A7748">
            <v>510609</v>
          </cell>
          <cell r="B7748" t="str">
            <v>SEGURO DE BANCOS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</row>
        <row r="7749">
          <cell r="A7749">
            <v>5106090</v>
          </cell>
          <cell r="B7749" t="str">
            <v>Seguro de bancos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</row>
        <row r="7750">
          <cell r="A7750">
            <v>510609001</v>
          </cell>
          <cell r="B7750" t="str">
            <v>Seguro directo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</row>
        <row r="7751">
          <cell r="A7751">
            <v>51060900101</v>
          </cell>
          <cell r="B7751" t="str">
            <v>Iniciales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</row>
        <row r="7752">
          <cell r="A7752">
            <v>51060900102</v>
          </cell>
          <cell r="B7752" t="str">
            <v>Renovaciones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</row>
        <row r="7753">
          <cell r="A7753">
            <v>510609002</v>
          </cell>
          <cell r="B7753" t="str">
            <v>Reaseguro tomado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</row>
        <row r="7754">
          <cell r="A7754">
            <v>510609003</v>
          </cell>
          <cell r="B7754" t="str">
            <v>Coaseguro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</row>
        <row r="7755">
          <cell r="A7755">
            <v>510609009</v>
          </cell>
          <cell r="B7755" t="str">
            <v>Seguros a filiales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</row>
        <row r="7756">
          <cell r="A7756">
            <v>51060900901</v>
          </cell>
          <cell r="B7756" t="str">
            <v>Seguro directo</v>
          </cell>
          <cell r="C7756">
            <v>0</v>
          </cell>
          <cell r="D7756">
            <v>0</v>
          </cell>
          <cell r="E7756">
            <v>0</v>
          </cell>
          <cell r="F7756">
            <v>0</v>
          </cell>
        </row>
        <row r="7757">
          <cell r="A7757">
            <v>51060900902</v>
          </cell>
          <cell r="B7757" t="str">
            <v>Reaseguro tomado</v>
          </cell>
          <cell r="C7757">
            <v>0</v>
          </cell>
          <cell r="D7757">
            <v>0</v>
          </cell>
          <cell r="E7757">
            <v>0</v>
          </cell>
          <cell r="F7757">
            <v>0</v>
          </cell>
        </row>
        <row r="7758">
          <cell r="A7758">
            <v>51060900903</v>
          </cell>
          <cell r="B7758" t="str">
            <v>Coaseguro</v>
          </cell>
          <cell r="C7758">
            <v>0</v>
          </cell>
          <cell r="D7758">
            <v>0</v>
          </cell>
          <cell r="E7758">
            <v>0</v>
          </cell>
          <cell r="F7758">
            <v>0</v>
          </cell>
        </row>
        <row r="7759">
          <cell r="A7759">
            <v>510610</v>
          </cell>
          <cell r="B7759" t="str">
            <v>Todo Riesgo Para Contratistas</v>
          </cell>
          <cell r="C7759">
            <v>0</v>
          </cell>
          <cell r="D7759">
            <v>67422.720000000001</v>
          </cell>
          <cell r="E7759">
            <v>261803.53</v>
          </cell>
          <cell r="F7759">
            <v>-194380.81</v>
          </cell>
        </row>
        <row r="7760">
          <cell r="A7760">
            <v>5106100</v>
          </cell>
          <cell r="B7760" t="str">
            <v>Todo riesgo para contratistas</v>
          </cell>
          <cell r="C7760">
            <v>0</v>
          </cell>
          <cell r="D7760">
            <v>67422.720000000001</v>
          </cell>
          <cell r="E7760">
            <v>261803.53</v>
          </cell>
          <cell r="F7760">
            <v>-194380.81</v>
          </cell>
        </row>
        <row r="7761">
          <cell r="A7761">
            <v>510610001</v>
          </cell>
          <cell r="B7761" t="str">
            <v>Seguro directo</v>
          </cell>
          <cell r="C7761">
            <v>0</v>
          </cell>
          <cell r="D7761">
            <v>67422.720000000001</v>
          </cell>
          <cell r="E7761">
            <v>261803.53</v>
          </cell>
          <cell r="F7761">
            <v>-194380.81</v>
          </cell>
        </row>
        <row r="7762">
          <cell r="A7762">
            <v>51061000101</v>
          </cell>
          <cell r="B7762" t="str">
            <v>Iniciales</v>
          </cell>
          <cell r="C7762">
            <v>0</v>
          </cell>
          <cell r="D7762">
            <v>54399.19</v>
          </cell>
          <cell r="E7762">
            <v>225884.76</v>
          </cell>
          <cell r="F7762">
            <v>-171485.57</v>
          </cell>
        </row>
        <row r="7763">
          <cell r="A7763">
            <v>51061000102</v>
          </cell>
          <cell r="B7763" t="str">
            <v>Renovaciones</v>
          </cell>
          <cell r="C7763">
            <v>0</v>
          </cell>
          <cell r="D7763">
            <v>13023.53</v>
          </cell>
          <cell r="E7763">
            <v>35918.769999999997</v>
          </cell>
          <cell r="F7763">
            <v>-22895.24</v>
          </cell>
        </row>
        <row r="7764">
          <cell r="A7764">
            <v>510610002</v>
          </cell>
          <cell r="B7764" t="str">
            <v>Reaseguro tomado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</row>
        <row r="7765">
          <cell r="A7765">
            <v>510610003</v>
          </cell>
          <cell r="B7765" t="str">
            <v>Coaseguro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</row>
        <row r="7766">
          <cell r="A7766">
            <v>510610009</v>
          </cell>
          <cell r="B7766" t="str">
            <v>Seguros a filiales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</row>
        <row r="7767">
          <cell r="A7767">
            <v>51061000901</v>
          </cell>
          <cell r="B7767" t="str">
            <v>Seguro directo</v>
          </cell>
          <cell r="C7767">
            <v>0</v>
          </cell>
          <cell r="D7767">
            <v>0</v>
          </cell>
          <cell r="E7767">
            <v>0</v>
          </cell>
          <cell r="F7767">
            <v>0</v>
          </cell>
        </row>
        <row r="7768">
          <cell r="A7768">
            <v>51061000902</v>
          </cell>
          <cell r="B7768" t="str">
            <v>Reaseguro tomado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</row>
        <row r="7769">
          <cell r="A7769">
            <v>51061000903</v>
          </cell>
          <cell r="B7769" t="str">
            <v>Coaseguro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</row>
        <row r="7770">
          <cell r="A7770">
            <v>510611</v>
          </cell>
          <cell r="B7770" t="str">
            <v>Todo riesgo equipo para contratistas</v>
          </cell>
          <cell r="C7770">
            <v>0</v>
          </cell>
          <cell r="D7770">
            <v>11658.12</v>
          </cell>
          <cell r="E7770">
            <v>160275.88</v>
          </cell>
          <cell r="F7770">
            <v>-148617.76</v>
          </cell>
        </row>
        <row r="7771">
          <cell r="A7771">
            <v>5106110</v>
          </cell>
          <cell r="B7771" t="str">
            <v>Todo riesgo equipo para contratistas</v>
          </cell>
          <cell r="C7771">
            <v>0</v>
          </cell>
          <cell r="D7771">
            <v>11658.12</v>
          </cell>
          <cell r="E7771">
            <v>160275.88</v>
          </cell>
          <cell r="F7771">
            <v>-148617.76</v>
          </cell>
        </row>
        <row r="7772">
          <cell r="A7772">
            <v>510611001</v>
          </cell>
          <cell r="B7772" t="str">
            <v>Seguro directo</v>
          </cell>
          <cell r="C7772">
            <v>0</v>
          </cell>
          <cell r="D7772">
            <v>11658.12</v>
          </cell>
          <cell r="E7772">
            <v>160275.88</v>
          </cell>
          <cell r="F7772">
            <v>-148617.76</v>
          </cell>
        </row>
        <row r="7773">
          <cell r="A7773">
            <v>51061100101</v>
          </cell>
          <cell r="B7773" t="str">
            <v>Iniciales</v>
          </cell>
          <cell r="C7773">
            <v>0</v>
          </cell>
          <cell r="D7773">
            <v>7670.24</v>
          </cell>
          <cell r="E7773">
            <v>98728.99</v>
          </cell>
          <cell r="F7773">
            <v>-91058.75</v>
          </cell>
        </row>
        <row r="7774">
          <cell r="A7774">
            <v>51061100102</v>
          </cell>
          <cell r="B7774" t="str">
            <v>Renovaciones</v>
          </cell>
          <cell r="C7774">
            <v>0</v>
          </cell>
          <cell r="D7774">
            <v>3987.88</v>
          </cell>
          <cell r="E7774">
            <v>61546.89</v>
          </cell>
          <cell r="F7774">
            <v>-57559.01</v>
          </cell>
        </row>
        <row r="7775">
          <cell r="A7775">
            <v>510611002</v>
          </cell>
          <cell r="B7775" t="str">
            <v>Reaseguro tomado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</row>
        <row r="7776">
          <cell r="A7776">
            <v>510611003</v>
          </cell>
          <cell r="B7776" t="str">
            <v>Coaseguro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</row>
        <row r="7777">
          <cell r="A7777">
            <v>510611009</v>
          </cell>
          <cell r="B7777" t="str">
            <v>Seguros a filiales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</row>
        <row r="7778">
          <cell r="A7778">
            <v>51061100901</v>
          </cell>
          <cell r="B7778" t="str">
            <v>Seguro directo</v>
          </cell>
          <cell r="C7778">
            <v>0</v>
          </cell>
          <cell r="D7778">
            <v>0</v>
          </cell>
          <cell r="E7778">
            <v>0</v>
          </cell>
          <cell r="F7778">
            <v>0</v>
          </cell>
        </row>
        <row r="7779">
          <cell r="A7779">
            <v>51061100902</v>
          </cell>
          <cell r="B7779" t="str">
            <v>Reaseguro tomado</v>
          </cell>
          <cell r="C7779">
            <v>0</v>
          </cell>
          <cell r="D7779">
            <v>0</v>
          </cell>
          <cell r="E7779">
            <v>0</v>
          </cell>
          <cell r="F7779">
            <v>0</v>
          </cell>
        </row>
        <row r="7780">
          <cell r="A7780">
            <v>51061100903</v>
          </cell>
          <cell r="B7780" t="str">
            <v>Coaseguro</v>
          </cell>
          <cell r="C7780">
            <v>0</v>
          </cell>
          <cell r="D7780">
            <v>0</v>
          </cell>
          <cell r="E7780">
            <v>0</v>
          </cell>
          <cell r="F7780">
            <v>0</v>
          </cell>
        </row>
        <row r="7781">
          <cell r="A7781">
            <v>510612</v>
          </cell>
          <cell r="B7781" t="str">
            <v>Rotura de maquinaria</v>
          </cell>
          <cell r="C7781">
            <v>0</v>
          </cell>
          <cell r="D7781">
            <v>6244.86</v>
          </cell>
          <cell r="E7781">
            <v>8523.4599999999991</v>
          </cell>
          <cell r="F7781">
            <v>-2278.6</v>
          </cell>
        </row>
        <row r="7782">
          <cell r="A7782">
            <v>5106120</v>
          </cell>
          <cell r="B7782" t="str">
            <v>Rotura de maquinaria</v>
          </cell>
          <cell r="C7782">
            <v>0</v>
          </cell>
          <cell r="D7782">
            <v>6244.86</v>
          </cell>
          <cell r="E7782">
            <v>8523.4599999999991</v>
          </cell>
          <cell r="F7782">
            <v>-2278.6</v>
          </cell>
        </row>
        <row r="7783">
          <cell r="A7783">
            <v>510612001</v>
          </cell>
          <cell r="B7783" t="str">
            <v>Seguro directo</v>
          </cell>
          <cell r="C7783">
            <v>0</v>
          </cell>
          <cell r="D7783">
            <v>6244.86</v>
          </cell>
          <cell r="E7783">
            <v>8523.4599999999991</v>
          </cell>
          <cell r="F7783">
            <v>-2278.6</v>
          </cell>
        </row>
        <row r="7784">
          <cell r="A7784">
            <v>51061200101</v>
          </cell>
          <cell r="B7784" t="str">
            <v>Iniciales</v>
          </cell>
          <cell r="C7784">
            <v>0</v>
          </cell>
          <cell r="D7784">
            <v>0</v>
          </cell>
          <cell r="E7784">
            <v>2000</v>
          </cell>
          <cell r="F7784">
            <v>-2000</v>
          </cell>
        </row>
        <row r="7785">
          <cell r="A7785">
            <v>51061200102</v>
          </cell>
          <cell r="B7785" t="str">
            <v>Renovaciones</v>
          </cell>
          <cell r="C7785">
            <v>0</v>
          </cell>
          <cell r="D7785">
            <v>6244.86</v>
          </cell>
          <cell r="E7785">
            <v>6523.46</v>
          </cell>
          <cell r="F7785">
            <v>-278.60000000000002</v>
          </cell>
        </row>
        <row r="7786">
          <cell r="A7786">
            <v>510612002</v>
          </cell>
          <cell r="B7786" t="str">
            <v>Reaseguro tomado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</row>
        <row r="7787">
          <cell r="A7787">
            <v>510612003</v>
          </cell>
          <cell r="B7787" t="str">
            <v>Coaseguro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</row>
        <row r="7788">
          <cell r="A7788">
            <v>510612009</v>
          </cell>
          <cell r="B7788" t="str">
            <v>Seguros a filiales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</row>
        <row r="7789">
          <cell r="A7789">
            <v>51061200901</v>
          </cell>
          <cell r="B7789" t="str">
            <v>Seguro directo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</row>
        <row r="7790">
          <cell r="A7790">
            <v>51061200902</v>
          </cell>
          <cell r="B7790" t="str">
            <v>Reaseguro tomado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</row>
        <row r="7791">
          <cell r="A7791">
            <v>51061200903</v>
          </cell>
          <cell r="B7791" t="str">
            <v>Coaseguro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</row>
        <row r="7792">
          <cell r="A7792">
            <v>510613</v>
          </cell>
          <cell r="B7792" t="str">
            <v>Seguro de montaje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</row>
        <row r="7793">
          <cell r="A7793">
            <v>5106130</v>
          </cell>
          <cell r="B7793" t="str">
            <v>Montaje contra todo riesgo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</row>
        <row r="7794">
          <cell r="A7794">
            <v>510613001</v>
          </cell>
          <cell r="B7794" t="str">
            <v>Seguro directo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</row>
        <row r="7795">
          <cell r="A7795">
            <v>51061300101</v>
          </cell>
          <cell r="B7795" t="str">
            <v>Iniciales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</row>
        <row r="7796">
          <cell r="A7796">
            <v>51061300102</v>
          </cell>
          <cell r="B7796" t="str">
            <v>Renovaciones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</row>
        <row r="7797">
          <cell r="A7797">
            <v>510613002</v>
          </cell>
          <cell r="B7797" t="str">
            <v>Reaseguro tomado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</row>
        <row r="7798">
          <cell r="A7798">
            <v>510613003</v>
          </cell>
          <cell r="B7798" t="str">
            <v>Coaseguro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</row>
        <row r="7799">
          <cell r="A7799">
            <v>510613009</v>
          </cell>
          <cell r="B7799" t="str">
            <v>Seguros a filiales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</row>
        <row r="7800">
          <cell r="A7800">
            <v>51061300901</v>
          </cell>
          <cell r="B7800" t="str">
            <v>Seguro directo</v>
          </cell>
          <cell r="C7800">
            <v>0</v>
          </cell>
          <cell r="D7800">
            <v>0</v>
          </cell>
          <cell r="E7800">
            <v>0</v>
          </cell>
          <cell r="F7800">
            <v>0</v>
          </cell>
        </row>
        <row r="7801">
          <cell r="A7801">
            <v>51061300902</v>
          </cell>
          <cell r="B7801" t="str">
            <v>Reaseguro tomado</v>
          </cell>
          <cell r="C7801">
            <v>0</v>
          </cell>
          <cell r="D7801">
            <v>0</v>
          </cell>
          <cell r="E7801">
            <v>0</v>
          </cell>
          <cell r="F7801">
            <v>0</v>
          </cell>
        </row>
        <row r="7802">
          <cell r="A7802">
            <v>51061300903</v>
          </cell>
          <cell r="B7802" t="str">
            <v>Coaseguro</v>
          </cell>
          <cell r="C7802">
            <v>0</v>
          </cell>
          <cell r="D7802">
            <v>0</v>
          </cell>
          <cell r="E7802">
            <v>0</v>
          </cell>
          <cell r="F7802">
            <v>0</v>
          </cell>
        </row>
        <row r="7803">
          <cell r="A7803">
            <v>510614</v>
          </cell>
          <cell r="B7803" t="str">
            <v>Todo riesgo equipo electrónico</v>
          </cell>
          <cell r="C7803">
            <v>0</v>
          </cell>
          <cell r="D7803">
            <v>7567.62</v>
          </cell>
          <cell r="E7803">
            <v>33850.370000000003</v>
          </cell>
          <cell r="F7803">
            <v>-26282.75</v>
          </cell>
        </row>
        <row r="7804">
          <cell r="A7804">
            <v>5106140</v>
          </cell>
          <cell r="B7804" t="str">
            <v>Todo riesgo equipo electrónico</v>
          </cell>
          <cell r="C7804">
            <v>0</v>
          </cell>
          <cell r="D7804">
            <v>7567.62</v>
          </cell>
          <cell r="E7804">
            <v>33850.370000000003</v>
          </cell>
          <cell r="F7804">
            <v>-26282.75</v>
          </cell>
        </row>
        <row r="7805">
          <cell r="A7805">
            <v>510614001</v>
          </cell>
          <cell r="B7805" t="str">
            <v>Seguro directo</v>
          </cell>
          <cell r="C7805">
            <v>0</v>
          </cell>
          <cell r="D7805">
            <v>7567.62</v>
          </cell>
          <cell r="E7805">
            <v>33850.370000000003</v>
          </cell>
          <cell r="F7805">
            <v>-26282.75</v>
          </cell>
        </row>
        <row r="7806">
          <cell r="A7806">
            <v>51061400101</v>
          </cell>
          <cell r="B7806" t="str">
            <v>Iniciales</v>
          </cell>
          <cell r="C7806">
            <v>0</v>
          </cell>
          <cell r="D7806">
            <v>6883.07</v>
          </cell>
          <cell r="E7806">
            <v>30708.33</v>
          </cell>
          <cell r="F7806">
            <v>-23825.26</v>
          </cell>
        </row>
        <row r="7807">
          <cell r="A7807">
            <v>51061400102</v>
          </cell>
          <cell r="B7807" t="str">
            <v>Renovaciones</v>
          </cell>
          <cell r="C7807">
            <v>0</v>
          </cell>
          <cell r="D7807">
            <v>684.55</v>
          </cell>
          <cell r="E7807">
            <v>3142.04</v>
          </cell>
          <cell r="F7807">
            <v>-2457.4899999999998</v>
          </cell>
        </row>
        <row r="7808">
          <cell r="A7808">
            <v>510614002</v>
          </cell>
          <cell r="B7808" t="str">
            <v>Reaseguro tomado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</row>
        <row r="7809">
          <cell r="A7809">
            <v>510614003</v>
          </cell>
          <cell r="B7809" t="str">
            <v>Coaseguro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</row>
        <row r="7810">
          <cell r="A7810">
            <v>510614009</v>
          </cell>
          <cell r="B7810" t="str">
            <v>Seguros a filiales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</row>
        <row r="7811">
          <cell r="A7811">
            <v>51061400901</v>
          </cell>
          <cell r="B7811" t="str">
            <v>Seguro directo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</row>
        <row r="7812">
          <cell r="A7812">
            <v>51061400902</v>
          </cell>
          <cell r="B7812" t="str">
            <v>Reaseguro tomado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</row>
        <row r="7813">
          <cell r="A7813">
            <v>51061400903</v>
          </cell>
          <cell r="B7813" t="str">
            <v>Coaseguro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</row>
        <row r="7814">
          <cell r="A7814">
            <v>510615</v>
          </cell>
          <cell r="B7814" t="str">
            <v>Calderos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</row>
        <row r="7815">
          <cell r="A7815">
            <v>5106150</v>
          </cell>
          <cell r="B7815" t="str">
            <v>Calderos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</row>
        <row r="7816">
          <cell r="A7816">
            <v>510615001</v>
          </cell>
          <cell r="B7816" t="str">
            <v>Seguro directo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</row>
        <row r="7817">
          <cell r="A7817">
            <v>51061500101</v>
          </cell>
          <cell r="B7817" t="str">
            <v>Iniciales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</row>
        <row r="7818">
          <cell r="A7818">
            <v>51061500102</v>
          </cell>
          <cell r="B7818" t="str">
            <v>Renovaciones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</row>
        <row r="7819">
          <cell r="A7819">
            <v>510615002</v>
          </cell>
          <cell r="B7819" t="str">
            <v>Reaseguro tomado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</row>
        <row r="7820">
          <cell r="A7820">
            <v>510615003</v>
          </cell>
          <cell r="B7820" t="str">
            <v>Coaseguro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</row>
        <row r="7821">
          <cell r="A7821">
            <v>510615009</v>
          </cell>
          <cell r="B7821" t="str">
            <v>Seguros a filiales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</row>
        <row r="7822">
          <cell r="A7822">
            <v>51061500901</v>
          </cell>
          <cell r="B7822" t="str">
            <v>Seguro directo</v>
          </cell>
          <cell r="C7822">
            <v>0</v>
          </cell>
          <cell r="D7822">
            <v>0</v>
          </cell>
          <cell r="E7822">
            <v>0</v>
          </cell>
          <cell r="F7822">
            <v>0</v>
          </cell>
        </row>
        <row r="7823">
          <cell r="A7823">
            <v>51061500902</v>
          </cell>
          <cell r="B7823" t="str">
            <v>Reaseguro tomado</v>
          </cell>
          <cell r="C7823">
            <v>0</v>
          </cell>
          <cell r="D7823">
            <v>0</v>
          </cell>
          <cell r="E7823">
            <v>0</v>
          </cell>
          <cell r="F7823">
            <v>0</v>
          </cell>
        </row>
        <row r="7824">
          <cell r="A7824">
            <v>51061500903</v>
          </cell>
          <cell r="B7824" t="str">
            <v>Coaseguro</v>
          </cell>
          <cell r="C7824">
            <v>0</v>
          </cell>
          <cell r="D7824">
            <v>0</v>
          </cell>
          <cell r="E7824">
            <v>0</v>
          </cell>
          <cell r="F7824">
            <v>0</v>
          </cell>
        </row>
        <row r="7825">
          <cell r="A7825">
            <v>510616</v>
          </cell>
          <cell r="B7825" t="str">
            <v>Lucro cesante por interrupción de negocios</v>
          </cell>
          <cell r="C7825">
            <v>0</v>
          </cell>
          <cell r="D7825">
            <v>27581.19</v>
          </cell>
          <cell r="E7825">
            <v>193011.23</v>
          </cell>
          <cell r="F7825">
            <v>-165430.04</v>
          </cell>
        </row>
        <row r="7826">
          <cell r="A7826">
            <v>5106160</v>
          </cell>
          <cell r="B7826" t="str">
            <v>Lucro cesante por interrupción de negocios</v>
          </cell>
          <cell r="C7826">
            <v>0</v>
          </cell>
          <cell r="D7826">
            <v>27581.19</v>
          </cell>
          <cell r="E7826">
            <v>193011.23</v>
          </cell>
          <cell r="F7826">
            <v>-165430.04</v>
          </cell>
        </row>
        <row r="7827">
          <cell r="A7827">
            <v>510616001</v>
          </cell>
          <cell r="B7827" t="str">
            <v>Seguro directo</v>
          </cell>
          <cell r="C7827">
            <v>0</v>
          </cell>
          <cell r="D7827">
            <v>27581.19</v>
          </cell>
          <cell r="E7827">
            <v>193011.23</v>
          </cell>
          <cell r="F7827">
            <v>-165430.04</v>
          </cell>
        </row>
        <row r="7828">
          <cell r="A7828">
            <v>51061600101</v>
          </cell>
          <cell r="B7828" t="str">
            <v>Iniciales</v>
          </cell>
          <cell r="C7828">
            <v>0</v>
          </cell>
          <cell r="D7828">
            <v>22541.7</v>
          </cell>
          <cell r="E7828">
            <v>23462.39</v>
          </cell>
          <cell r="F7828">
            <v>-920.69</v>
          </cell>
        </row>
        <row r="7829">
          <cell r="A7829">
            <v>51061600102</v>
          </cell>
          <cell r="B7829" t="str">
            <v>Renovaciones</v>
          </cell>
          <cell r="C7829">
            <v>0</v>
          </cell>
          <cell r="D7829">
            <v>5039.49</v>
          </cell>
          <cell r="E7829">
            <v>169548.84</v>
          </cell>
          <cell r="F7829">
            <v>-164509.35</v>
          </cell>
        </row>
        <row r="7830">
          <cell r="A7830">
            <v>510616002</v>
          </cell>
          <cell r="B7830" t="str">
            <v>Reaseguro tomado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>
            <v>510616003</v>
          </cell>
          <cell r="B7831" t="str">
            <v>Coaseguro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>
            <v>510616009</v>
          </cell>
          <cell r="B7832" t="str">
            <v>Seguros a filiales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>
            <v>51061600901</v>
          </cell>
          <cell r="B7833" t="str">
            <v>Seguro directo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>
            <v>51061600902</v>
          </cell>
          <cell r="B7834" t="str">
            <v>Reaseguro tomado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>
            <v>51061600903</v>
          </cell>
          <cell r="B7835" t="str">
            <v>Coaseguro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>
            <v>5106170</v>
          </cell>
          <cell r="B7836" t="str">
            <v>Lucro cesante rotura de maquinaria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>
            <v>510617001</v>
          </cell>
          <cell r="B7837" t="str">
            <v>Seguro directo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>
            <v>51061700101</v>
          </cell>
          <cell r="B7838" t="str">
            <v>Iniciales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>
            <v>51061700102</v>
          </cell>
          <cell r="B7839" t="str">
            <v>Renovaciones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</row>
        <row r="7840">
          <cell r="A7840">
            <v>510617002</v>
          </cell>
          <cell r="B7840" t="str">
            <v>Reaseguro tomado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</row>
        <row r="7841">
          <cell r="A7841">
            <v>510617003</v>
          </cell>
          <cell r="B7841" t="str">
            <v>Coaseguro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>
            <v>510617009</v>
          </cell>
          <cell r="B7842" t="str">
            <v>Seguros a filiales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</row>
        <row r="7843">
          <cell r="A7843">
            <v>51061700901</v>
          </cell>
          <cell r="B7843" t="str">
            <v>Seguro directo</v>
          </cell>
          <cell r="C7843">
            <v>0</v>
          </cell>
          <cell r="D7843">
            <v>0</v>
          </cell>
          <cell r="E7843">
            <v>0</v>
          </cell>
          <cell r="F7843">
            <v>0</v>
          </cell>
        </row>
        <row r="7844">
          <cell r="A7844">
            <v>51061700902</v>
          </cell>
          <cell r="B7844" t="str">
            <v>Reaseguro tomado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</row>
        <row r="7845">
          <cell r="A7845">
            <v>51061700903</v>
          </cell>
          <cell r="B7845" t="str">
            <v>Coaseguro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</row>
        <row r="7846">
          <cell r="A7846">
            <v>510618</v>
          </cell>
          <cell r="B7846" t="str">
            <v>Responsabilidad civil</v>
          </cell>
          <cell r="C7846">
            <v>0</v>
          </cell>
          <cell r="D7846">
            <v>128446.63</v>
          </cell>
          <cell r="E7846">
            <v>623190.18000000005</v>
          </cell>
          <cell r="F7846">
            <v>-494743.55</v>
          </cell>
        </row>
        <row r="7847">
          <cell r="A7847">
            <v>5106180</v>
          </cell>
          <cell r="B7847" t="str">
            <v>Responsabilidad civil</v>
          </cell>
          <cell r="C7847">
            <v>0</v>
          </cell>
          <cell r="D7847">
            <v>128446.63</v>
          </cell>
          <cell r="E7847">
            <v>623190.18000000005</v>
          </cell>
          <cell r="F7847">
            <v>-494743.55</v>
          </cell>
        </row>
        <row r="7848">
          <cell r="A7848">
            <v>510618001</v>
          </cell>
          <cell r="B7848" t="str">
            <v>Seguro directo</v>
          </cell>
          <cell r="C7848">
            <v>0</v>
          </cell>
          <cell r="D7848">
            <v>128446.63</v>
          </cell>
          <cell r="E7848">
            <v>623190.18000000005</v>
          </cell>
          <cell r="F7848">
            <v>-494743.55</v>
          </cell>
        </row>
        <row r="7849">
          <cell r="A7849">
            <v>51061800101</v>
          </cell>
          <cell r="B7849" t="str">
            <v>Iniciales</v>
          </cell>
          <cell r="C7849">
            <v>0</v>
          </cell>
          <cell r="D7849">
            <v>115666.83</v>
          </cell>
          <cell r="E7849">
            <v>359119.38</v>
          </cell>
          <cell r="F7849">
            <v>-243452.55</v>
          </cell>
        </row>
        <row r="7850">
          <cell r="A7850">
            <v>51061800102</v>
          </cell>
          <cell r="B7850" t="str">
            <v>Renovaciones</v>
          </cell>
          <cell r="C7850">
            <v>0</v>
          </cell>
          <cell r="D7850">
            <v>12779.8</v>
          </cell>
          <cell r="E7850">
            <v>264070.8</v>
          </cell>
          <cell r="F7850">
            <v>-251291</v>
          </cell>
        </row>
        <row r="7851">
          <cell r="A7851">
            <v>510618002</v>
          </cell>
          <cell r="B7851" t="str">
            <v>Reaseguro tomado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>
            <v>510618003</v>
          </cell>
          <cell r="B7852" t="str">
            <v>Coaseguro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>
            <v>510618009</v>
          </cell>
          <cell r="B7853" t="str">
            <v>Seguros a filiales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>
            <v>51061800901</v>
          </cell>
          <cell r="B7854" t="str">
            <v>Seguro directo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>
            <v>51061800902</v>
          </cell>
          <cell r="B7855" t="str">
            <v>Reaseguro tomado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>
            <v>51061800903</v>
          </cell>
          <cell r="B7856" t="str">
            <v>Coaseguro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>
            <v>5106190</v>
          </cell>
          <cell r="B7857" t="str">
            <v>Riesgos profesionales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>
            <v>510619001</v>
          </cell>
          <cell r="B7858" t="str">
            <v>Seguro directo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>
            <v>51061900101</v>
          </cell>
          <cell r="B7859" t="str">
            <v>Iniciales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>
            <v>51061900102</v>
          </cell>
          <cell r="B7860" t="str">
            <v>Renovaciones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>
            <v>510619002</v>
          </cell>
          <cell r="B7861" t="str">
            <v>Reaseguro tomado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>
            <v>510619003</v>
          </cell>
          <cell r="B7862" t="str">
            <v>Coaseguro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>
            <v>510619009</v>
          </cell>
          <cell r="B7863" t="str">
            <v>Seguros a filiales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>
            <v>51061900901</v>
          </cell>
          <cell r="B7864" t="str">
            <v>Seguro directo</v>
          </cell>
          <cell r="C7864">
            <v>0</v>
          </cell>
          <cell r="D7864">
            <v>0</v>
          </cell>
          <cell r="E7864">
            <v>0</v>
          </cell>
          <cell r="F7864">
            <v>0</v>
          </cell>
        </row>
        <row r="7865">
          <cell r="A7865">
            <v>51061900902</v>
          </cell>
          <cell r="B7865" t="str">
            <v>Reaseguro tomado</v>
          </cell>
          <cell r="C7865">
            <v>0</v>
          </cell>
          <cell r="D7865">
            <v>0</v>
          </cell>
          <cell r="E7865">
            <v>0</v>
          </cell>
          <cell r="F7865">
            <v>0</v>
          </cell>
        </row>
        <row r="7866">
          <cell r="A7866">
            <v>51061900903</v>
          </cell>
          <cell r="B7866" t="str">
            <v>Coaseguro</v>
          </cell>
          <cell r="C7866">
            <v>0</v>
          </cell>
          <cell r="D7866">
            <v>0</v>
          </cell>
          <cell r="E7866">
            <v>0</v>
          </cell>
          <cell r="F7866">
            <v>0</v>
          </cell>
        </row>
        <row r="7867">
          <cell r="A7867">
            <v>5106200</v>
          </cell>
          <cell r="B7867" t="str">
            <v>Ganadero</v>
          </cell>
          <cell r="C7867">
            <v>0</v>
          </cell>
          <cell r="D7867">
            <v>0</v>
          </cell>
          <cell r="E7867">
            <v>0</v>
          </cell>
          <cell r="F7867">
            <v>0</v>
          </cell>
        </row>
        <row r="7868">
          <cell r="A7868">
            <v>510620001</v>
          </cell>
          <cell r="B7868" t="str">
            <v>Seguro directo</v>
          </cell>
          <cell r="C7868">
            <v>0</v>
          </cell>
          <cell r="D7868">
            <v>0</v>
          </cell>
          <cell r="E7868">
            <v>0</v>
          </cell>
          <cell r="F7868">
            <v>0</v>
          </cell>
        </row>
        <row r="7869">
          <cell r="A7869">
            <v>51062000101</v>
          </cell>
          <cell r="B7869" t="str">
            <v>Iniciales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>
            <v>51062000102</v>
          </cell>
          <cell r="B7870" t="str">
            <v>Renovaciones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>
            <v>510620002</v>
          </cell>
          <cell r="B7871" t="str">
            <v>Reaseguro tomado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>
            <v>510620003</v>
          </cell>
          <cell r="B7872" t="str">
            <v>Coaseguro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>
            <v>510620009</v>
          </cell>
          <cell r="B7873" t="str">
            <v>Seguros a filiales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>
            <v>51062000901</v>
          </cell>
          <cell r="B7874" t="str">
            <v>Seguro directo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>
            <v>51062000902</v>
          </cell>
          <cell r="B7875" t="str">
            <v>Reaseguro tomado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>
            <v>51062000903</v>
          </cell>
          <cell r="B7876" t="str">
            <v>Coaseguro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>
            <v>510621</v>
          </cell>
          <cell r="B7877" t="str">
            <v>Agricola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>
            <v>5106210</v>
          </cell>
          <cell r="B7878" t="str">
            <v>Agrícola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>
            <v>510621001</v>
          </cell>
          <cell r="B7879" t="str">
            <v>Seguro directo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>
            <v>51062100101</v>
          </cell>
          <cell r="B7880" t="str">
            <v>Iniciales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>
            <v>51062100102</v>
          </cell>
          <cell r="B7881" t="str">
            <v>Renovaciones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>
            <v>510621002</v>
          </cell>
          <cell r="B7882" t="str">
            <v>Reaseguro tomado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</row>
        <row r="7883">
          <cell r="A7883">
            <v>510621003</v>
          </cell>
          <cell r="B7883" t="str">
            <v>Coaseguro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>
            <v>510621009</v>
          </cell>
          <cell r="B7884" t="str">
            <v>Seguros a filiales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>
            <v>51062100901</v>
          </cell>
          <cell r="B7885" t="str">
            <v>Seguro directo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</row>
        <row r="7886">
          <cell r="A7886">
            <v>51062100902</v>
          </cell>
          <cell r="B7886" t="str">
            <v>Reaseguro tomado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>
            <v>51062100903</v>
          </cell>
          <cell r="B7887" t="str">
            <v>Coaseguro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>
            <v>510622</v>
          </cell>
          <cell r="B7888" t="str">
            <v>Domiciliario</v>
          </cell>
          <cell r="C7888">
            <v>0</v>
          </cell>
          <cell r="D7888">
            <v>3683.19</v>
          </cell>
          <cell r="E7888">
            <v>22111.52</v>
          </cell>
          <cell r="F7888">
            <v>-18428.330000000002</v>
          </cell>
        </row>
        <row r="7889">
          <cell r="A7889">
            <v>5106220</v>
          </cell>
          <cell r="B7889" t="str">
            <v>Domiciliario</v>
          </cell>
          <cell r="C7889">
            <v>0</v>
          </cell>
          <cell r="D7889">
            <v>3683.19</v>
          </cell>
          <cell r="E7889">
            <v>22111.52</v>
          </cell>
          <cell r="F7889">
            <v>-18428.330000000002</v>
          </cell>
        </row>
        <row r="7890">
          <cell r="A7890">
            <v>510622001</v>
          </cell>
          <cell r="B7890" t="str">
            <v>Seguro directo</v>
          </cell>
          <cell r="C7890">
            <v>0</v>
          </cell>
          <cell r="D7890">
            <v>3683.19</v>
          </cell>
          <cell r="E7890">
            <v>22111.52</v>
          </cell>
          <cell r="F7890">
            <v>-18428.330000000002</v>
          </cell>
        </row>
        <row r="7891">
          <cell r="A7891">
            <v>51062200101</v>
          </cell>
          <cell r="B7891" t="str">
            <v>Iniciales</v>
          </cell>
          <cell r="C7891">
            <v>0</v>
          </cell>
          <cell r="D7891">
            <v>1924.23</v>
          </cell>
          <cell r="E7891">
            <v>3579.96</v>
          </cell>
          <cell r="F7891">
            <v>-1655.73</v>
          </cell>
        </row>
        <row r="7892">
          <cell r="A7892">
            <v>51062200102</v>
          </cell>
          <cell r="B7892" t="str">
            <v>Renovaciones</v>
          </cell>
          <cell r="C7892">
            <v>0</v>
          </cell>
          <cell r="D7892">
            <v>1758.96</v>
          </cell>
          <cell r="E7892">
            <v>18531.560000000001</v>
          </cell>
          <cell r="F7892">
            <v>-16772.599999999999</v>
          </cell>
        </row>
        <row r="7893">
          <cell r="A7893">
            <v>510622002</v>
          </cell>
          <cell r="B7893" t="str">
            <v>Reaseguro tomado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>
            <v>510622003</v>
          </cell>
          <cell r="B7894" t="str">
            <v>Coaseguro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>
            <v>510622009</v>
          </cell>
          <cell r="B7895" t="str">
            <v>Seguros a filiales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>
            <v>51062200901</v>
          </cell>
          <cell r="B7896" t="str">
            <v>Seguro directo</v>
          </cell>
          <cell r="C7896">
            <v>0</v>
          </cell>
          <cell r="D7896">
            <v>0</v>
          </cell>
          <cell r="E7896">
            <v>0</v>
          </cell>
          <cell r="F7896">
            <v>0</v>
          </cell>
        </row>
        <row r="7897">
          <cell r="A7897">
            <v>51062200902</v>
          </cell>
          <cell r="B7897" t="str">
            <v>Reaseguro tomado</v>
          </cell>
          <cell r="C7897">
            <v>0</v>
          </cell>
          <cell r="D7897">
            <v>0</v>
          </cell>
          <cell r="E7897">
            <v>0</v>
          </cell>
          <cell r="F7897">
            <v>0</v>
          </cell>
        </row>
        <row r="7898">
          <cell r="A7898">
            <v>51062200903</v>
          </cell>
          <cell r="B7898" t="str">
            <v>Coaseguro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</row>
        <row r="7899">
          <cell r="A7899">
            <v>510623</v>
          </cell>
          <cell r="B7899" t="str">
            <v>Crédito interno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</row>
        <row r="7900">
          <cell r="A7900">
            <v>5106230</v>
          </cell>
          <cell r="B7900" t="str">
            <v>Crédito interno</v>
          </cell>
          <cell r="C7900">
            <v>0</v>
          </cell>
          <cell r="D7900">
            <v>0</v>
          </cell>
          <cell r="E7900">
            <v>0</v>
          </cell>
          <cell r="F7900">
            <v>0</v>
          </cell>
        </row>
        <row r="7901">
          <cell r="A7901">
            <v>510623001</v>
          </cell>
          <cell r="B7901" t="str">
            <v>Seguro directo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>
            <v>51062300101</v>
          </cell>
          <cell r="B7902" t="str">
            <v>Iniciales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>
            <v>51062300102</v>
          </cell>
          <cell r="B7903" t="str">
            <v>Renovaciones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>
            <v>510623002</v>
          </cell>
          <cell r="B7904" t="str">
            <v>Reaseguro tomado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>
            <v>510623003</v>
          </cell>
          <cell r="B7905" t="str">
            <v>Coaseguro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>
            <v>510623009</v>
          </cell>
          <cell r="B7906" t="str">
            <v>Seguros a filiales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>
            <v>51062300901</v>
          </cell>
          <cell r="B7907" t="str">
            <v>Seguro directo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</row>
        <row r="7908">
          <cell r="A7908">
            <v>51062300902</v>
          </cell>
          <cell r="B7908" t="str">
            <v>Reaseguro tomado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>
            <v>51062300903</v>
          </cell>
          <cell r="B7909" t="str">
            <v>Coaseguro</v>
          </cell>
          <cell r="C7909">
            <v>0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>
            <v>5106240</v>
          </cell>
          <cell r="B7910" t="str">
            <v>Crédito a la exportación</v>
          </cell>
          <cell r="C7910">
            <v>0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>
            <v>510624001</v>
          </cell>
          <cell r="B7911" t="str">
            <v>Seguro directo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>
            <v>51062400101</v>
          </cell>
          <cell r="B7912" t="str">
            <v>Iniciales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>
            <v>51062400102</v>
          </cell>
          <cell r="B7913" t="str">
            <v>Renovaciones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>
            <v>510624002</v>
          </cell>
          <cell r="B7914" t="str">
            <v>Reaseguro tomado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>
            <v>510624003</v>
          </cell>
          <cell r="B7915" t="str">
            <v>Coaseguro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>
            <v>510624009</v>
          </cell>
          <cell r="B7916" t="str">
            <v>Seguros a filiales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>
            <v>51062400901</v>
          </cell>
          <cell r="B7917" t="str">
            <v>Seguro directo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</row>
        <row r="7918">
          <cell r="A7918">
            <v>51062400902</v>
          </cell>
          <cell r="B7918" t="str">
            <v>Reaseguro tomado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</row>
        <row r="7919">
          <cell r="A7919">
            <v>51062400903</v>
          </cell>
          <cell r="B7919" t="str">
            <v>Coaseguro</v>
          </cell>
          <cell r="C7919">
            <v>0</v>
          </cell>
          <cell r="D7919">
            <v>0</v>
          </cell>
          <cell r="E7919">
            <v>0</v>
          </cell>
          <cell r="F7919">
            <v>0</v>
          </cell>
        </row>
        <row r="7920">
          <cell r="A7920">
            <v>510625</v>
          </cell>
          <cell r="B7920" t="str">
            <v>Misceláneos</v>
          </cell>
          <cell r="C7920">
            <v>0</v>
          </cell>
          <cell r="D7920">
            <v>5552270.9800000004</v>
          </cell>
          <cell r="E7920">
            <v>10797001.99</v>
          </cell>
          <cell r="F7920">
            <v>-5244731.01</v>
          </cell>
        </row>
        <row r="7921">
          <cell r="A7921">
            <v>5106250</v>
          </cell>
          <cell r="B7921" t="str">
            <v>Miscelaneos</v>
          </cell>
          <cell r="C7921">
            <v>0</v>
          </cell>
          <cell r="D7921">
            <v>5552270.9800000004</v>
          </cell>
          <cell r="E7921">
            <v>10797001.99</v>
          </cell>
          <cell r="F7921">
            <v>-5244731.01</v>
          </cell>
        </row>
        <row r="7922">
          <cell r="A7922">
            <v>510625001</v>
          </cell>
          <cell r="B7922" t="str">
            <v>Seguro directo</v>
          </cell>
          <cell r="C7922">
            <v>0</v>
          </cell>
          <cell r="D7922">
            <v>5552270.9800000004</v>
          </cell>
          <cell r="E7922">
            <v>10797001.99</v>
          </cell>
          <cell r="F7922">
            <v>-5244731.01</v>
          </cell>
        </row>
        <row r="7923">
          <cell r="A7923">
            <v>51062500101</v>
          </cell>
          <cell r="B7923" t="str">
            <v>Iniciales</v>
          </cell>
          <cell r="C7923">
            <v>0</v>
          </cell>
          <cell r="D7923">
            <v>5550902.5599999996</v>
          </cell>
          <cell r="E7923">
            <v>10756775.5</v>
          </cell>
          <cell r="F7923">
            <v>-5205872.9400000004</v>
          </cell>
        </row>
        <row r="7924">
          <cell r="A7924">
            <v>51062500102</v>
          </cell>
          <cell r="B7924" t="str">
            <v>Renovaciones</v>
          </cell>
          <cell r="C7924">
            <v>0</v>
          </cell>
          <cell r="D7924">
            <v>1368.42</v>
          </cell>
          <cell r="E7924">
            <v>40226.49</v>
          </cell>
          <cell r="F7924">
            <v>-38858.07</v>
          </cell>
        </row>
        <row r="7925">
          <cell r="A7925">
            <v>510625002</v>
          </cell>
          <cell r="B7925" t="str">
            <v>Reaseguro tomado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>
            <v>510625003</v>
          </cell>
          <cell r="B7926" t="str">
            <v>Coaseguro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>
            <v>510625009</v>
          </cell>
          <cell r="B7927" t="str">
            <v>Seguros a filiales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>
            <v>51062500901</v>
          </cell>
          <cell r="B7928" t="str">
            <v>Seguro directo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>
            <v>51062500902</v>
          </cell>
          <cell r="B7929" t="str">
            <v>Reaseguro tomado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>
            <v>51062500903</v>
          </cell>
          <cell r="B7930" t="str">
            <v>Coaseguro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>
            <v>5107</v>
          </cell>
          <cell r="B7931" t="str">
            <v>DE FIANZAS</v>
          </cell>
          <cell r="C7931">
            <v>0</v>
          </cell>
          <cell r="D7931">
            <v>1101885.94</v>
          </cell>
          <cell r="E7931">
            <v>4966829.8899999997</v>
          </cell>
          <cell r="F7931">
            <v>-3864943.95</v>
          </cell>
        </row>
        <row r="7932">
          <cell r="A7932">
            <v>510701</v>
          </cell>
          <cell r="B7932" t="str">
            <v>FIDELIDAD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>
            <v>5107010</v>
          </cell>
          <cell r="B7933" t="str">
            <v>Fidelidad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>
            <v>510701001</v>
          </cell>
          <cell r="B7934" t="str">
            <v>Fianzas directas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>
            <v>51070100101</v>
          </cell>
          <cell r="B7935" t="str">
            <v>Iniciales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>
            <v>51070100102</v>
          </cell>
          <cell r="B7936" t="str">
            <v>Renovaciones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>
            <v>510701002</v>
          </cell>
          <cell r="B7937" t="str">
            <v>Reafianzamientos tomados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</row>
        <row r="7938">
          <cell r="A7938">
            <v>510701003</v>
          </cell>
          <cell r="B7938" t="str">
            <v>Coafianzamientos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>
            <v>510701009</v>
          </cell>
          <cell r="B7939" t="str">
            <v>Fianzas con filiales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</row>
        <row r="7940">
          <cell r="A7940">
            <v>51070100901</v>
          </cell>
          <cell r="B7940" t="str">
            <v>Fianzas directas</v>
          </cell>
          <cell r="C7940">
            <v>0</v>
          </cell>
          <cell r="D7940">
            <v>0</v>
          </cell>
          <cell r="E7940">
            <v>0</v>
          </cell>
          <cell r="F7940">
            <v>0</v>
          </cell>
        </row>
        <row r="7941">
          <cell r="A7941">
            <v>51070100902</v>
          </cell>
          <cell r="B7941" t="str">
            <v>Reafianzamientos tomados</v>
          </cell>
          <cell r="C7941">
            <v>0</v>
          </cell>
          <cell r="D7941">
            <v>0</v>
          </cell>
          <cell r="E7941">
            <v>0</v>
          </cell>
          <cell r="F7941">
            <v>0</v>
          </cell>
        </row>
        <row r="7942">
          <cell r="A7942">
            <v>51070100903</v>
          </cell>
          <cell r="B7942" t="str">
            <v>Coafianzamientos</v>
          </cell>
          <cell r="C7942">
            <v>0</v>
          </cell>
          <cell r="D7942">
            <v>0</v>
          </cell>
          <cell r="E7942">
            <v>0</v>
          </cell>
          <cell r="F7942">
            <v>0</v>
          </cell>
        </row>
        <row r="7943">
          <cell r="A7943">
            <v>510702</v>
          </cell>
          <cell r="B7943" t="str">
            <v>Garantía</v>
          </cell>
          <cell r="C7943">
            <v>0</v>
          </cell>
          <cell r="D7943">
            <v>1101885.94</v>
          </cell>
          <cell r="E7943">
            <v>4966829.8899999997</v>
          </cell>
          <cell r="F7943">
            <v>-3864943.95</v>
          </cell>
        </row>
        <row r="7944">
          <cell r="A7944">
            <v>5107020</v>
          </cell>
          <cell r="B7944" t="str">
            <v>Garantía</v>
          </cell>
          <cell r="C7944">
            <v>0</v>
          </cell>
          <cell r="D7944">
            <v>1101885.94</v>
          </cell>
          <cell r="E7944">
            <v>4966829.8899999997</v>
          </cell>
          <cell r="F7944">
            <v>-3864943.95</v>
          </cell>
        </row>
        <row r="7945">
          <cell r="A7945">
            <v>510702001</v>
          </cell>
          <cell r="B7945" t="str">
            <v>Fianzas directas</v>
          </cell>
          <cell r="C7945">
            <v>0</v>
          </cell>
          <cell r="D7945">
            <v>1069120.54</v>
          </cell>
          <cell r="E7945">
            <v>4868962.3600000003</v>
          </cell>
          <cell r="F7945">
            <v>-3799841.82</v>
          </cell>
        </row>
        <row r="7946">
          <cell r="A7946">
            <v>51070200101</v>
          </cell>
          <cell r="B7946" t="str">
            <v>Iniciales</v>
          </cell>
          <cell r="C7946">
            <v>0</v>
          </cell>
          <cell r="D7946">
            <v>974607.66</v>
          </cell>
          <cell r="E7946">
            <v>4724927.71</v>
          </cell>
          <cell r="F7946">
            <v>-3750320.05</v>
          </cell>
        </row>
        <row r="7947">
          <cell r="A7947">
            <v>51070200102</v>
          </cell>
          <cell r="B7947" t="str">
            <v>Renovaciones</v>
          </cell>
          <cell r="C7947">
            <v>0</v>
          </cell>
          <cell r="D7947">
            <v>94512.88</v>
          </cell>
          <cell r="E7947">
            <v>144034.65</v>
          </cell>
          <cell r="F7947">
            <v>-49521.77</v>
          </cell>
        </row>
        <row r="7948">
          <cell r="A7948">
            <v>510702002</v>
          </cell>
          <cell r="B7948" t="str">
            <v>Reafianzamientos tomados</v>
          </cell>
          <cell r="C7948">
            <v>0</v>
          </cell>
          <cell r="D7948">
            <v>32765.4</v>
          </cell>
          <cell r="E7948">
            <v>97867.53</v>
          </cell>
          <cell r="F7948">
            <v>-65102.13</v>
          </cell>
        </row>
        <row r="7949">
          <cell r="A7949">
            <v>510702003</v>
          </cell>
          <cell r="B7949" t="str">
            <v>Coafianzamientos</v>
          </cell>
          <cell r="C7949">
            <v>0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>
            <v>510702009</v>
          </cell>
          <cell r="B7950" t="str">
            <v>Fianzas con filiales</v>
          </cell>
          <cell r="C7950">
            <v>0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>
            <v>51070200901</v>
          </cell>
          <cell r="B7951" t="str">
            <v>Fianzas directas</v>
          </cell>
          <cell r="C7951">
            <v>0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>
            <v>51070200902</v>
          </cell>
          <cell r="B7952" t="str">
            <v>Reafianzamientos tomados</v>
          </cell>
          <cell r="C7952">
            <v>0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>
            <v>51070200903</v>
          </cell>
          <cell r="B7953" t="str">
            <v>Coafianzamientos</v>
          </cell>
          <cell r="C7953">
            <v>0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>
            <v>5107030</v>
          </cell>
          <cell r="B7954" t="str">
            <v>Motoristas</v>
          </cell>
          <cell r="C7954">
            <v>0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>
            <v>510703001</v>
          </cell>
          <cell r="B7955" t="str">
            <v>Fianzas directas</v>
          </cell>
          <cell r="C7955">
            <v>0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>
            <v>51070300101</v>
          </cell>
          <cell r="B7956" t="str">
            <v>Iniciales</v>
          </cell>
          <cell r="C7956">
            <v>0</v>
          </cell>
          <cell r="D7956">
            <v>0</v>
          </cell>
          <cell r="E7956">
            <v>0</v>
          </cell>
          <cell r="F7956">
            <v>0</v>
          </cell>
        </row>
        <row r="7957">
          <cell r="A7957">
            <v>51070300102</v>
          </cell>
          <cell r="B7957" t="str">
            <v>Renovaciones</v>
          </cell>
          <cell r="C7957">
            <v>0</v>
          </cell>
          <cell r="D7957">
            <v>0</v>
          </cell>
          <cell r="E7957">
            <v>0</v>
          </cell>
          <cell r="F7957">
            <v>0</v>
          </cell>
        </row>
        <row r="7958">
          <cell r="A7958">
            <v>510703002</v>
          </cell>
          <cell r="B7958" t="str">
            <v>Reafianzamientos tomados</v>
          </cell>
          <cell r="C7958">
            <v>0</v>
          </cell>
          <cell r="D7958">
            <v>0</v>
          </cell>
          <cell r="E7958">
            <v>0</v>
          </cell>
          <cell r="F7958">
            <v>0</v>
          </cell>
        </row>
        <row r="7959">
          <cell r="A7959">
            <v>510703003</v>
          </cell>
          <cell r="B7959" t="str">
            <v>Coafianzamientos</v>
          </cell>
          <cell r="C7959">
            <v>0</v>
          </cell>
          <cell r="D7959">
            <v>0</v>
          </cell>
          <cell r="E7959">
            <v>0</v>
          </cell>
          <cell r="F7959">
            <v>0</v>
          </cell>
        </row>
        <row r="7960">
          <cell r="A7960">
            <v>510703009</v>
          </cell>
          <cell r="B7960" t="str">
            <v>Fianzas con filiales</v>
          </cell>
          <cell r="C7960">
            <v>0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>
            <v>51070300901</v>
          </cell>
          <cell r="B7961" t="str">
            <v>Fianzas directas</v>
          </cell>
          <cell r="C7961">
            <v>0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>
            <v>51070300902</v>
          </cell>
          <cell r="B7962" t="str">
            <v>Reafianzamientos tomados</v>
          </cell>
          <cell r="C7962">
            <v>0</v>
          </cell>
          <cell r="D7962">
            <v>0</v>
          </cell>
          <cell r="E7962">
            <v>0</v>
          </cell>
          <cell r="F7962">
            <v>0</v>
          </cell>
        </row>
        <row r="7963">
          <cell r="A7963">
            <v>51070300903</v>
          </cell>
          <cell r="B7963" t="str">
            <v>Coafianzamientos</v>
          </cell>
          <cell r="C7963">
            <v>0</v>
          </cell>
          <cell r="D7963">
            <v>0</v>
          </cell>
          <cell r="E7963">
            <v>0</v>
          </cell>
          <cell r="F7963">
            <v>0</v>
          </cell>
        </row>
        <row r="7964">
          <cell r="A7964">
            <v>5199</v>
          </cell>
          <cell r="B7964" t="str">
            <v>Otros</v>
          </cell>
          <cell r="C7964">
            <v>0</v>
          </cell>
          <cell r="D7964">
            <v>58102.25</v>
          </cell>
          <cell r="E7964">
            <v>953243.5</v>
          </cell>
          <cell r="F7964">
            <v>-895141.25</v>
          </cell>
        </row>
        <row r="7965">
          <cell r="A7965">
            <v>519901</v>
          </cell>
          <cell r="B7965" t="str">
            <v>Otros</v>
          </cell>
          <cell r="C7965">
            <v>0</v>
          </cell>
          <cell r="D7965">
            <v>58102.25</v>
          </cell>
          <cell r="E7965">
            <v>953243.5</v>
          </cell>
          <cell r="F7965">
            <v>-895141.25</v>
          </cell>
        </row>
        <row r="7966">
          <cell r="A7966">
            <v>5199010</v>
          </cell>
          <cell r="B7966" t="str">
            <v>Otros</v>
          </cell>
          <cell r="C7966">
            <v>0</v>
          </cell>
          <cell r="D7966">
            <v>58102.25</v>
          </cell>
          <cell r="E7966">
            <v>953243.5</v>
          </cell>
          <cell r="F7966">
            <v>-895141.25</v>
          </cell>
        </row>
        <row r="7967">
          <cell r="A7967">
            <v>519901001</v>
          </cell>
          <cell r="B7967" t="str">
            <v>SEGUROS DE VIDA</v>
          </cell>
          <cell r="C7967">
            <v>0</v>
          </cell>
          <cell r="D7967">
            <v>0</v>
          </cell>
          <cell r="E7967">
            <v>0</v>
          </cell>
          <cell r="F7967">
            <v>0</v>
          </cell>
        </row>
        <row r="7968">
          <cell r="A7968">
            <v>51990100101</v>
          </cell>
          <cell r="B7968" t="str">
            <v>Individual</v>
          </cell>
          <cell r="C7968">
            <v>0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>
            <v>5199010010101</v>
          </cell>
          <cell r="B7969" t="str">
            <v>Individual de largo plazo</v>
          </cell>
          <cell r="C7969">
            <v>0</v>
          </cell>
          <cell r="D7969">
            <v>0</v>
          </cell>
          <cell r="E7969">
            <v>0</v>
          </cell>
          <cell r="F7969">
            <v>0</v>
          </cell>
        </row>
        <row r="7970">
          <cell r="A7970">
            <v>5199010010102</v>
          </cell>
          <cell r="B7970" t="str">
            <v>De vida individual de corto plazo</v>
          </cell>
          <cell r="C7970">
            <v>0</v>
          </cell>
          <cell r="D7970">
            <v>0</v>
          </cell>
          <cell r="E7970">
            <v>0</v>
          </cell>
          <cell r="F7970">
            <v>0</v>
          </cell>
        </row>
        <row r="7971">
          <cell r="A7971">
            <v>51990100102</v>
          </cell>
          <cell r="B7971" t="str">
            <v>Colectivo</v>
          </cell>
          <cell r="C7971">
            <v>0</v>
          </cell>
          <cell r="D7971">
            <v>0</v>
          </cell>
          <cell r="E7971">
            <v>0</v>
          </cell>
          <cell r="F7971">
            <v>0</v>
          </cell>
        </row>
        <row r="7972">
          <cell r="A7972">
            <v>5199010010201</v>
          </cell>
          <cell r="B7972" t="str">
            <v>Colectivo</v>
          </cell>
          <cell r="C7972">
            <v>0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>
            <v>519901001020101</v>
          </cell>
          <cell r="B7973" t="str">
            <v>Iniciales Colectivo</v>
          </cell>
          <cell r="C7973">
            <v>0</v>
          </cell>
          <cell r="D7973">
            <v>0</v>
          </cell>
          <cell r="E7973">
            <v>0</v>
          </cell>
          <cell r="F7973">
            <v>0</v>
          </cell>
        </row>
        <row r="7974">
          <cell r="A7974">
            <v>519901001020102</v>
          </cell>
          <cell r="B7974" t="str">
            <v>Renovaciones Colectivo</v>
          </cell>
          <cell r="C7974">
            <v>0</v>
          </cell>
          <cell r="D7974">
            <v>0</v>
          </cell>
          <cell r="E7974">
            <v>0</v>
          </cell>
          <cell r="F7974">
            <v>0</v>
          </cell>
        </row>
        <row r="7975">
          <cell r="A7975">
            <v>519901003</v>
          </cell>
          <cell r="B7975" t="str">
            <v>SEGUROS DE ACCIDENTES Y ENFERMEDADES</v>
          </cell>
          <cell r="C7975">
            <v>0</v>
          </cell>
          <cell r="D7975">
            <v>0</v>
          </cell>
          <cell r="E7975">
            <v>0</v>
          </cell>
          <cell r="F7975">
            <v>0</v>
          </cell>
        </row>
        <row r="7976">
          <cell r="A7976">
            <v>51990100301</v>
          </cell>
          <cell r="B7976" t="str">
            <v>Salud y hospitalización</v>
          </cell>
          <cell r="C7976">
            <v>0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>
            <v>51990100302</v>
          </cell>
          <cell r="B7977" t="str">
            <v>Accidentes personales</v>
          </cell>
          <cell r="C7977">
            <v>0</v>
          </cell>
          <cell r="D7977">
            <v>0</v>
          </cell>
          <cell r="E7977">
            <v>0</v>
          </cell>
          <cell r="F7977">
            <v>0</v>
          </cell>
        </row>
        <row r="7978">
          <cell r="A7978">
            <v>51990100303</v>
          </cell>
          <cell r="B7978" t="str">
            <v>Accidentes viajes aéreos</v>
          </cell>
          <cell r="C7978">
            <v>0</v>
          </cell>
          <cell r="D7978">
            <v>0</v>
          </cell>
          <cell r="E7978">
            <v>0</v>
          </cell>
          <cell r="F7978">
            <v>0</v>
          </cell>
        </row>
        <row r="7979">
          <cell r="A7979">
            <v>51990100304</v>
          </cell>
          <cell r="B7979" t="str">
            <v>Escolares</v>
          </cell>
          <cell r="C7979">
            <v>0</v>
          </cell>
          <cell r="D7979">
            <v>0</v>
          </cell>
          <cell r="E7979">
            <v>0</v>
          </cell>
          <cell r="F7979">
            <v>0</v>
          </cell>
        </row>
        <row r="7980">
          <cell r="A7980">
            <v>519901004</v>
          </cell>
          <cell r="B7980" t="str">
            <v>DE SEGUROS DE INCENDIOS Y LINEAS ALIADAS</v>
          </cell>
          <cell r="C7980">
            <v>0</v>
          </cell>
          <cell r="D7980">
            <v>3562.99</v>
          </cell>
          <cell r="E7980">
            <v>162863.87</v>
          </cell>
          <cell r="F7980">
            <v>-159300.88</v>
          </cell>
        </row>
        <row r="7981">
          <cell r="A7981">
            <v>51990100401</v>
          </cell>
          <cell r="B7981" t="str">
            <v>Incendios</v>
          </cell>
          <cell r="C7981">
            <v>0</v>
          </cell>
          <cell r="D7981">
            <v>3562.99</v>
          </cell>
          <cell r="E7981">
            <v>157804.93</v>
          </cell>
          <cell r="F7981">
            <v>-154241.94</v>
          </cell>
        </row>
        <row r="7982">
          <cell r="A7982">
            <v>5199010040101</v>
          </cell>
          <cell r="B7982" t="str">
            <v>Iniciales Incendios</v>
          </cell>
          <cell r="C7982">
            <v>0</v>
          </cell>
          <cell r="D7982">
            <v>159.19999999999999</v>
          </cell>
          <cell r="E7982">
            <v>64335.76</v>
          </cell>
          <cell r="F7982">
            <v>-64176.56</v>
          </cell>
        </row>
        <row r="7983">
          <cell r="A7983">
            <v>5199010040102</v>
          </cell>
          <cell r="B7983" t="str">
            <v>Renovaciones Incendios</v>
          </cell>
          <cell r="C7983">
            <v>0</v>
          </cell>
          <cell r="D7983">
            <v>3403.79</v>
          </cell>
          <cell r="E7983">
            <v>93469.17</v>
          </cell>
          <cell r="F7983">
            <v>-90065.38</v>
          </cell>
        </row>
        <row r="7984">
          <cell r="A7984">
            <v>51990100402</v>
          </cell>
          <cell r="B7984" t="str">
            <v>Líneas aliadas</v>
          </cell>
          <cell r="C7984">
            <v>0</v>
          </cell>
          <cell r="D7984">
            <v>0</v>
          </cell>
          <cell r="E7984">
            <v>5058.9399999999996</v>
          </cell>
          <cell r="F7984">
            <v>-5058.9399999999996</v>
          </cell>
        </row>
        <row r="7985">
          <cell r="A7985">
            <v>5199010040201</v>
          </cell>
          <cell r="B7985" t="str">
            <v>Iniciales Lineas aliadas</v>
          </cell>
          <cell r="C7985">
            <v>0</v>
          </cell>
          <cell r="D7985">
            <v>0</v>
          </cell>
          <cell r="E7985">
            <v>2231.44</v>
          </cell>
          <cell r="F7985">
            <v>-2231.44</v>
          </cell>
        </row>
        <row r="7986">
          <cell r="A7986">
            <v>5199010040202</v>
          </cell>
          <cell r="B7986" t="str">
            <v>Renovaciones Lineas aliadas</v>
          </cell>
          <cell r="C7986">
            <v>0</v>
          </cell>
          <cell r="D7986">
            <v>0</v>
          </cell>
          <cell r="E7986">
            <v>2827.5</v>
          </cell>
          <cell r="F7986">
            <v>-2827.5</v>
          </cell>
        </row>
        <row r="7987">
          <cell r="A7987">
            <v>519901005</v>
          </cell>
          <cell r="B7987" t="str">
            <v>DE SEGUROS DE AUTOMOTORES</v>
          </cell>
          <cell r="C7987">
            <v>0</v>
          </cell>
          <cell r="D7987">
            <v>22925.35</v>
          </cell>
          <cell r="E7987">
            <v>65942.31</v>
          </cell>
          <cell r="F7987">
            <v>-43016.959999999999</v>
          </cell>
        </row>
        <row r="7988">
          <cell r="A7988">
            <v>51990100501</v>
          </cell>
          <cell r="B7988" t="str">
            <v>Automotores</v>
          </cell>
          <cell r="C7988">
            <v>0</v>
          </cell>
          <cell r="D7988">
            <v>22925.35</v>
          </cell>
          <cell r="E7988">
            <v>65942.31</v>
          </cell>
          <cell r="F7988">
            <v>-43016.959999999999</v>
          </cell>
        </row>
        <row r="7989">
          <cell r="A7989">
            <v>5199010050101</v>
          </cell>
          <cell r="B7989" t="str">
            <v>Iniciales Automotores</v>
          </cell>
          <cell r="C7989">
            <v>0</v>
          </cell>
          <cell r="D7989">
            <v>1178.3800000000001</v>
          </cell>
          <cell r="E7989">
            <v>9566.82</v>
          </cell>
          <cell r="F7989">
            <v>-8388.44</v>
          </cell>
        </row>
        <row r="7990">
          <cell r="A7990">
            <v>5199010050102</v>
          </cell>
          <cell r="B7990" t="str">
            <v>Renovaciones Automotores</v>
          </cell>
          <cell r="C7990">
            <v>0</v>
          </cell>
          <cell r="D7990">
            <v>21746.97</v>
          </cell>
          <cell r="E7990">
            <v>56375.49</v>
          </cell>
          <cell r="F7990">
            <v>-34628.519999999997</v>
          </cell>
        </row>
        <row r="7991">
          <cell r="A7991">
            <v>519901006</v>
          </cell>
          <cell r="B7991" t="str">
            <v>DE OTROS SEGUROS GENERALES</v>
          </cell>
          <cell r="C7991">
            <v>0</v>
          </cell>
          <cell r="D7991">
            <v>31613.91</v>
          </cell>
          <cell r="E7991">
            <v>724437.32</v>
          </cell>
          <cell r="F7991">
            <v>-692823.41</v>
          </cell>
        </row>
        <row r="7992">
          <cell r="A7992">
            <v>51990100601</v>
          </cell>
          <cell r="B7992" t="str">
            <v>Rotura de Cristales</v>
          </cell>
          <cell r="C7992">
            <v>0</v>
          </cell>
          <cell r="D7992">
            <v>0</v>
          </cell>
          <cell r="E7992">
            <v>0</v>
          </cell>
          <cell r="F7992">
            <v>0</v>
          </cell>
        </row>
        <row r="7993">
          <cell r="A7993">
            <v>51990100602</v>
          </cell>
          <cell r="B7993" t="str">
            <v>Transporte marítimo</v>
          </cell>
          <cell r="C7993">
            <v>0</v>
          </cell>
          <cell r="D7993">
            <v>19.78</v>
          </cell>
          <cell r="E7993">
            <v>702.61</v>
          </cell>
          <cell r="F7993">
            <v>-682.83</v>
          </cell>
        </row>
        <row r="7994">
          <cell r="A7994">
            <v>5199010060201</v>
          </cell>
          <cell r="B7994" t="str">
            <v>Iniciales Transporte maritimo</v>
          </cell>
          <cell r="C7994">
            <v>0</v>
          </cell>
          <cell r="D7994">
            <v>14.67</v>
          </cell>
          <cell r="E7994">
            <v>399.18</v>
          </cell>
          <cell r="F7994">
            <v>-384.51</v>
          </cell>
        </row>
        <row r="7995">
          <cell r="A7995">
            <v>5199010060202</v>
          </cell>
          <cell r="B7995" t="str">
            <v>Renovaciones Transporte maritimo</v>
          </cell>
          <cell r="C7995">
            <v>0</v>
          </cell>
          <cell r="D7995">
            <v>5.1100000000000003</v>
          </cell>
          <cell r="E7995">
            <v>303.43</v>
          </cell>
          <cell r="F7995">
            <v>-298.32</v>
          </cell>
        </row>
        <row r="7996">
          <cell r="A7996">
            <v>51990100603</v>
          </cell>
          <cell r="B7996" t="str">
            <v>Transporte aéreo</v>
          </cell>
          <cell r="C7996">
            <v>0</v>
          </cell>
          <cell r="D7996">
            <v>0</v>
          </cell>
          <cell r="E7996">
            <v>0</v>
          </cell>
          <cell r="F7996">
            <v>0</v>
          </cell>
        </row>
        <row r="7997">
          <cell r="A7997">
            <v>51990100604</v>
          </cell>
          <cell r="B7997" t="str">
            <v>Transporte terrestre</v>
          </cell>
          <cell r="C7997">
            <v>0</v>
          </cell>
          <cell r="D7997">
            <v>12.41</v>
          </cell>
          <cell r="E7997">
            <v>516.99</v>
          </cell>
          <cell r="F7997">
            <v>-504.58</v>
          </cell>
        </row>
        <row r="7998">
          <cell r="A7998">
            <v>5199010060401</v>
          </cell>
          <cell r="B7998" t="str">
            <v>Iniciales Transporte terrestre</v>
          </cell>
          <cell r="C7998">
            <v>0</v>
          </cell>
          <cell r="D7998">
            <v>0</v>
          </cell>
          <cell r="E7998">
            <v>231.84</v>
          </cell>
          <cell r="F7998">
            <v>-231.84</v>
          </cell>
        </row>
        <row r="7999">
          <cell r="A7999">
            <v>5199010060402</v>
          </cell>
          <cell r="B7999" t="str">
            <v>Renovaciones Transporte terrestre</v>
          </cell>
          <cell r="C7999">
            <v>0</v>
          </cell>
          <cell r="D7999">
            <v>12.41</v>
          </cell>
          <cell r="E7999">
            <v>285.14999999999998</v>
          </cell>
          <cell r="F7999">
            <v>-272.74</v>
          </cell>
        </row>
        <row r="8000">
          <cell r="A8000">
            <v>51990100605</v>
          </cell>
          <cell r="B8000" t="str">
            <v>Marítimos casco</v>
          </cell>
          <cell r="C8000">
            <v>0</v>
          </cell>
          <cell r="D8000">
            <v>0</v>
          </cell>
          <cell r="E8000">
            <v>0</v>
          </cell>
          <cell r="F8000">
            <v>0</v>
          </cell>
        </row>
        <row r="8001">
          <cell r="A8001">
            <v>51990100606</v>
          </cell>
          <cell r="B8001" t="str">
            <v>Aviación</v>
          </cell>
          <cell r="C8001">
            <v>0</v>
          </cell>
          <cell r="D8001">
            <v>14.03</v>
          </cell>
          <cell r="E8001">
            <v>3422.54</v>
          </cell>
          <cell r="F8001">
            <v>-3408.51</v>
          </cell>
        </row>
        <row r="8002">
          <cell r="A8002">
            <v>5199010060601</v>
          </cell>
          <cell r="B8002" t="str">
            <v>Iniciales Aviación</v>
          </cell>
          <cell r="C8002">
            <v>0</v>
          </cell>
          <cell r="D8002">
            <v>0</v>
          </cell>
          <cell r="E8002">
            <v>3380.95</v>
          </cell>
          <cell r="F8002">
            <v>-3380.95</v>
          </cell>
        </row>
        <row r="8003">
          <cell r="A8003">
            <v>5199010060602</v>
          </cell>
          <cell r="B8003" t="str">
            <v>Renovaciones Aviación</v>
          </cell>
          <cell r="C8003">
            <v>0</v>
          </cell>
          <cell r="D8003">
            <v>14.03</v>
          </cell>
          <cell r="E8003">
            <v>41.59</v>
          </cell>
          <cell r="F8003">
            <v>-27.56</v>
          </cell>
        </row>
        <row r="8004">
          <cell r="A8004">
            <v>51990100607</v>
          </cell>
          <cell r="B8004" t="str">
            <v>Robo y hurto</v>
          </cell>
          <cell r="C8004">
            <v>0</v>
          </cell>
          <cell r="D8004">
            <v>16227</v>
          </cell>
          <cell r="E8004">
            <v>33518.050000000003</v>
          </cell>
          <cell r="F8004">
            <v>-17291.05</v>
          </cell>
        </row>
        <row r="8005">
          <cell r="A8005">
            <v>5199010060701</v>
          </cell>
          <cell r="B8005" t="str">
            <v>Iniciales Robo y hurto</v>
          </cell>
          <cell r="C8005">
            <v>0</v>
          </cell>
          <cell r="D8005">
            <v>16194.05</v>
          </cell>
          <cell r="E8005">
            <v>33352.75</v>
          </cell>
          <cell r="F8005">
            <v>-17158.7</v>
          </cell>
        </row>
        <row r="8006">
          <cell r="A8006">
            <v>5199010060702</v>
          </cell>
          <cell r="B8006" t="str">
            <v>Renovaciones Robo y hurto</v>
          </cell>
          <cell r="C8006">
            <v>0</v>
          </cell>
          <cell r="D8006">
            <v>32.950000000000003</v>
          </cell>
          <cell r="E8006">
            <v>165.3</v>
          </cell>
          <cell r="F8006">
            <v>-132.35</v>
          </cell>
        </row>
        <row r="8007">
          <cell r="A8007">
            <v>51990100608</v>
          </cell>
          <cell r="B8007" t="str">
            <v>Fidelidad</v>
          </cell>
          <cell r="C8007">
            <v>0</v>
          </cell>
          <cell r="D8007">
            <v>72.13</v>
          </cell>
          <cell r="E8007">
            <v>592.4</v>
          </cell>
          <cell r="F8007">
            <v>-520.27</v>
          </cell>
        </row>
        <row r="8008">
          <cell r="A8008">
            <v>5199010060801</v>
          </cell>
          <cell r="B8008" t="str">
            <v>Iniciales Fidelidad</v>
          </cell>
          <cell r="C8008">
            <v>0</v>
          </cell>
          <cell r="D8008">
            <v>0</v>
          </cell>
          <cell r="E8008">
            <v>249.05</v>
          </cell>
          <cell r="F8008">
            <v>-249.05</v>
          </cell>
        </row>
        <row r="8009">
          <cell r="A8009">
            <v>5199010060802</v>
          </cell>
          <cell r="B8009" t="str">
            <v>Renovaciones Fidelidad</v>
          </cell>
          <cell r="C8009">
            <v>0</v>
          </cell>
          <cell r="D8009">
            <v>72.13</v>
          </cell>
          <cell r="E8009">
            <v>343.35</v>
          </cell>
          <cell r="F8009">
            <v>-271.22000000000003</v>
          </cell>
        </row>
        <row r="8010">
          <cell r="A8010">
            <v>51990100609</v>
          </cell>
          <cell r="B8010" t="str">
            <v>SEGURO DE BANCOS</v>
          </cell>
          <cell r="C8010">
            <v>0</v>
          </cell>
          <cell r="D8010">
            <v>0</v>
          </cell>
          <cell r="E8010">
            <v>0</v>
          </cell>
          <cell r="F8010">
            <v>0</v>
          </cell>
        </row>
        <row r="8011">
          <cell r="A8011">
            <v>51990100610</v>
          </cell>
          <cell r="B8011" t="str">
            <v>Todo Riesgo Para Contratistas</v>
          </cell>
          <cell r="C8011">
            <v>0</v>
          </cell>
          <cell r="D8011">
            <v>1702.46</v>
          </cell>
          <cell r="E8011">
            <v>11075.13</v>
          </cell>
          <cell r="F8011">
            <v>-9372.67</v>
          </cell>
        </row>
        <row r="8012">
          <cell r="A8012">
            <v>5199010061001</v>
          </cell>
          <cell r="B8012" t="str">
            <v>Iniciales Todo Riesgo Para Contratistas</v>
          </cell>
          <cell r="C8012">
            <v>0</v>
          </cell>
          <cell r="D8012">
            <v>1226.17</v>
          </cell>
          <cell r="E8012">
            <v>7480.38</v>
          </cell>
          <cell r="F8012">
            <v>-6254.21</v>
          </cell>
        </row>
        <row r="8013">
          <cell r="A8013">
            <v>5199010061002</v>
          </cell>
          <cell r="B8013" t="str">
            <v>Renovaciones Todo Riesgo Para Contratistas</v>
          </cell>
          <cell r="C8013">
            <v>0</v>
          </cell>
          <cell r="D8013">
            <v>476.29</v>
          </cell>
          <cell r="E8013">
            <v>3594.75</v>
          </cell>
          <cell r="F8013">
            <v>-3118.46</v>
          </cell>
        </row>
        <row r="8014">
          <cell r="A8014">
            <v>51990100611</v>
          </cell>
          <cell r="B8014" t="str">
            <v>Todo riesgo equipo para contratistas</v>
          </cell>
          <cell r="C8014">
            <v>0</v>
          </cell>
          <cell r="D8014">
            <v>3597.34</v>
          </cell>
          <cell r="E8014">
            <v>11061.23</v>
          </cell>
          <cell r="F8014">
            <v>-7463.89</v>
          </cell>
        </row>
        <row r="8015">
          <cell r="A8015">
            <v>5199010061101</v>
          </cell>
          <cell r="B8015" t="str">
            <v>Iniciales Todo riesgo equipo para contratistas</v>
          </cell>
          <cell r="C8015">
            <v>0</v>
          </cell>
          <cell r="D8015">
            <v>3597.34</v>
          </cell>
          <cell r="E8015">
            <v>9438.2099999999991</v>
          </cell>
          <cell r="F8015">
            <v>-5840.87</v>
          </cell>
        </row>
        <row r="8016">
          <cell r="A8016">
            <v>5199010061102</v>
          </cell>
          <cell r="B8016" t="str">
            <v>Renovaciones Todo riesgo equipo para contratistas</v>
          </cell>
          <cell r="C8016">
            <v>0</v>
          </cell>
          <cell r="D8016">
            <v>0</v>
          </cell>
          <cell r="E8016">
            <v>1623.02</v>
          </cell>
          <cell r="F8016">
            <v>-1623.02</v>
          </cell>
        </row>
        <row r="8017">
          <cell r="A8017">
            <v>51990100612</v>
          </cell>
          <cell r="B8017" t="str">
            <v>Rotura de maquinaria</v>
          </cell>
          <cell r="C8017">
            <v>0</v>
          </cell>
          <cell r="D8017">
            <v>0</v>
          </cell>
          <cell r="E8017">
            <v>1044.49</v>
          </cell>
          <cell r="F8017">
            <v>-1044.49</v>
          </cell>
        </row>
        <row r="8018">
          <cell r="A8018">
            <v>51990100613</v>
          </cell>
          <cell r="B8018" t="str">
            <v>Seguro de montaje</v>
          </cell>
          <cell r="C8018">
            <v>0</v>
          </cell>
          <cell r="D8018">
            <v>0</v>
          </cell>
          <cell r="E8018">
            <v>0</v>
          </cell>
          <cell r="F8018">
            <v>0</v>
          </cell>
        </row>
        <row r="8019">
          <cell r="A8019">
            <v>51990100614</v>
          </cell>
          <cell r="B8019" t="str">
            <v>Todo riesgo equipo electrónico</v>
          </cell>
          <cell r="C8019">
            <v>0</v>
          </cell>
          <cell r="D8019">
            <v>6.32</v>
          </cell>
          <cell r="E8019">
            <v>38692.53</v>
          </cell>
          <cell r="F8019">
            <v>-38686.21</v>
          </cell>
        </row>
        <row r="8020">
          <cell r="A8020">
            <v>5199010061401</v>
          </cell>
          <cell r="B8020" t="str">
            <v>Iniciales Todo riesgo equipo electrónico</v>
          </cell>
          <cell r="C8020">
            <v>0</v>
          </cell>
          <cell r="D8020">
            <v>0</v>
          </cell>
          <cell r="E8020">
            <v>38472.33</v>
          </cell>
          <cell r="F8020">
            <v>-38472.33</v>
          </cell>
        </row>
        <row r="8021">
          <cell r="A8021">
            <v>5199010061402</v>
          </cell>
          <cell r="B8021" t="str">
            <v>Renovaciones Todo riesgo equipo electrónico</v>
          </cell>
          <cell r="C8021">
            <v>0</v>
          </cell>
          <cell r="D8021">
            <v>6.32</v>
          </cell>
          <cell r="E8021">
            <v>220.2</v>
          </cell>
          <cell r="F8021">
            <v>-213.88</v>
          </cell>
        </row>
        <row r="8022">
          <cell r="A8022">
            <v>51990100615</v>
          </cell>
          <cell r="B8022" t="str">
            <v>Calderos</v>
          </cell>
          <cell r="C8022">
            <v>0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>
            <v>51990100616</v>
          </cell>
          <cell r="B8023" t="str">
            <v>Lucro cesante por interrupción de negocios</v>
          </cell>
          <cell r="C8023">
            <v>0</v>
          </cell>
          <cell r="D8023">
            <v>0</v>
          </cell>
          <cell r="E8023">
            <v>4694.75</v>
          </cell>
          <cell r="F8023">
            <v>-4694.75</v>
          </cell>
        </row>
        <row r="8024">
          <cell r="A8024">
            <v>51990100617</v>
          </cell>
          <cell r="B8024" t="str">
            <v>Lucro cesante rotura de maquinaria</v>
          </cell>
          <cell r="C8024">
            <v>0</v>
          </cell>
          <cell r="D8024">
            <v>3657.29</v>
          </cell>
          <cell r="E8024">
            <v>7372.96</v>
          </cell>
          <cell r="F8024">
            <v>-3715.67</v>
          </cell>
        </row>
        <row r="8025">
          <cell r="A8025">
            <v>51990100618</v>
          </cell>
          <cell r="B8025" t="str">
            <v>Responsabilidad civil</v>
          </cell>
          <cell r="C8025">
            <v>0</v>
          </cell>
          <cell r="D8025">
            <v>6186.47</v>
          </cell>
          <cell r="E8025">
            <v>56575.51</v>
          </cell>
          <cell r="F8025">
            <v>-50389.04</v>
          </cell>
        </row>
        <row r="8026">
          <cell r="A8026">
            <v>5199010061801</v>
          </cell>
          <cell r="B8026" t="str">
            <v>Iniciales Responsabilidad civil</v>
          </cell>
          <cell r="C8026">
            <v>0</v>
          </cell>
          <cell r="D8026">
            <v>5449.74</v>
          </cell>
          <cell r="E8026">
            <v>43271.61</v>
          </cell>
          <cell r="F8026">
            <v>-37821.870000000003</v>
          </cell>
        </row>
        <row r="8027">
          <cell r="A8027">
            <v>5199010061802</v>
          </cell>
          <cell r="B8027" t="str">
            <v>Renovaciones Responsabilidad civil</v>
          </cell>
          <cell r="C8027">
            <v>0</v>
          </cell>
          <cell r="D8027">
            <v>736.73</v>
          </cell>
          <cell r="E8027">
            <v>13303.9</v>
          </cell>
          <cell r="F8027">
            <v>-12567.17</v>
          </cell>
        </row>
        <row r="8028">
          <cell r="A8028">
            <v>51990100619</v>
          </cell>
          <cell r="B8028" t="str">
            <v>Riesgos profesionales</v>
          </cell>
          <cell r="C8028">
            <v>0</v>
          </cell>
          <cell r="D8028">
            <v>0</v>
          </cell>
          <cell r="E8028">
            <v>0</v>
          </cell>
          <cell r="F8028">
            <v>0</v>
          </cell>
        </row>
        <row r="8029">
          <cell r="A8029">
            <v>51990100620</v>
          </cell>
          <cell r="B8029" t="str">
            <v>Ganadero</v>
          </cell>
          <cell r="C8029">
            <v>0</v>
          </cell>
          <cell r="D8029">
            <v>0</v>
          </cell>
          <cell r="E8029">
            <v>0</v>
          </cell>
          <cell r="F8029">
            <v>0</v>
          </cell>
        </row>
        <row r="8030">
          <cell r="A8030">
            <v>51990100621</v>
          </cell>
          <cell r="B8030" t="str">
            <v>Agricola</v>
          </cell>
          <cell r="C8030">
            <v>0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>
            <v>51990100622</v>
          </cell>
          <cell r="B8031" t="str">
            <v>Domiciliario</v>
          </cell>
          <cell r="C8031">
            <v>0</v>
          </cell>
          <cell r="D8031">
            <v>118.68</v>
          </cell>
          <cell r="E8031">
            <v>778.18</v>
          </cell>
          <cell r="F8031">
            <v>-659.5</v>
          </cell>
        </row>
        <row r="8032">
          <cell r="A8032">
            <v>5199010062201</v>
          </cell>
          <cell r="B8032" t="str">
            <v>Iniciales Domiciliario</v>
          </cell>
          <cell r="C8032">
            <v>0</v>
          </cell>
          <cell r="D8032">
            <v>28.58</v>
          </cell>
          <cell r="E8032">
            <v>266.68</v>
          </cell>
          <cell r="F8032">
            <v>-238.1</v>
          </cell>
        </row>
        <row r="8033">
          <cell r="A8033">
            <v>5199010062202</v>
          </cell>
          <cell r="B8033" t="str">
            <v>Renovaciones Domiciliario</v>
          </cell>
          <cell r="C8033">
            <v>0</v>
          </cell>
          <cell r="D8033">
            <v>90.1</v>
          </cell>
          <cell r="E8033">
            <v>511.5</v>
          </cell>
          <cell r="F8033">
            <v>-421.4</v>
          </cell>
        </row>
        <row r="8034">
          <cell r="A8034">
            <v>51990100623</v>
          </cell>
          <cell r="B8034" t="str">
            <v>Crédito interno</v>
          </cell>
          <cell r="C8034">
            <v>0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>
            <v>5199010062301</v>
          </cell>
          <cell r="B8035" t="str">
            <v>Iniciales Credito interno</v>
          </cell>
          <cell r="C8035">
            <v>0</v>
          </cell>
          <cell r="D8035">
            <v>0</v>
          </cell>
          <cell r="E8035">
            <v>0</v>
          </cell>
          <cell r="F8035">
            <v>0</v>
          </cell>
        </row>
        <row r="8036">
          <cell r="A8036">
            <v>5199010062302</v>
          </cell>
          <cell r="B8036" t="str">
            <v>Renovaciones Credito interno</v>
          </cell>
          <cell r="C8036">
            <v>0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>
            <v>51990100624</v>
          </cell>
          <cell r="B8037" t="str">
            <v>Crédito a la exportación</v>
          </cell>
          <cell r="C8037">
            <v>0</v>
          </cell>
          <cell r="D8037">
            <v>0</v>
          </cell>
          <cell r="E8037">
            <v>0</v>
          </cell>
          <cell r="F8037">
            <v>0</v>
          </cell>
        </row>
        <row r="8038">
          <cell r="A8038">
            <v>51990100625</v>
          </cell>
          <cell r="B8038" t="str">
            <v>Misceláneos</v>
          </cell>
          <cell r="C8038">
            <v>0</v>
          </cell>
          <cell r="D8038">
            <v>0</v>
          </cell>
          <cell r="E8038">
            <v>554389.94999999995</v>
          </cell>
          <cell r="F8038">
            <v>-554389.94999999995</v>
          </cell>
        </row>
        <row r="8039">
          <cell r="A8039">
            <v>5199010062501</v>
          </cell>
          <cell r="B8039" t="str">
            <v>Iniciales Misceláneos</v>
          </cell>
          <cell r="C8039">
            <v>0</v>
          </cell>
          <cell r="D8039">
            <v>0</v>
          </cell>
          <cell r="E8039">
            <v>51728.02</v>
          </cell>
          <cell r="F8039">
            <v>-51728.02</v>
          </cell>
        </row>
        <row r="8040">
          <cell r="A8040">
            <v>5199010062502</v>
          </cell>
          <cell r="B8040" t="str">
            <v>Renovaciones Misceláneos</v>
          </cell>
          <cell r="C8040">
            <v>0</v>
          </cell>
          <cell r="D8040">
            <v>0</v>
          </cell>
          <cell r="E8040">
            <v>502661.93</v>
          </cell>
          <cell r="F8040">
            <v>-502661.93</v>
          </cell>
        </row>
        <row r="8041">
          <cell r="A8041">
            <v>52</v>
          </cell>
          <cell r="B8041" t="str">
            <v>INGRESO POR DECREMENTO DE RVAS TECNICAS Y CONTINGENCIAL DE F</v>
          </cell>
          <cell r="C8041">
            <v>0</v>
          </cell>
          <cell r="D8041">
            <v>11417.95</v>
          </cell>
          <cell r="E8041">
            <v>3421210.19</v>
          </cell>
          <cell r="F8041">
            <v>-3409792.24</v>
          </cell>
        </row>
        <row r="8042">
          <cell r="A8042">
            <v>5201</v>
          </cell>
          <cell r="B8042" t="str">
            <v>DE SEGUROS DE VIDA</v>
          </cell>
          <cell r="C8042">
            <v>0</v>
          </cell>
          <cell r="D8042">
            <v>1837.76</v>
          </cell>
          <cell r="E8042">
            <v>2806.02</v>
          </cell>
          <cell r="F8042">
            <v>-968.26</v>
          </cell>
        </row>
        <row r="8043">
          <cell r="A8043">
            <v>5201010</v>
          </cell>
          <cell r="B8043" t="str">
            <v>Matematicas de vida individual de largo plazo</v>
          </cell>
          <cell r="C8043">
            <v>0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>
            <v>520101001</v>
          </cell>
          <cell r="B8044" t="str">
            <v>Seguros directos</v>
          </cell>
          <cell r="C8044">
            <v>0</v>
          </cell>
          <cell r="D8044">
            <v>0</v>
          </cell>
          <cell r="E8044">
            <v>0</v>
          </cell>
          <cell r="F8044">
            <v>0</v>
          </cell>
        </row>
        <row r="8045">
          <cell r="A8045">
            <v>520101002</v>
          </cell>
          <cell r="B8045" t="str">
            <v>Reaseguros tomados</v>
          </cell>
          <cell r="C8045">
            <v>0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>
            <v>520101003</v>
          </cell>
          <cell r="B8046" t="str">
            <v>Coaseguros</v>
          </cell>
          <cell r="C8046">
            <v>0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>
            <v>520101009</v>
          </cell>
          <cell r="B8047" t="str">
            <v>Seguros con filiales</v>
          </cell>
          <cell r="C8047">
            <v>0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>
            <v>52010100901</v>
          </cell>
          <cell r="B8048" t="str">
            <v>Seguros directos</v>
          </cell>
          <cell r="C8048">
            <v>0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>
            <v>52010100902</v>
          </cell>
          <cell r="B8049" t="str">
            <v>Reaseguros tomados</v>
          </cell>
          <cell r="C8049">
            <v>0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>
            <v>52010100903</v>
          </cell>
          <cell r="B8050" t="str">
            <v>Coaseguros</v>
          </cell>
          <cell r="C8050">
            <v>0</v>
          </cell>
          <cell r="D8050">
            <v>0</v>
          </cell>
          <cell r="E8050">
            <v>0</v>
          </cell>
          <cell r="F8050">
            <v>0</v>
          </cell>
        </row>
        <row r="8051">
          <cell r="A8051">
            <v>520102</v>
          </cell>
          <cell r="B8051" t="str">
            <v>De riesgos en curso de vida individual de corto plazo</v>
          </cell>
          <cell r="C8051">
            <v>0</v>
          </cell>
          <cell r="D8051">
            <v>363.27</v>
          </cell>
          <cell r="E8051">
            <v>363.27</v>
          </cell>
          <cell r="F8051">
            <v>0</v>
          </cell>
        </row>
        <row r="8052">
          <cell r="A8052">
            <v>5201020</v>
          </cell>
          <cell r="B8052" t="str">
            <v>De riesgos en curso de vida individual de corto plazo</v>
          </cell>
          <cell r="C8052">
            <v>0</v>
          </cell>
          <cell r="D8052">
            <v>363.27</v>
          </cell>
          <cell r="E8052">
            <v>363.27</v>
          </cell>
          <cell r="F8052">
            <v>0</v>
          </cell>
        </row>
        <row r="8053">
          <cell r="A8053">
            <v>520102001</v>
          </cell>
          <cell r="B8053" t="str">
            <v>Seguros directos</v>
          </cell>
          <cell r="C8053">
            <v>0</v>
          </cell>
          <cell r="D8053">
            <v>363.27</v>
          </cell>
          <cell r="E8053">
            <v>363.27</v>
          </cell>
          <cell r="F8053">
            <v>0</v>
          </cell>
        </row>
        <row r="8054">
          <cell r="A8054">
            <v>520102002</v>
          </cell>
          <cell r="B8054" t="str">
            <v>Reaseguros tomados</v>
          </cell>
          <cell r="C8054">
            <v>0</v>
          </cell>
          <cell r="D8054">
            <v>0</v>
          </cell>
          <cell r="E8054">
            <v>0</v>
          </cell>
          <cell r="F8054">
            <v>0</v>
          </cell>
        </row>
        <row r="8055">
          <cell r="A8055">
            <v>520102003</v>
          </cell>
          <cell r="B8055" t="str">
            <v>Coaseguros</v>
          </cell>
          <cell r="C8055">
            <v>0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>
            <v>520102004</v>
          </cell>
          <cell r="B8056" t="str">
            <v>REASEGUROS CEDIDOS</v>
          </cell>
          <cell r="C8056">
            <v>0</v>
          </cell>
          <cell r="D8056">
            <v>0</v>
          </cell>
          <cell r="E8056">
            <v>0</v>
          </cell>
          <cell r="F8056">
            <v>0</v>
          </cell>
        </row>
        <row r="8057">
          <cell r="A8057">
            <v>520102009</v>
          </cell>
          <cell r="B8057" t="str">
            <v>Seguros con filiales</v>
          </cell>
          <cell r="C8057">
            <v>0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>
            <v>52010200901</v>
          </cell>
          <cell r="B8058" t="str">
            <v>Seguros directos</v>
          </cell>
          <cell r="C8058">
            <v>0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>
            <v>52010200902</v>
          </cell>
          <cell r="B8059" t="str">
            <v>Reaseguros tomados</v>
          </cell>
          <cell r="C8059">
            <v>0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>
            <v>52010200903</v>
          </cell>
          <cell r="B8060" t="str">
            <v>Coaseguros</v>
          </cell>
          <cell r="C8060">
            <v>0</v>
          </cell>
          <cell r="D8060">
            <v>0</v>
          </cell>
          <cell r="E8060">
            <v>0</v>
          </cell>
          <cell r="F8060">
            <v>0</v>
          </cell>
        </row>
        <row r="8061">
          <cell r="A8061">
            <v>520103</v>
          </cell>
          <cell r="B8061" t="str">
            <v>De riesgos en curso de vida colectivo</v>
          </cell>
          <cell r="C8061">
            <v>0</v>
          </cell>
          <cell r="D8061">
            <v>1474.49</v>
          </cell>
          <cell r="E8061">
            <v>2442.75</v>
          </cell>
          <cell r="F8061">
            <v>-968.26</v>
          </cell>
        </row>
        <row r="8062">
          <cell r="A8062">
            <v>5201030</v>
          </cell>
          <cell r="B8062" t="str">
            <v>De riesgos en curso de vida colectivo</v>
          </cell>
          <cell r="C8062">
            <v>0</v>
          </cell>
          <cell r="D8062">
            <v>1474.49</v>
          </cell>
          <cell r="E8062">
            <v>2442.75</v>
          </cell>
          <cell r="F8062">
            <v>-968.26</v>
          </cell>
        </row>
        <row r="8063">
          <cell r="A8063">
            <v>520103001</v>
          </cell>
          <cell r="B8063" t="str">
            <v>Seguros directos</v>
          </cell>
          <cell r="C8063">
            <v>0</v>
          </cell>
          <cell r="D8063">
            <v>1474.49</v>
          </cell>
          <cell r="E8063">
            <v>2442.75</v>
          </cell>
          <cell r="F8063">
            <v>-968.26</v>
          </cell>
        </row>
        <row r="8064">
          <cell r="A8064">
            <v>520103002</v>
          </cell>
          <cell r="B8064" t="str">
            <v>Reaseguros tomados</v>
          </cell>
          <cell r="C8064">
            <v>0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>
            <v>520103003</v>
          </cell>
          <cell r="B8065" t="str">
            <v>Coaseguros</v>
          </cell>
          <cell r="C8065">
            <v>0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>
            <v>520103009</v>
          </cell>
          <cell r="B8066" t="str">
            <v>Seguros con filiales</v>
          </cell>
          <cell r="C8066">
            <v>0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>
            <v>52010300901</v>
          </cell>
          <cell r="B8067" t="str">
            <v>Seguros directos</v>
          </cell>
          <cell r="C8067">
            <v>0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>
            <v>52010300902</v>
          </cell>
          <cell r="B8068" t="str">
            <v>Reaseguros tomados</v>
          </cell>
          <cell r="C8068">
            <v>0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>
            <v>52010300903</v>
          </cell>
          <cell r="B8069" t="str">
            <v>Coaseguros</v>
          </cell>
          <cell r="C8069">
            <v>0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>
            <v>5201040</v>
          </cell>
          <cell r="B8070" t="str">
            <v>De riesgos en curso de otros planes</v>
          </cell>
          <cell r="C8070">
            <v>0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>
            <v>520104001</v>
          </cell>
          <cell r="B8071" t="str">
            <v>Seguros directos</v>
          </cell>
          <cell r="C8071">
            <v>0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>
            <v>520104002</v>
          </cell>
          <cell r="B8072" t="str">
            <v>Reaseguros tomados</v>
          </cell>
          <cell r="C8072">
            <v>0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>
            <v>520104003</v>
          </cell>
          <cell r="B8073" t="str">
            <v>Coaseguros</v>
          </cell>
          <cell r="C8073">
            <v>0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>
            <v>520104009</v>
          </cell>
          <cell r="B8074" t="str">
            <v>Seguros con filiales</v>
          </cell>
          <cell r="C8074">
            <v>0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>
            <v>52010400901</v>
          </cell>
          <cell r="B8075" t="str">
            <v>Seguros directos</v>
          </cell>
          <cell r="C8075">
            <v>0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>
            <v>52010400902</v>
          </cell>
          <cell r="B8076" t="str">
            <v>Reaseguros tomados</v>
          </cell>
          <cell r="C8076">
            <v>0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>
            <v>52010400903</v>
          </cell>
          <cell r="B8077" t="str">
            <v>Coaseguros</v>
          </cell>
          <cell r="C8077">
            <v>0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>
            <v>5201090</v>
          </cell>
          <cell r="B8078" t="str">
            <v>Ajuste de reservas adicionales de seguro de vida</v>
          </cell>
          <cell r="C8078">
            <v>0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>
            <v>520109001</v>
          </cell>
          <cell r="B8079" t="str">
            <v>Seguros directos</v>
          </cell>
          <cell r="C8079">
            <v>0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>
            <v>52010900101</v>
          </cell>
          <cell r="B8080" t="str">
            <v>De accidentes</v>
          </cell>
          <cell r="C8080">
            <v>0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>
            <v>52010900102</v>
          </cell>
          <cell r="B8081" t="str">
            <v>De exoneraciÛn del pago de primas</v>
          </cell>
          <cell r="C8081">
            <v>0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>
            <v>52010900103</v>
          </cell>
          <cell r="B8082" t="str">
            <v>De extraprimas y riesgos tarados</v>
          </cell>
          <cell r="C8082">
            <v>0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>
            <v>52010900104</v>
          </cell>
          <cell r="B8083" t="str">
            <v>De dividendos, cupones y bonos sobre pÛlizas</v>
          </cell>
          <cell r="C8083">
            <v>0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>
            <v>52010900105</v>
          </cell>
          <cell r="B8084" t="str">
            <v>De capitales complementarios</v>
          </cell>
          <cell r="C8084">
            <v>0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>
            <v>52010900109</v>
          </cell>
          <cell r="B8085" t="str">
            <v>Diversas</v>
          </cell>
          <cell r="C8085">
            <v>0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>
            <v>520109002</v>
          </cell>
          <cell r="B8086" t="str">
            <v>Reaseguros tomados</v>
          </cell>
          <cell r="C8086">
            <v>0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>
            <v>52010900201</v>
          </cell>
          <cell r="B8087" t="str">
            <v>De accidentes</v>
          </cell>
          <cell r="C8087">
            <v>0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>
            <v>52010900202</v>
          </cell>
          <cell r="B8088" t="str">
            <v>De exoneraciÛn del pago de primas</v>
          </cell>
          <cell r="C8088">
            <v>0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>
            <v>52010900203</v>
          </cell>
          <cell r="B8089" t="str">
            <v>De extraprimas y riesgos tarados</v>
          </cell>
          <cell r="C8089">
            <v>0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>
            <v>52010900204</v>
          </cell>
          <cell r="B8090" t="str">
            <v>De dividendos, cupones y bonos sobre pÛlizas</v>
          </cell>
          <cell r="C8090">
            <v>0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>
            <v>52010900205</v>
          </cell>
          <cell r="B8091" t="str">
            <v>De capitales complementarios</v>
          </cell>
          <cell r="C8091">
            <v>0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>
            <v>52010900209</v>
          </cell>
          <cell r="B8092" t="str">
            <v>Diversas</v>
          </cell>
          <cell r="C8092">
            <v>0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>
            <v>520109003</v>
          </cell>
          <cell r="B8093" t="str">
            <v>Coaseguros</v>
          </cell>
          <cell r="C8093">
            <v>0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>
            <v>52010900301</v>
          </cell>
          <cell r="B8094" t="str">
            <v>De accidentes</v>
          </cell>
          <cell r="C8094">
            <v>0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>
            <v>52010900302</v>
          </cell>
          <cell r="B8095" t="str">
            <v>De exoneraciÛn del pago de primas</v>
          </cell>
          <cell r="C8095">
            <v>0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>
            <v>52010900303</v>
          </cell>
          <cell r="B8096" t="str">
            <v>De extraprimas y riesgos tarados</v>
          </cell>
          <cell r="C8096">
            <v>0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>
            <v>52010900304</v>
          </cell>
          <cell r="B8097" t="str">
            <v>De dividendos, cupones y bonos sobre pÛlizas</v>
          </cell>
          <cell r="C8097">
            <v>0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>
            <v>52010900305</v>
          </cell>
          <cell r="B8098" t="str">
            <v>De capitales complementarios</v>
          </cell>
          <cell r="C8098">
            <v>0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>
            <v>52010900309</v>
          </cell>
          <cell r="B8099" t="str">
            <v>Diversas</v>
          </cell>
          <cell r="C8099">
            <v>0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>
            <v>520109009</v>
          </cell>
          <cell r="B8100" t="str">
            <v>Seguros con filiales</v>
          </cell>
          <cell r="C8100">
            <v>0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>
            <v>52010900901</v>
          </cell>
          <cell r="B8101" t="str">
            <v>Seguro directo</v>
          </cell>
          <cell r="C8101">
            <v>0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>
            <v>52010900902</v>
          </cell>
          <cell r="B8102" t="str">
            <v>Reaseguro tomado</v>
          </cell>
          <cell r="C8102">
            <v>0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>
            <v>52010900903</v>
          </cell>
          <cell r="B8103" t="str">
            <v>Coaseguro</v>
          </cell>
          <cell r="C8103">
            <v>0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>
            <v>5202</v>
          </cell>
          <cell r="B8104" t="str">
            <v>MATEMATICAS DE SEGUROS  PREVISIONALES, RENTAS Y PENSIONES</v>
          </cell>
          <cell r="C8104">
            <v>0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>
            <v>5202010</v>
          </cell>
          <cell r="B8105" t="str">
            <v>Rentas de invalidez y sobrevivencia</v>
          </cell>
          <cell r="C8105">
            <v>0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>
            <v>520201001</v>
          </cell>
          <cell r="B8106" t="str">
            <v>Seguros directos</v>
          </cell>
          <cell r="C8106">
            <v>0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>
            <v>52020100101</v>
          </cell>
          <cell r="B8107" t="str">
            <v>Rentas Ciertas</v>
          </cell>
          <cell r="C8107">
            <v>0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>
            <v>52020100102</v>
          </cell>
          <cell r="B8108" t="str">
            <v>Rentas Temporales</v>
          </cell>
          <cell r="C8108">
            <v>0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>
            <v>52020100103</v>
          </cell>
          <cell r="B8109" t="str">
            <v>Rentas Vitalicias</v>
          </cell>
          <cell r="C8109">
            <v>0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>
            <v>52020100109</v>
          </cell>
          <cell r="B8110" t="str">
            <v>Otros Planes</v>
          </cell>
          <cell r="C8110">
            <v>0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>
            <v>520201002</v>
          </cell>
          <cell r="B8111" t="str">
            <v>Reaseguros tomados</v>
          </cell>
          <cell r="C8111">
            <v>0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>
            <v>520201003</v>
          </cell>
          <cell r="B8112" t="str">
            <v>Coaseguros</v>
          </cell>
          <cell r="C8112">
            <v>0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>
            <v>520201009</v>
          </cell>
          <cell r="B8113" t="str">
            <v>Seguros con filiales</v>
          </cell>
          <cell r="C8113">
            <v>0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>
            <v>52020100901</v>
          </cell>
          <cell r="B8114" t="str">
            <v>Seguro directo</v>
          </cell>
          <cell r="C8114">
            <v>0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>
            <v>52020100902</v>
          </cell>
          <cell r="B8115" t="str">
            <v>Reaseguro tomado</v>
          </cell>
          <cell r="C8115">
            <v>0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>
            <v>52020100903</v>
          </cell>
          <cell r="B8116" t="str">
            <v>Coaseguro</v>
          </cell>
          <cell r="C8116">
            <v>0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>
            <v>5202020</v>
          </cell>
          <cell r="B8117" t="str">
            <v>Sepelio</v>
          </cell>
          <cell r="C8117">
            <v>0</v>
          </cell>
          <cell r="D8117">
            <v>0</v>
          </cell>
          <cell r="E8117">
            <v>0</v>
          </cell>
          <cell r="F8117">
            <v>0</v>
          </cell>
        </row>
        <row r="8118">
          <cell r="A8118">
            <v>520202001</v>
          </cell>
          <cell r="B8118" t="str">
            <v>Seguros directos</v>
          </cell>
          <cell r="C8118">
            <v>0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>
            <v>520202002</v>
          </cell>
          <cell r="B8119" t="str">
            <v>Reaseguros tomados</v>
          </cell>
          <cell r="C8119">
            <v>0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>
            <v>520202003</v>
          </cell>
          <cell r="B8120" t="str">
            <v>Coaseguros</v>
          </cell>
          <cell r="C8120">
            <v>0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>
            <v>520202009</v>
          </cell>
          <cell r="B8121" t="str">
            <v>Seguros con filiales</v>
          </cell>
          <cell r="C8121">
            <v>0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>
            <v>52020200901</v>
          </cell>
          <cell r="B8122" t="str">
            <v>Seguro directo</v>
          </cell>
          <cell r="C8122">
            <v>0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>
            <v>52020200902</v>
          </cell>
          <cell r="B8123" t="str">
            <v>Reaseguro tomado</v>
          </cell>
          <cell r="C8123">
            <v>0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>
            <v>52020200903</v>
          </cell>
          <cell r="B8124" t="str">
            <v>Coaseguro</v>
          </cell>
          <cell r="C8124">
            <v>0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>
            <v>5202030</v>
          </cell>
          <cell r="B8125" t="str">
            <v>Otras rentas</v>
          </cell>
          <cell r="C8125">
            <v>0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>
            <v>520203001</v>
          </cell>
          <cell r="B8126" t="str">
            <v>Seguros directos</v>
          </cell>
          <cell r="C8126">
            <v>0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>
            <v>520203002</v>
          </cell>
          <cell r="B8127" t="str">
            <v>Reaseguros tomados</v>
          </cell>
          <cell r="C8127">
            <v>0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>
            <v>520203003</v>
          </cell>
          <cell r="B8128" t="str">
            <v>Coaseguros</v>
          </cell>
          <cell r="C8128">
            <v>0</v>
          </cell>
          <cell r="D8128">
            <v>0</v>
          </cell>
          <cell r="E8128">
            <v>0</v>
          </cell>
          <cell r="F8128">
            <v>0</v>
          </cell>
        </row>
        <row r="8129">
          <cell r="A8129">
            <v>520203009</v>
          </cell>
          <cell r="B8129" t="str">
            <v>Seguros con filiales</v>
          </cell>
          <cell r="C8129">
            <v>0</v>
          </cell>
          <cell r="D8129">
            <v>0</v>
          </cell>
          <cell r="E8129">
            <v>0</v>
          </cell>
          <cell r="F8129">
            <v>0</v>
          </cell>
        </row>
        <row r="8130">
          <cell r="A8130">
            <v>52020300901</v>
          </cell>
          <cell r="B8130" t="str">
            <v>Seguro directo</v>
          </cell>
          <cell r="C8130">
            <v>0</v>
          </cell>
          <cell r="D8130">
            <v>0</v>
          </cell>
          <cell r="E8130">
            <v>0</v>
          </cell>
          <cell r="F8130">
            <v>0</v>
          </cell>
        </row>
        <row r="8131">
          <cell r="A8131">
            <v>52020300902</v>
          </cell>
          <cell r="B8131" t="str">
            <v>Reaseguro tomado</v>
          </cell>
          <cell r="C8131">
            <v>0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>
            <v>52020300903</v>
          </cell>
          <cell r="B8132" t="str">
            <v>Coaseguro</v>
          </cell>
          <cell r="C8132">
            <v>0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>
            <v>5202040</v>
          </cell>
          <cell r="B8133" t="str">
            <v>Pensiones</v>
          </cell>
          <cell r="C8133">
            <v>0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>
            <v>520204001</v>
          </cell>
          <cell r="B8134" t="str">
            <v>Seguros directos</v>
          </cell>
          <cell r="C8134">
            <v>0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>
            <v>520204002</v>
          </cell>
          <cell r="B8135" t="str">
            <v>Reaseguros tomados</v>
          </cell>
          <cell r="C8135">
            <v>0</v>
          </cell>
          <cell r="D8135">
            <v>0</v>
          </cell>
          <cell r="E8135">
            <v>0</v>
          </cell>
          <cell r="F8135">
            <v>0</v>
          </cell>
        </row>
        <row r="8136">
          <cell r="A8136">
            <v>520204003</v>
          </cell>
          <cell r="B8136" t="str">
            <v>Coaseguros</v>
          </cell>
          <cell r="C8136">
            <v>0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>
            <v>520204009</v>
          </cell>
          <cell r="B8137" t="str">
            <v>Seguros con filiales</v>
          </cell>
          <cell r="C8137">
            <v>0</v>
          </cell>
          <cell r="D8137">
            <v>0</v>
          </cell>
          <cell r="E8137">
            <v>0</v>
          </cell>
          <cell r="F8137">
            <v>0</v>
          </cell>
        </row>
        <row r="8138">
          <cell r="A8138">
            <v>52020400901</v>
          </cell>
          <cell r="B8138" t="str">
            <v>Seguro directo</v>
          </cell>
          <cell r="C8138">
            <v>0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>
            <v>52020400902</v>
          </cell>
          <cell r="B8139" t="str">
            <v>Reaseguro tomado</v>
          </cell>
          <cell r="C8139">
            <v>0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>
            <v>52020400903</v>
          </cell>
          <cell r="B8140" t="str">
            <v>Coaseguro</v>
          </cell>
          <cell r="C8140">
            <v>0</v>
          </cell>
          <cell r="D8140">
            <v>0</v>
          </cell>
          <cell r="E8140">
            <v>0</v>
          </cell>
          <cell r="F8140">
            <v>0</v>
          </cell>
        </row>
        <row r="8141">
          <cell r="A8141">
            <v>5203</v>
          </cell>
          <cell r="B8141" t="str">
            <v>PARA RIESGOS EN CURSO DE ACCIDENTES Y ENFERMEDADES</v>
          </cell>
          <cell r="C8141">
            <v>0</v>
          </cell>
          <cell r="D8141">
            <v>8757.2099999999991</v>
          </cell>
          <cell r="E8141">
            <v>9841.56</v>
          </cell>
          <cell r="F8141">
            <v>-1084.3499999999999</v>
          </cell>
        </row>
        <row r="8142">
          <cell r="A8142">
            <v>520301</v>
          </cell>
          <cell r="B8142" t="str">
            <v>Salud y hospitalización</v>
          </cell>
          <cell r="C8142">
            <v>0</v>
          </cell>
          <cell r="D8142">
            <v>8757.2099999999991</v>
          </cell>
          <cell r="E8142">
            <v>9804.1299999999992</v>
          </cell>
          <cell r="F8142">
            <v>-1046.92</v>
          </cell>
        </row>
        <row r="8143">
          <cell r="A8143">
            <v>5203010</v>
          </cell>
          <cell r="B8143" t="str">
            <v>Salud y hospitalización</v>
          </cell>
          <cell r="C8143">
            <v>0</v>
          </cell>
          <cell r="D8143">
            <v>8757.2099999999991</v>
          </cell>
          <cell r="E8143">
            <v>9804.1299999999992</v>
          </cell>
          <cell r="F8143">
            <v>-1046.92</v>
          </cell>
        </row>
        <row r="8144">
          <cell r="A8144">
            <v>520301001</v>
          </cell>
          <cell r="B8144" t="str">
            <v>Seguros directos</v>
          </cell>
          <cell r="C8144">
            <v>0</v>
          </cell>
          <cell r="D8144">
            <v>8757.2099999999991</v>
          </cell>
          <cell r="E8144">
            <v>9804.1299999999992</v>
          </cell>
          <cell r="F8144">
            <v>-1046.92</v>
          </cell>
        </row>
        <row r="8145">
          <cell r="A8145">
            <v>520301002</v>
          </cell>
          <cell r="B8145" t="str">
            <v>Reaseguros tomados</v>
          </cell>
          <cell r="C8145">
            <v>0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>
            <v>520301003</v>
          </cell>
          <cell r="B8146" t="str">
            <v>Coaseguros</v>
          </cell>
          <cell r="C8146">
            <v>0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>
            <v>520301004</v>
          </cell>
          <cell r="B8147" t="str">
            <v>REASEGURO CEDIDO</v>
          </cell>
          <cell r="C8147">
            <v>0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>
            <v>520301009</v>
          </cell>
          <cell r="B8148" t="str">
            <v>Seguros con filiales</v>
          </cell>
          <cell r="C8148">
            <v>0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>
            <v>52030100901</v>
          </cell>
          <cell r="B8149" t="str">
            <v>Seguro directo</v>
          </cell>
          <cell r="C8149">
            <v>0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>
            <v>52030100902</v>
          </cell>
          <cell r="B8150" t="str">
            <v>Reaseguro tomado</v>
          </cell>
          <cell r="C8150">
            <v>0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>
            <v>52030100903</v>
          </cell>
          <cell r="B8151" t="str">
            <v>Coaseguro</v>
          </cell>
          <cell r="C8151">
            <v>0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>
            <v>520302</v>
          </cell>
          <cell r="B8152" t="str">
            <v>Accidentes personales</v>
          </cell>
          <cell r="C8152">
            <v>0</v>
          </cell>
          <cell r="D8152">
            <v>0</v>
          </cell>
          <cell r="E8152">
            <v>37.43</v>
          </cell>
          <cell r="F8152">
            <v>-37.43</v>
          </cell>
        </row>
        <row r="8153">
          <cell r="A8153">
            <v>5203020</v>
          </cell>
          <cell r="B8153" t="str">
            <v>Accidentes personales</v>
          </cell>
          <cell r="C8153">
            <v>0</v>
          </cell>
          <cell r="D8153">
            <v>0</v>
          </cell>
          <cell r="E8153">
            <v>37.43</v>
          </cell>
          <cell r="F8153">
            <v>-37.43</v>
          </cell>
        </row>
        <row r="8154">
          <cell r="A8154">
            <v>520302001</v>
          </cell>
          <cell r="B8154" t="str">
            <v>Seguros directos</v>
          </cell>
          <cell r="C8154">
            <v>0</v>
          </cell>
          <cell r="D8154">
            <v>0</v>
          </cell>
          <cell r="E8154">
            <v>37.43</v>
          </cell>
          <cell r="F8154">
            <v>-37.43</v>
          </cell>
        </row>
        <row r="8155">
          <cell r="A8155">
            <v>520302002</v>
          </cell>
          <cell r="B8155" t="str">
            <v>Reaseguros tomados</v>
          </cell>
          <cell r="C8155">
            <v>0</v>
          </cell>
          <cell r="D8155">
            <v>0</v>
          </cell>
          <cell r="E8155">
            <v>0</v>
          </cell>
          <cell r="F8155">
            <v>0</v>
          </cell>
        </row>
        <row r="8156">
          <cell r="A8156">
            <v>520302003</v>
          </cell>
          <cell r="B8156" t="str">
            <v>Coaseguros</v>
          </cell>
          <cell r="C8156">
            <v>0</v>
          </cell>
          <cell r="D8156">
            <v>0</v>
          </cell>
          <cell r="E8156">
            <v>0</v>
          </cell>
          <cell r="F8156">
            <v>0</v>
          </cell>
        </row>
        <row r="8157">
          <cell r="A8157">
            <v>520302004</v>
          </cell>
          <cell r="B8157" t="str">
            <v>REASEGURO CEDIDO</v>
          </cell>
          <cell r="C8157">
            <v>0</v>
          </cell>
          <cell r="D8157">
            <v>0</v>
          </cell>
          <cell r="E8157">
            <v>0</v>
          </cell>
          <cell r="F8157">
            <v>0</v>
          </cell>
        </row>
        <row r="8158">
          <cell r="A8158">
            <v>520302009</v>
          </cell>
          <cell r="B8158" t="str">
            <v>Seguros con filiales</v>
          </cell>
          <cell r="C8158">
            <v>0</v>
          </cell>
          <cell r="D8158">
            <v>0</v>
          </cell>
          <cell r="E8158">
            <v>0</v>
          </cell>
          <cell r="F8158">
            <v>0</v>
          </cell>
        </row>
        <row r="8159">
          <cell r="A8159">
            <v>52030200901</v>
          </cell>
          <cell r="B8159" t="str">
            <v>Seguro directo</v>
          </cell>
          <cell r="C8159">
            <v>0</v>
          </cell>
          <cell r="D8159">
            <v>0</v>
          </cell>
          <cell r="E8159">
            <v>0</v>
          </cell>
          <cell r="F8159">
            <v>0</v>
          </cell>
        </row>
        <row r="8160">
          <cell r="A8160">
            <v>52030200902</v>
          </cell>
          <cell r="B8160" t="str">
            <v>Reaseguro tomado</v>
          </cell>
          <cell r="C8160">
            <v>0</v>
          </cell>
          <cell r="D8160">
            <v>0</v>
          </cell>
          <cell r="E8160">
            <v>0</v>
          </cell>
          <cell r="F8160">
            <v>0</v>
          </cell>
        </row>
        <row r="8161">
          <cell r="A8161">
            <v>52030200903</v>
          </cell>
          <cell r="B8161" t="str">
            <v>Coaseguro</v>
          </cell>
          <cell r="C8161">
            <v>0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>
            <v>520303</v>
          </cell>
          <cell r="B8162" t="str">
            <v>Accidentes viajes aéreos</v>
          </cell>
          <cell r="C8162">
            <v>0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>
            <v>5203030</v>
          </cell>
          <cell r="B8163" t="str">
            <v>Accidentes viajes aéreos</v>
          </cell>
          <cell r="C8163">
            <v>0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>
            <v>520303001</v>
          </cell>
          <cell r="B8164" t="str">
            <v>Seguros directos</v>
          </cell>
          <cell r="C8164">
            <v>0</v>
          </cell>
          <cell r="D8164">
            <v>0</v>
          </cell>
          <cell r="E8164">
            <v>0</v>
          </cell>
          <cell r="F8164">
            <v>0</v>
          </cell>
        </row>
        <row r="8165">
          <cell r="A8165">
            <v>520303002</v>
          </cell>
          <cell r="B8165" t="str">
            <v>Reaseguros tomados</v>
          </cell>
          <cell r="C8165">
            <v>0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>
            <v>520303003</v>
          </cell>
          <cell r="B8166" t="str">
            <v>Coaseguros</v>
          </cell>
          <cell r="C8166">
            <v>0</v>
          </cell>
          <cell r="D8166">
            <v>0</v>
          </cell>
          <cell r="E8166">
            <v>0</v>
          </cell>
          <cell r="F8166">
            <v>0</v>
          </cell>
        </row>
        <row r="8167">
          <cell r="A8167">
            <v>520303009</v>
          </cell>
          <cell r="B8167" t="str">
            <v>Seguros con filiales</v>
          </cell>
          <cell r="C8167">
            <v>0</v>
          </cell>
          <cell r="D8167">
            <v>0</v>
          </cell>
          <cell r="E8167">
            <v>0</v>
          </cell>
          <cell r="F8167">
            <v>0</v>
          </cell>
        </row>
        <row r="8168">
          <cell r="A8168">
            <v>52030300901</v>
          </cell>
          <cell r="B8168" t="str">
            <v>Seguro directo</v>
          </cell>
          <cell r="C8168">
            <v>0</v>
          </cell>
          <cell r="D8168">
            <v>0</v>
          </cell>
          <cell r="E8168">
            <v>0</v>
          </cell>
          <cell r="F8168">
            <v>0</v>
          </cell>
        </row>
        <row r="8169">
          <cell r="A8169">
            <v>52030300902</v>
          </cell>
          <cell r="B8169" t="str">
            <v>Reaseguro tomado</v>
          </cell>
          <cell r="C8169">
            <v>0</v>
          </cell>
          <cell r="D8169">
            <v>0</v>
          </cell>
          <cell r="E8169">
            <v>0</v>
          </cell>
          <cell r="F8169">
            <v>0</v>
          </cell>
        </row>
        <row r="8170">
          <cell r="A8170">
            <v>52030300903</v>
          </cell>
          <cell r="B8170" t="str">
            <v>Coaseguro</v>
          </cell>
          <cell r="C8170">
            <v>0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>
            <v>5203040</v>
          </cell>
          <cell r="B8171" t="str">
            <v>Escolares</v>
          </cell>
          <cell r="C8171">
            <v>0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>
            <v>520304001</v>
          </cell>
          <cell r="B8172" t="str">
            <v>Seguros directos</v>
          </cell>
          <cell r="C8172">
            <v>0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>
            <v>520304002</v>
          </cell>
          <cell r="B8173" t="str">
            <v>Reaseguros tomados</v>
          </cell>
          <cell r="C8173">
            <v>0</v>
          </cell>
          <cell r="D8173">
            <v>0</v>
          </cell>
          <cell r="E8173">
            <v>0</v>
          </cell>
          <cell r="F8173">
            <v>0</v>
          </cell>
        </row>
        <row r="8174">
          <cell r="A8174">
            <v>520304003</v>
          </cell>
          <cell r="B8174" t="str">
            <v>Coaseguros</v>
          </cell>
          <cell r="C8174">
            <v>0</v>
          </cell>
          <cell r="D8174">
            <v>0</v>
          </cell>
          <cell r="E8174">
            <v>0</v>
          </cell>
          <cell r="F8174">
            <v>0</v>
          </cell>
        </row>
        <row r="8175">
          <cell r="A8175">
            <v>520304009</v>
          </cell>
          <cell r="B8175" t="str">
            <v>Seguros con filiales</v>
          </cell>
          <cell r="C8175">
            <v>0</v>
          </cell>
          <cell r="D8175">
            <v>0</v>
          </cell>
          <cell r="E8175">
            <v>0</v>
          </cell>
          <cell r="F8175">
            <v>0</v>
          </cell>
        </row>
        <row r="8176">
          <cell r="A8176">
            <v>52030400901</v>
          </cell>
          <cell r="B8176" t="str">
            <v>Seguro directo</v>
          </cell>
          <cell r="C8176">
            <v>0</v>
          </cell>
          <cell r="D8176">
            <v>0</v>
          </cell>
          <cell r="E8176">
            <v>0</v>
          </cell>
          <cell r="F8176">
            <v>0</v>
          </cell>
        </row>
        <row r="8177">
          <cell r="A8177">
            <v>52030400902</v>
          </cell>
          <cell r="B8177" t="str">
            <v>Reaseguro tomado</v>
          </cell>
          <cell r="C8177">
            <v>0</v>
          </cell>
          <cell r="D8177">
            <v>0</v>
          </cell>
          <cell r="E8177">
            <v>0</v>
          </cell>
          <cell r="F8177">
            <v>0</v>
          </cell>
        </row>
        <row r="8178">
          <cell r="A8178">
            <v>52030400903</v>
          </cell>
          <cell r="B8178" t="str">
            <v>Coaseguro</v>
          </cell>
          <cell r="C8178">
            <v>0</v>
          </cell>
          <cell r="D8178">
            <v>0</v>
          </cell>
          <cell r="E8178">
            <v>0</v>
          </cell>
          <cell r="F8178">
            <v>0</v>
          </cell>
        </row>
        <row r="8179">
          <cell r="A8179">
            <v>5204</v>
          </cell>
          <cell r="B8179" t="str">
            <v>DE RIESGOS EN CURSO DE INCENDIOS Y LINEAS ALIADAS</v>
          </cell>
          <cell r="C8179">
            <v>0</v>
          </cell>
          <cell r="D8179">
            <v>0</v>
          </cell>
          <cell r="E8179">
            <v>918381.92</v>
          </cell>
          <cell r="F8179">
            <v>-918381.92</v>
          </cell>
        </row>
        <row r="8180">
          <cell r="A8180">
            <v>520401</v>
          </cell>
          <cell r="B8180" t="str">
            <v>Incendios</v>
          </cell>
          <cell r="C8180">
            <v>0</v>
          </cell>
          <cell r="D8180">
            <v>0</v>
          </cell>
          <cell r="E8180">
            <v>453320.44</v>
          </cell>
          <cell r="F8180">
            <v>-453320.44</v>
          </cell>
        </row>
        <row r="8181">
          <cell r="A8181">
            <v>5204010</v>
          </cell>
          <cell r="B8181" t="str">
            <v>Incendios</v>
          </cell>
          <cell r="C8181">
            <v>0</v>
          </cell>
          <cell r="D8181">
            <v>0</v>
          </cell>
          <cell r="E8181">
            <v>453320.44</v>
          </cell>
          <cell r="F8181">
            <v>-453320.44</v>
          </cell>
        </row>
        <row r="8182">
          <cell r="A8182">
            <v>520401001</v>
          </cell>
          <cell r="B8182" t="str">
            <v>Seguros directos</v>
          </cell>
          <cell r="C8182">
            <v>0</v>
          </cell>
          <cell r="D8182">
            <v>0</v>
          </cell>
          <cell r="E8182">
            <v>300803.13</v>
          </cell>
          <cell r="F8182">
            <v>-300803.13</v>
          </cell>
        </row>
        <row r="8183">
          <cell r="A8183">
            <v>520401002</v>
          </cell>
          <cell r="B8183" t="str">
            <v>Reaseguros tomados</v>
          </cell>
          <cell r="C8183">
            <v>0</v>
          </cell>
          <cell r="D8183">
            <v>0</v>
          </cell>
          <cell r="E8183">
            <v>152517.31</v>
          </cell>
          <cell r="F8183">
            <v>-152517.31</v>
          </cell>
        </row>
        <row r="8184">
          <cell r="A8184">
            <v>520401003</v>
          </cell>
          <cell r="B8184" t="str">
            <v>Coaseguros</v>
          </cell>
          <cell r="C8184">
            <v>0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>
            <v>520401004</v>
          </cell>
          <cell r="B8185" t="str">
            <v>REASEGUROS CEDIDOS</v>
          </cell>
          <cell r="C8185">
            <v>0</v>
          </cell>
          <cell r="D8185">
            <v>0</v>
          </cell>
          <cell r="E8185">
            <v>0</v>
          </cell>
          <cell r="F8185">
            <v>0</v>
          </cell>
        </row>
        <row r="8186">
          <cell r="A8186">
            <v>520401009</v>
          </cell>
          <cell r="B8186" t="str">
            <v>Seguros con filiales</v>
          </cell>
          <cell r="C8186">
            <v>0</v>
          </cell>
          <cell r="D8186">
            <v>0</v>
          </cell>
          <cell r="E8186">
            <v>0</v>
          </cell>
          <cell r="F8186">
            <v>0</v>
          </cell>
        </row>
        <row r="8187">
          <cell r="A8187">
            <v>52040100901</v>
          </cell>
          <cell r="B8187" t="str">
            <v>Seguro directo</v>
          </cell>
          <cell r="C8187">
            <v>0</v>
          </cell>
          <cell r="D8187">
            <v>0</v>
          </cell>
          <cell r="E8187">
            <v>0</v>
          </cell>
          <cell r="F8187">
            <v>0</v>
          </cell>
        </row>
        <row r="8188">
          <cell r="A8188">
            <v>52040100902</v>
          </cell>
          <cell r="B8188" t="str">
            <v>Reaseguro tomado</v>
          </cell>
          <cell r="C8188">
            <v>0</v>
          </cell>
          <cell r="D8188">
            <v>0</v>
          </cell>
          <cell r="E8188">
            <v>0</v>
          </cell>
          <cell r="F8188">
            <v>0</v>
          </cell>
        </row>
        <row r="8189">
          <cell r="A8189">
            <v>52040100903</v>
          </cell>
          <cell r="B8189" t="str">
            <v>Coaseguro</v>
          </cell>
          <cell r="C8189">
            <v>0</v>
          </cell>
          <cell r="D8189">
            <v>0</v>
          </cell>
          <cell r="E8189">
            <v>0</v>
          </cell>
          <cell r="F8189">
            <v>0</v>
          </cell>
        </row>
        <row r="8190">
          <cell r="A8190">
            <v>520402</v>
          </cell>
          <cell r="B8190" t="str">
            <v>Líneas aliadas</v>
          </cell>
          <cell r="C8190">
            <v>0</v>
          </cell>
          <cell r="D8190">
            <v>0</v>
          </cell>
          <cell r="E8190">
            <v>465061.48</v>
          </cell>
          <cell r="F8190">
            <v>-465061.48</v>
          </cell>
        </row>
        <row r="8191">
          <cell r="A8191">
            <v>5204020</v>
          </cell>
          <cell r="B8191" t="str">
            <v>Líneas aliadas</v>
          </cell>
          <cell r="C8191">
            <v>0</v>
          </cell>
          <cell r="D8191">
            <v>0</v>
          </cell>
          <cell r="E8191">
            <v>465061.48</v>
          </cell>
          <cell r="F8191">
            <v>-465061.48</v>
          </cell>
        </row>
        <row r="8192">
          <cell r="A8192">
            <v>520402001</v>
          </cell>
          <cell r="B8192" t="str">
            <v>Seguros directos</v>
          </cell>
          <cell r="C8192">
            <v>0</v>
          </cell>
          <cell r="D8192">
            <v>0</v>
          </cell>
          <cell r="E8192">
            <v>302027.23</v>
          </cell>
          <cell r="F8192">
            <v>-302027.23</v>
          </cell>
        </row>
        <row r="8193">
          <cell r="A8193">
            <v>520402002</v>
          </cell>
          <cell r="B8193" t="str">
            <v>Reaseguros tomados</v>
          </cell>
          <cell r="C8193">
            <v>0</v>
          </cell>
          <cell r="D8193">
            <v>0</v>
          </cell>
          <cell r="E8193">
            <v>163034.25</v>
          </cell>
          <cell r="F8193">
            <v>-163034.25</v>
          </cell>
        </row>
        <row r="8194">
          <cell r="A8194">
            <v>520402003</v>
          </cell>
          <cell r="B8194" t="str">
            <v>Coaseguros</v>
          </cell>
          <cell r="C8194">
            <v>0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>
            <v>520402009</v>
          </cell>
          <cell r="B8195" t="str">
            <v>Seguros con filiales</v>
          </cell>
          <cell r="C8195">
            <v>0</v>
          </cell>
          <cell r="D8195">
            <v>0</v>
          </cell>
          <cell r="E8195">
            <v>0</v>
          </cell>
          <cell r="F8195">
            <v>0</v>
          </cell>
        </row>
        <row r="8196">
          <cell r="A8196">
            <v>52040200901</v>
          </cell>
          <cell r="B8196" t="str">
            <v>Seguro directo</v>
          </cell>
          <cell r="C8196">
            <v>0</v>
          </cell>
          <cell r="D8196">
            <v>0</v>
          </cell>
          <cell r="E8196">
            <v>0</v>
          </cell>
          <cell r="F8196">
            <v>0</v>
          </cell>
        </row>
        <row r="8197">
          <cell r="A8197">
            <v>52040200902</v>
          </cell>
          <cell r="B8197" t="str">
            <v>Reaseguro tomado</v>
          </cell>
          <cell r="C8197">
            <v>0</v>
          </cell>
          <cell r="D8197">
            <v>0</v>
          </cell>
          <cell r="E8197">
            <v>0</v>
          </cell>
          <cell r="F8197">
            <v>0</v>
          </cell>
        </row>
        <row r="8198">
          <cell r="A8198">
            <v>52040200903</v>
          </cell>
          <cell r="B8198" t="str">
            <v>Coaseguro</v>
          </cell>
          <cell r="C8198">
            <v>0</v>
          </cell>
          <cell r="D8198">
            <v>0</v>
          </cell>
          <cell r="E8198">
            <v>0</v>
          </cell>
          <cell r="F8198">
            <v>0</v>
          </cell>
        </row>
        <row r="8199">
          <cell r="A8199">
            <v>5205</v>
          </cell>
          <cell r="B8199" t="str">
            <v>DE RIESGOS EN CURSO DE AUTOMOTORES</v>
          </cell>
          <cell r="C8199">
            <v>0</v>
          </cell>
          <cell r="D8199">
            <v>0</v>
          </cell>
          <cell r="E8199">
            <v>275608.49</v>
          </cell>
          <cell r="F8199">
            <v>-275608.49</v>
          </cell>
        </row>
        <row r="8200">
          <cell r="A8200">
            <v>520501</v>
          </cell>
          <cell r="B8200" t="str">
            <v>Automotores</v>
          </cell>
          <cell r="C8200">
            <v>0</v>
          </cell>
          <cell r="D8200">
            <v>0</v>
          </cell>
          <cell r="E8200">
            <v>275608.49</v>
          </cell>
          <cell r="F8200">
            <v>-275608.49</v>
          </cell>
        </row>
        <row r="8201">
          <cell r="A8201">
            <v>5205010</v>
          </cell>
          <cell r="B8201" t="str">
            <v>Automotores</v>
          </cell>
          <cell r="C8201">
            <v>0</v>
          </cell>
          <cell r="D8201">
            <v>0</v>
          </cell>
          <cell r="E8201">
            <v>275608.49</v>
          </cell>
          <cell r="F8201">
            <v>-275608.49</v>
          </cell>
        </row>
        <row r="8202">
          <cell r="A8202">
            <v>520501001</v>
          </cell>
          <cell r="B8202" t="str">
            <v>Seguros directos</v>
          </cell>
          <cell r="C8202">
            <v>0</v>
          </cell>
          <cell r="D8202">
            <v>0</v>
          </cell>
          <cell r="E8202">
            <v>274280.15999999997</v>
          </cell>
          <cell r="F8202">
            <v>-274280.15999999997</v>
          </cell>
        </row>
        <row r="8203">
          <cell r="A8203">
            <v>520501002</v>
          </cell>
          <cell r="B8203" t="str">
            <v>Reaseguros tomados</v>
          </cell>
          <cell r="C8203">
            <v>0</v>
          </cell>
          <cell r="D8203">
            <v>0</v>
          </cell>
          <cell r="E8203">
            <v>1328.33</v>
          </cell>
          <cell r="F8203">
            <v>-1328.33</v>
          </cell>
        </row>
        <row r="8204">
          <cell r="A8204">
            <v>520501003</v>
          </cell>
          <cell r="B8204" t="str">
            <v>Coaseguros</v>
          </cell>
          <cell r="C8204">
            <v>0</v>
          </cell>
          <cell r="D8204">
            <v>0</v>
          </cell>
          <cell r="E8204">
            <v>0</v>
          </cell>
          <cell r="F8204">
            <v>0</v>
          </cell>
        </row>
        <row r="8205">
          <cell r="A8205">
            <v>520501004</v>
          </cell>
          <cell r="B8205" t="str">
            <v>REASEGURO CEDIDO</v>
          </cell>
          <cell r="C8205">
            <v>0</v>
          </cell>
          <cell r="D8205">
            <v>0</v>
          </cell>
          <cell r="E8205">
            <v>0</v>
          </cell>
          <cell r="F8205">
            <v>0</v>
          </cell>
        </row>
        <row r="8206">
          <cell r="A8206">
            <v>520501009</v>
          </cell>
          <cell r="B8206" t="str">
            <v>Seguros con filiales</v>
          </cell>
          <cell r="C8206">
            <v>0</v>
          </cell>
          <cell r="D8206">
            <v>0</v>
          </cell>
          <cell r="E8206">
            <v>0</v>
          </cell>
          <cell r="F8206">
            <v>0</v>
          </cell>
        </row>
        <row r="8207">
          <cell r="A8207">
            <v>52050100901</v>
          </cell>
          <cell r="B8207" t="str">
            <v>Seguro directo</v>
          </cell>
          <cell r="C8207">
            <v>0</v>
          </cell>
          <cell r="D8207">
            <v>0</v>
          </cell>
          <cell r="E8207">
            <v>0</v>
          </cell>
          <cell r="F8207">
            <v>0</v>
          </cell>
        </row>
        <row r="8208">
          <cell r="A8208">
            <v>52050100902</v>
          </cell>
          <cell r="B8208" t="str">
            <v>Reaseguro tomado</v>
          </cell>
          <cell r="C8208">
            <v>0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>
            <v>52050100903</v>
          </cell>
          <cell r="B8209" t="str">
            <v>Coaseguro</v>
          </cell>
          <cell r="C8209">
            <v>0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>
            <v>5206</v>
          </cell>
          <cell r="B8210" t="str">
            <v>DE RIESGOS EN CURSO-OTROS SEGUROS GENERALES</v>
          </cell>
          <cell r="C8210">
            <v>0</v>
          </cell>
          <cell r="D8210">
            <v>822.98</v>
          </cell>
          <cell r="E8210">
            <v>515212.85</v>
          </cell>
          <cell r="F8210">
            <v>-514389.87</v>
          </cell>
        </row>
        <row r="8211">
          <cell r="A8211">
            <v>520601</v>
          </cell>
          <cell r="B8211" t="str">
            <v>Rotura de Cristales</v>
          </cell>
          <cell r="C8211">
            <v>0</v>
          </cell>
          <cell r="D8211">
            <v>0</v>
          </cell>
          <cell r="E8211">
            <v>204.84</v>
          </cell>
          <cell r="F8211">
            <v>-204.84</v>
          </cell>
        </row>
        <row r="8212">
          <cell r="A8212">
            <v>5206010</v>
          </cell>
          <cell r="B8212" t="str">
            <v>Rotura de Cristales</v>
          </cell>
          <cell r="C8212">
            <v>0</v>
          </cell>
          <cell r="D8212">
            <v>0</v>
          </cell>
          <cell r="E8212">
            <v>204.84</v>
          </cell>
          <cell r="F8212">
            <v>-204.84</v>
          </cell>
        </row>
        <row r="8213">
          <cell r="A8213">
            <v>520601001</v>
          </cell>
          <cell r="B8213" t="str">
            <v>Seguros directos</v>
          </cell>
          <cell r="C8213">
            <v>0</v>
          </cell>
          <cell r="D8213">
            <v>0</v>
          </cell>
          <cell r="E8213">
            <v>204.84</v>
          </cell>
          <cell r="F8213">
            <v>-204.84</v>
          </cell>
        </row>
        <row r="8214">
          <cell r="A8214">
            <v>520601002</v>
          </cell>
          <cell r="B8214" t="str">
            <v>Reaseguros tomados</v>
          </cell>
          <cell r="C8214">
            <v>0</v>
          </cell>
          <cell r="D8214">
            <v>0</v>
          </cell>
          <cell r="E8214">
            <v>0</v>
          </cell>
          <cell r="F8214">
            <v>0</v>
          </cell>
        </row>
        <row r="8215">
          <cell r="A8215">
            <v>520601003</v>
          </cell>
          <cell r="B8215" t="str">
            <v>Coaseguros</v>
          </cell>
          <cell r="C8215">
            <v>0</v>
          </cell>
          <cell r="D8215">
            <v>0</v>
          </cell>
          <cell r="E8215">
            <v>0</v>
          </cell>
          <cell r="F8215">
            <v>0</v>
          </cell>
        </row>
        <row r="8216">
          <cell r="A8216">
            <v>520601009</v>
          </cell>
          <cell r="B8216" t="str">
            <v>Seguros con filiales</v>
          </cell>
          <cell r="C8216">
            <v>0</v>
          </cell>
          <cell r="D8216">
            <v>0</v>
          </cell>
          <cell r="E8216">
            <v>0</v>
          </cell>
          <cell r="F8216">
            <v>0</v>
          </cell>
        </row>
        <row r="8217">
          <cell r="A8217">
            <v>52060100901</v>
          </cell>
          <cell r="B8217" t="str">
            <v>Seguro directo</v>
          </cell>
          <cell r="C8217">
            <v>0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>
            <v>52060100902</v>
          </cell>
          <cell r="B8218" t="str">
            <v>Reaseguro tomado</v>
          </cell>
          <cell r="C8218">
            <v>0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>
            <v>52060100903</v>
          </cell>
          <cell r="B8219" t="str">
            <v>Coaseguro</v>
          </cell>
          <cell r="C8219">
            <v>0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>
            <v>520602</v>
          </cell>
          <cell r="B8220" t="str">
            <v>Transporte marítimo</v>
          </cell>
          <cell r="C8220">
            <v>0</v>
          </cell>
          <cell r="D8220">
            <v>0</v>
          </cell>
          <cell r="E8220">
            <v>13511.43</v>
          </cell>
          <cell r="F8220">
            <v>-13511.43</v>
          </cell>
        </row>
        <row r="8221">
          <cell r="A8221">
            <v>5206020</v>
          </cell>
          <cell r="B8221" t="str">
            <v>Transporte marítimo</v>
          </cell>
          <cell r="C8221">
            <v>0</v>
          </cell>
          <cell r="D8221">
            <v>0</v>
          </cell>
          <cell r="E8221">
            <v>13511.43</v>
          </cell>
          <cell r="F8221">
            <v>-13511.43</v>
          </cell>
        </row>
        <row r="8222">
          <cell r="A8222">
            <v>520602001</v>
          </cell>
          <cell r="B8222" t="str">
            <v>Seguros directos</v>
          </cell>
          <cell r="C8222">
            <v>0</v>
          </cell>
          <cell r="D8222">
            <v>0</v>
          </cell>
          <cell r="E8222">
            <v>12980.5</v>
          </cell>
          <cell r="F8222">
            <v>-12980.5</v>
          </cell>
        </row>
        <row r="8223">
          <cell r="A8223">
            <v>520602002</v>
          </cell>
          <cell r="B8223" t="str">
            <v>Reaseguros tomados</v>
          </cell>
          <cell r="C8223">
            <v>0</v>
          </cell>
          <cell r="D8223">
            <v>0</v>
          </cell>
          <cell r="E8223">
            <v>530.92999999999995</v>
          </cell>
          <cell r="F8223">
            <v>-530.92999999999995</v>
          </cell>
        </row>
        <row r="8224">
          <cell r="A8224">
            <v>520602003</v>
          </cell>
          <cell r="B8224" t="str">
            <v>Coaseguros</v>
          </cell>
          <cell r="C8224">
            <v>0</v>
          </cell>
          <cell r="D8224">
            <v>0</v>
          </cell>
          <cell r="E8224">
            <v>0</v>
          </cell>
          <cell r="F8224">
            <v>0</v>
          </cell>
        </row>
        <row r="8225">
          <cell r="A8225">
            <v>520602009</v>
          </cell>
          <cell r="B8225" t="str">
            <v>Seguros con filiales</v>
          </cell>
          <cell r="C8225">
            <v>0</v>
          </cell>
          <cell r="D8225">
            <v>0</v>
          </cell>
          <cell r="E8225">
            <v>0</v>
          </cell>
          <cell r="F8225">
            <v>0</v>
          </cell>
        </row>
        <row r="8226">
          <cell r="A8226">
            <v>52060200901</v>
          </cell>
          <cell r="B8226" t="str">
            <v>Seguro directo</v>
          </cell>
          <cell r="C8226">
            <v>0</v>
          </cell>
          <cell r="D8226">
            <v>0</v>
          </cell>
          <cell r="E8226">
            <v>0</v>
          </cell>
          <cell r="F8226">
            <v>0</v>
          </cell>
        </row>
        <row r="8227">
          <cell r="A8227">
            <v>52060200902</v>
          </cell>
          <cell r="B8227" t="str">
            <v>Reaseguro tomado</v>
          </cell>
          <cell r="C8227">
            <v>0</v>
          </cell>
          <cell r="D8227">
            <v>0</v>
          </cell>
          <cell r="E8227">
            <v>0</v>
          </cell>
          <cell r="F8227">
            <v>0</v>
          </cell>
        </row>
        <row r="8228">
          <cell r="A8228">
            <v>52060200903</v>
          </cell>
          <cell r="B8228" t="str">
            <v>Coaseguro</v>
          </cell>
          <cell r="C8228">
            <v>0</v>
          </cell>
          <cell r="D8228">
            <v>0</v>
          </cell>
          <cell r="E8228">
            <v>0</v>
          </cell>
          <cell r="F8228">
            <v>0</v>
          </cell>
        </row>
        <row r="8229">
          <cell r="A8229">
            <v>520603</v>
          </cell>
          <cell r="B8229" t="str">
            <v>Transporte aéreo</v>
          </cell>
          <cell r="C8229">
            <v>0</v>
          </cell>
          <cell r="D8229">
            <v>0</v>
          </cell>
          <cell r="E8229">
            <v>743.32</v>
          </cell>
          <cell r="F8229">
            <v>-743.32</v>
          </cell>
        </row>
        <row r="8230">
          <cell r="A8230">
            <v>5206030</v>
          </cell>
          <cell r="B8230" t="str">
            <v>Transporte aéreo</v>
          </cell>
          <cell r="C8230">
            <v>0</v>
          </cell>
          <cell r="D8230">
            <v>0</v>
          </cell>
          <cell r="E8230">
            <v>743.32</v>
          </cell>
          <cell r="F8230">
            <v>-743.32</v>
          </cell>
        </row>
        <row r="8231">
          <cell r="A8231">
            <v>520603001</v>
          </cell>
          <cell r="B8231" t="str">
            <v>Seguros directos</v>
          </cell>
          <cell r="C8231">
            <v>0</v>
          </cell>
          <cell r="D8231">
            <v>0</v>
          </cell>
          <cell r="E8231">
            <v>743.32</v>
          </cell>
          <cell r="F8231">
            <v>-743.32</v>
          </cell>
        </row>
        <row r="8232">
          <cell r="A8232">
            <v>520603002</v>
          </cell>
          <cell r="B8232" t="str">
            <v>Reaseguros tomados</v>
          </cell>
          <cell r="C8232">
            <v>0</v>
          </cell>
          <cell r="D8232">
            <v>0</v>
          </cell>
          <cell r="E8232">
            <v>0</v>
          </cell>
          <cell r="F8232">
            <v>0</v>
          </cell>
        </row>
        <row r="8233">
          <cell r="A8233">
            <v>520603003</v>
          </cell>
          <cell r="B8233" t="str">
            <v>Coaseguros</v>
          </cell>
          <cell r="C8233">
            <v>0</v>
          </cell>
          <cell r="D8233">
            <v>0</v>
          </cell>
          <cell r="E8233">
            <v>0</v>
          </cell>
          <cell r="F8233">
            <v>0</v>
          </cell>
        </row>
        <row r="8234">
          <cell r="A8234">
            <v>520603009</v>
          </cell>
          <cell r="B8234" t="str">
            <v>Seguros con filiales</v>
          </cell>
          <cell r="C8234">
            <v>0</v>
          </cell>
          <cell r="D8234">
            <v>0</v>
          </cell>
          <cell r="E8234">
            <v>0</v>
          </cell>
          <cell r="F8234">
            <v>0</v>
          </cell>
        </row>
        <row r="8235">
          <cell r="A8235">
            <v>52060300901</v>
          </cell>
          <cell r="B8235" t="str">
            <v>Seguro directo</v>
          </cell>
          <cell r="C8235">
            <v>0</v>
          </cell>
          <cell r="D8235">
            <v>0</v>
          </cell>
          <cell r="E8235">
            <v>0</v>
          </cell>
          <cell r="F8235">
            <v>0</v>
          </cell>
        </row>
        <row r="8236">
          <cell r="A8236">
            <v>52060300902</v>
          </cell>
          <cell r="B8236" t="str">
            <v>Reaseguro tomado</v>
          </cell>
          <cell r="C8236">
            <v>0</v>
          </cell>
          <cell r="D8236">
            <v>0</v>
          </cell>
          <cell r="E8236">
            <v>0</v>
          </cell>
          <cell r="F8236">
            <v>0</v>
          </cell>
        </row>
        <row r="8237">
          <cell r="A8237">
            <v>52060300903</v>
          </cell>
          <cell r="B8237" t="str">
            <v>Coaseguro</v>
          </cell>
          <cell r="C8237">
            <v>0</v>
          </cell>
          <cell r="D8237">
            <v>0</v>
          </cell>
          <cell r="E8237">
            <v>0</v>
          </cell>
          <cell r="F8237">
            <v>0</v>
          </cell>
        </row>
        <row r="8238">
          <cell r="A8238">
            <v>520604</v>
          </cell>
          <cell r="B8238" t="str">
            <v>Transporte terrestre</v>
          </cell>
          <cell r="C8238">
            <v>0</v>
          </cell>
          <cell r="D8238">
            <v>0</v>
          </cell>
          <cell r="E8238">
            <v>13448.49</v>
          </cell>
          <cell r="F8238">
            <v>-13448.49</v>
          </cell>
        </row>
        <row r="8239">
          <cell r="A8239">
            <v>5206040</v>
          </cell>
          <cell r="B8239" t="str">
            <v>Transporte terrestre</v>
          </cell>
          <cell r="C8239">
            <v>0</v>
          </cell>
          <cell r="D8239">
            <v>0</v>
          </cell>
          <cell r="E8239">
            <v>13448.49</v>
          </cell>
          <cell r="F8239">
            <v>-13448.49</v>
          </cell>
        </row>
        <row r="8240">
          <cell r="A8240">
            <v>520604001</v>
          </cell>
          <cell r="B8240" t="str">
            <v>Seguros directos</v>
          </cell>
          <cell r="C8240">
            <v>0</v>
          </cell>
          <cell r="D8240">
            <v>0</v>
          </cell>
          <cell r="E8240">
            <v>13448.49</v>
          </cell>
          <cell r="F8240">
            <v>-13448.49</v>
          </cell>
        </row>
        <row r="8241">
          <cell r="A8241">
            <v>520604002</v>
          </cell>
          <cell r="B8241" t="str">
            <v>Reaseguros tomados</v>
          </cell>
          <cell r="C8241">
            <v>0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>
            <v>520604003</v>
          </cell>
          <cell r="B8242" t="str">
            <v>Coaseguros</v>
          </cell>
          <cell r="C8242">
            <v>0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>
            <v>520604004</v>
          </cell>
          <cell r="B8243" t="str">
            <v>REASEGURO CEDIDO</v>
          </cell>
          <cell r="C8243">
            <v>0</v>
          </cell>
          <cell r="D8243">
            <v>0</v>
          </cell>
          <cell r="E8243">
            <v>0</v>
          </cell>
          <cell r="F8243">
            <v>0</v>
          </cell>
        </row>
        <row r="8244">
          <cell r="A8244">
            <v>520604009</v>
          </cell>
          <cell r="B8244" t="str">
            <v>Seguros con filiales</v>
          </cell>
          <cell r="C8244">
            <v>0</v>
          </cell>
          <cell r="D8244">
            <v>0</v>
          </cell>
          <cell r="E8244">
            <v>0</v>
          </cell>
          <cell r="F8244">
            <v>0</v>
          </cell>
        </row>
        <row r="8245">
          <cell r="A8245">
            <v>52060400901</v>
          </cell>
          <cell r="B8245" t="str">
            <v>Seguro directo</v>
          </cell>
          <cell r="C8245">
            <v>0</v>
          </cell>
          <cell r="D8245">
            <v>0</v>
          </cell>
          <cell r="E8245">
            <v>0</v>
          </cell>
          <cell r="F8245">
            <v>0</v>
          </cell>
        </row>
        <row r="8246">
          <cell r="A8246">
            <v>52060400902</v>
          </cell>
          <cell r="B8246" t="str">
            <v>Reaseguro tomado</v>
          </cell>
          <cell r="C8246">
            <v>0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>
            <v>52060400903</v>
          </cell>
          <cell r="B8247" t="str">
            <v>Coaseguro</v>
          </cell>
          <cell r="C8247">
            <v>0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>
            <v>520605</v>
          </cell>
          <cell r="B8248" t="str">
            <v>Marítimos casco</v>
          </cell>
          <cell r="C8248">
            <v>0</v>
          </cell>
          <cell r="D8248">
            <v>0</v>
          </cell>
          <cell r="E8248">
            <v>3218.05</v>
          </cell>
          <cell r="F8248">
            <v>-3218.05</v>
          </cell>
        </row>
        <row r="8249">
          <cell r="A8249">
            <v>5206050</v>
          </cell>
          <cell r="B8249" t="str">
            <v>Marítimos casco</v>
          </cell>
          <cell r="C8249">
            <v>0</v>
          </cell>
          <cell r="D8249">
            <v>0</v>
          </cell>
          <cell r="E8249">
            <v>3218.05</v>
          </cell>
          <cell r="F8249">
            <v>-3218.05</v>
          </cell>
        </row>
        <row r="8250">
          <cell r="A8250">
            <v>520605001</v>
          </cell>
          <cell r="B8250" t="str">
            <v>Seguros directos</v>
          </cell>
          <cell r="C8250">
            <v>0</v>
          </cell>
          <cell r="D8250">
            <v>0</v>
          </cell>
          <cell r="E8250">
            <v>3218.05</v>
          </cell>
          <cell r="F8250">
            <v>-3218.05</v>
          </cell>
        </row>
        <row r="8251">
          <cell r="A8251">
            <v>520605002</v>
          </cell>
          <cell r="B8251" t="str">
            <v>Reaseguros tomados</v>
          </cell>
          <cell r="C8251">
            <v>0</v>
          </cell>
          <cell r="D8251">
            <v>0</v>
          </cell>
          <cell r="E8251">
            <v>0</v>
          </cell>
          <cell r="F8251">
            <v>0</v>
          </cell>
        </row>
        <row r="8252">
          <cell r="A8252">
            <v>520605003</v>
          </cell>
          <cell r="B8252" t="str">
            <v>Coaseguros</v>
          </cell>
          <cell r="C8252">
            <v>0</v>
          </cell>
          <cell r="D8252">
            <v>0</v>
          </cell>
          <cell r="E8252">
            <v>0</v>
          </cell>
          <cell r="F8252">
            <v>0</v>
          </cell>
        </row>
        <row r="8253">
          <cell r="A8253">
            <v>520605009</v>
          </cell>
          <cell r="B8253" t="str">
            <v>Seguros con filiales</v>
          </cell>
          <cell r="C8253">
            <v>0</v>
          </cell>
          <cell r="D8253">
            <v>0</v>
          </cell>
          <cell r="E8253">
            <v>0</v>
          </cell>
          <cell r="F8253">
            <v>0</v>
          </cell>
        </row>
        <row r="8254">
          <cell r="A8254">
            <v>52060500901</v>
          </cell>
          <cell r="B8254" t="str">
            <v>Seguro directo</v>
          </cell>
          <cell r="C8254">
            <v>0</v>
          </cell>
          <cell r="D8254">
            <v>0</v>
          </cell>
          <cell r="E8254">
            <v>0</v>
          </cell>
          <cell r="F8254">
            <v>0</v>
          </cell>
        </row>
        <row r="8255">
          <cell r="A8255">
            <v>52060500902</v>
          </cell>
          <cell r="B8255" t="str">
            <v>Reaseguro tomado</v>
          </cell>
          <cell r="C8255">
            <v>0</v>
          </cell>
          <cell r="D8255">
            <v>0</v>
          </cell>
          <cell r="E8255">
            <v>0</v>
          </cell>
          <cell r="F8255">
            <v>0</v>
          </cell>
        </row>
        <row r="8256">
          <cell r="A8256">
            <v>52060500903</v>
          </cell>
          <cell r="B8256" t="str">
            <v>Coaseguro</v>
          </cell>
          <cell r="C8256">
            <v>0</v>
          </cell>
          <cell r="D8256">
            <v>0</v>
          </cell>
          <cell r="E8256">
            <v>0</v>
          </cell>
          <cell r="F8256">
            <v>0</v>
          </cell>
        </row>
        <row r="8257">
          <cell r="A8257">
            <v>520606</v>
          </cell>
          <cell r="B8257" t="str">
            <v>Aviación</v>
          </cell>
          <cell r="C8257">
            <v>0</v>
          </cell>
          <cell r="D8257">
            <v>0</v>
          </cell>
          <cell r="E8257">
            <v>17138.689999999999</v>
          </cell>
          <cell r="F8257">
            <v>-17138.689999999999</v>
          </cell>
        </row>
        <row r="8258">
          <cell r="A8258">
            <v>5206060</v>
          </cell>
          <cell r="B8258" t="str">
            <v>Aviación</v>
          </cell>
          <cell r="C8258">
            <v>0</v>
          </cell>
          <cell r="D8258">
            <v>0</v>
          </cell>
          <cell r="E8258">
            <v>17138.689999999999</v>
          </cell>
          <cell r="F8258">
            <v>-17138.689999999999</v>
          </cell>
        </row>
        <row r="8259">
          <cell r="A8259">
            <v>520606001</v>
          </cell>
          <cell r="B8259" t="str">
            <v>Seguros directos</v>
          </cell>
          <cell r="C8259">
            <v>0</v>
          </cell>
          <cell r="D8259">
            <v>0</v>
          </cell>
          <cell r="E8259">
            <v>17138.689999999999</v>
          </cell>
          <cell r="F8259">
            <v>-17138.689999999999</v>
          </cell>
        </row>
        <row r="8260">
          <cell r="A8260">
            <v>520606002</v>
          </cell>
          <cell r="B8260" t="str">
            <v>Reaseguros tomados</v>
          </cell>
          <cell r="C8260">
            <v>0</v>
          </cell>
          <cell r="D8260">
            <v>0</v>
          </cell>
          <cell r="E8260">
            <v>0</v>
          </cell>
          <cell r="F8260">
            <v>0</v>
          </cell>
        </row>
        <row r="8261">
          <cell r="A8261">
            <v>520606003</v>
          </cell>
          <cell r="B8261" t="str">
            <v>Coaseguros</v>
          </cell>
          <cell r="C8261">
            <v>0</v>
          </cell>
          <cell r="D8261">
            <v>0</v>
          </cell>
          <cell r="E8261">
            <v>0</v>
          </cell>
          <cell r="F8261">
            <v>0</v>
          </cell>
        </row>
        <row r="8262">
          <cell r="A8262">
            <v>520606004</v>
          </cell>
          <cell r="B8262" t="str">
            <v>REASEGURO CEDIDO</v>
          </cell>
          <cell r="C8262">
            <v>0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>
            <v>520606009</v>
          </cell>
          <cell r="B8263" t="str">
            <v>Seguros con filiales</v>
          </cell>
          <cell r="C8263">
            <v>0</v>
          </cell>
          <cell r="D8263">
            <v>0</v>
          </cell>
          <cell r="E8263">
            <v>0</v>
          </cell>
          <cell r="F8263">
            <v>0</v>
          </cell>
        </row>
        <row r="8264">
          <cell r="A8264">
            <v>52060600901</v>
          </cell>
          <cell r="B8264" t="str">
            <v>Seguro directo</v>
          </cell>
          <cell r="C8264">
            <v>0</v>
          </cell>
          <cell r="D8264">
            <v>0</v>
          </cell>
          <cell r="E8264">
            <v>0</v>
          </cell>
          <cell r="F8264">
            <v>0</v>
          </cell>
        </row>
        <row r="8265">
          <cell r="A8265">
            <v>52060600902</v>
          </cell>
          <cell r="B8265" t="str">
            <v>Reaseguro tomado</v>
          </cell>
          <cell r="C8265">
            <v>0</v>
          </cell>
          <cell r="D8265">
            <v>0</v>
          </cell>
          <cell r="E8265">
            <v>0</v>
          </cell>
          <cell r="F8265">
            <v>0</v>
          </cell>
        </row>
        <row r="8266">
          <cell r="A8266">
            <v>52060600903</v>
          </cell>
          <cell r="B8266" t="str">
            <v>Coaseguro</v>
          </cell>
          <cell r="C8266">
            <v>0</v>
          </cell>
          <cell r="D8266">
            <v>0</v>
          </cell>
          <cell r="E8266">
            <v>0</v>
          </cell>
          <cell r="F8266">
            <v>0</v>
          </cell>
        </row>
        <row r="8267">
          <cell r="A8267">
            <v>520607</v>
          </cell>
          <cell r="B8267" t="str">
            <v>Robo y hurto</v>
          </cell>
          <cell r="C8267">
            <v>0</v>
          </cell>
          <cell r="D8267">
            <v>0</v>
          </cell>
          <cell r="E8267">
            <v>12101.04</v>
          </cell>
          <cell r="F8267">
            <v>-12101.04</v>
          </cell>
        </row>
        <row r="8268">
          <cell r="A8268">
            <v>5206070</v>
          </cell>
          <cell r="B8268" t="str">
            <v>Robo y hurto</v>
          </cell>
          <cell r="C8268">
            <v>0</v>
          </cell>
          <cell r="D8268">
            <v>0</v>
          </cell>
          <cell r="E8268">
            <v>12101.04</v>
          </cell>
          <cell r="F8268">
            <v>-12101.04</v>
          </cell>
        </row>
        <row r="8269">
          <cell r="A8269">
            <v>520607001</v>
          </cell>
          <cell r="B8269" t="str">
            <v>Seguros directos</v>
          </cell>
          <cell r="C8269">
            <v>0</v>
          </cell>
          <cell r="D8269">
            <v>0</v>
          </cell>
          <cell r="E8269">
            <v>12101.04</v>
          </cell>
          <cell r="F8269">
            <v>-12101.04</v>
          </cell>
        </row>
        <row r="8270">
          <cell r="A8270">
            <v>520607002</v>
          </cell>
          <cell r="B8270" t="str">
            <v>Reaseguros tomados</v>
          </cell>
          <cell r="C8270">
            <v>0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>
            <v>520607003</v>
          </cell>
          <cell r="B8271" t="str">
            <v>Coaseguros</v>
          </cell>
          <cell r="C8271">
            <v>0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>
            <v>520607004</v>
          </cell>
          <cell r="B8272" t="str">
            <v>REASEGURO CEDIDO</v>
          </cell>
          <cell r="C8272">
            <v>0</v>
          </cell>
          <cell r="D8272">
            <v>0</v>
          </cell>
          <cell r="E8272">
            <v>0</v>
          </cell>
          <cell r="F8272">
            <v>0</v>
          </cell>
        </row>
        <row r="8273">
          <cell r="A8273">
            <v>520607009</v>
          </cell>
          <cell r="B8273" t="str">
            <v>Seguros con filiales</v>
          </cell>
          <cell r="C8273">
            <v>0</v>
          </cell>
          <cell r="D8273">
            <v>0</v>
          </cell>
          <cell r="E8273">
            <v>0</v>
          </cell>
          <cell r="F8273">
            <v>0</v>
          </cell>
        </row>
        <row r="8274">
          <cell r="A8274">
            <v>52060700901</v>
          </cell>
          <cell r="B8274" t="str">
            <v>Seguro directo</v>
          </cell>
          <cell r="C8274">
            <v>0</v>
          </cell>
          <cell r="D8274">
            <v>0</v>
          </cell>
          <cell r="E8274">
            <v>0</v>
          </cell>
          <cell r="F8274">
            <v>0</v>
          </cell>
        </row>
        <row r="8275">
          <cell r="A8275">
            <v>52060700902</v>
          </cell>
          <cell r="B8275" t="str">
            <v>Reaseguro tomado</v>
          </cell>
          <cell r="C8275">
            <v>0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>
            <v>52060700903</v>
          </cell>
          <cell r="B8276" t="str">
            <v>Coaseguro</v>
          </cell>
          <cell r="C8276">
            <v>0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>
            <v>520608</v>
          </cell>
          <cell r="B8277" t="str">
            <v>Fidelidad</v>
          </cell>
          <cell r="C8277">
            <v>0</v>
          </cell>
          <cell r="D8277">
            <v>0</v>
          </cell>
          <cell r="E8277">
            <v>11681.08</v>
          </cell>
          <cell r="F8277">
            <v>-11681.08</v>
          </cell>
        </row>
        <row r="8278">
          <cell r="A8278">
            <v>5206080</v>
          </cell>
          <cell r="B8278" t="str">
            <v>Fidelidad</v>
          </cell>
          <cell r="C8278">
            <v>0</v>
          </cell>
          <cell r="D8278">
            <v>0</v>
          </cell>
          <cell r="E8278">
            <v>11681.08</v>
          </cell>
          <cell r="F8278">
            <v>-11681.08</v>
          </cell>
        </row>
        <row r="8279">
          <cell r="A8279">
            <v>520608001</v>
          </cell>
          <cell r="B8279" t="str">
            <v>Seguros directos</v>
          </cell>
          <cell r="C8279">
            <v>0</v>
          </cell>
          <cell r="D8279">
            <v>0</v>
          </cell>
          <cell r="E8279">
            <v>11681.08</v>
          </cell>
          <cell r="F8279">
            <v>-11681.08</v>
          </cell>
        </row>
        <row r="8280">
          <cell r="A8280">
            <v>520608002</v>
          </cell>
          <cell r="B8280" t="str">
            <v>Reaseguros tomados</v>
          </cell>
          <cell r="C8280">
            <v>0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>
            <v>520608003</v>
          </cell>
          <cell r="B8281" t="str">
            <v>Coaseguros</v>
          </cell>
          <cell r="C8281">
            <v>0</v>
          </cell>
          <cell r="D8281">
            <v>0</v>
          </cell>
          <cell r="E8281">
            <v>0</v>
          </cell>
          <cell r="F8281">
            <v>0</v>
          </cell>
        </row>
        <row r="8282">
          <cell r="A8282">
            <v>520608004</v>
          </cell>
          <cell r="B8282" t="str">
            <v>Reaseguros cedido</v>
          </cell>
          <cell r="C8282">
            <v>0</v>
          </cell>
          <cell r="D8282">
            <v>0</v>
          </cell>
          <cell r="E8282">
            <v>0</v>
          </cell>
          <cell r="F8282">
            <v>0</v>
          </cell>
        </row>
        <row r="8283">
          <cell r="A8283">
            <v>520608009</v>
          </cell>
          <cell r="B8283" t="str">
            <v>Seguros con filiales</v>
          </cell>
          <cell r="C8283">
            <v>0</v>
          </cell>
          <cell r="D8283">
            <v>0</v>
          </cell>
          <cell r="E8283">
            <v>0</v>
          </cell>
          <cell r="F8283">
            <v>0</v>
          </cell>
        </row>
        <row r="8284">
          <cell r="A8284">
            <v>52060800901</v>
          </cell>
          <cell r="B8284" t="str">
            <v>Seguro directo</v>
          </cell>
          <cell r="C8284">
            <v>0</v>
          </cell>
          <cell r="D8284">
            <v>0</v>
          </cell>
          <cell r="E8284">
            <v>0</v>
          </cell>
          <cell r="F8284">
            <v>0</v>
          </cell>
        </row>
        <row r="8285">
          <cell r="A8285">
            <v>52060800902</v>
          </cell>
          <cell r="B8285" t="str">
            <v>Reaseguro tomado</v>
          </cell>
          <cell r="C8285">
            <v>0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>
            <v>52060800903</v>
          </cell>
          <cell r="B8286" t="str">
            <v>Coaseguro</v>
          </cell>
          <cell r="C8286">
            <v>0</v>
          </cell>
          <cell r="D8286">
            <v>0</v>
          </cell>
          <cell r="E8286">
            <v>0</v>
          </cell>
          <cell r="F8286">
            <v>0</v>
          </cell>
        </row>
        <row r="8287">
          <cell r="A8287">
            <v>520609</v>
          </cell>
          <cell r="B8287" t="str">
            <v>Seguros de bancos</v>
          </cell>
          <cell r="C8287">
            <v>0</v>
          </cell>
          <cell r="D8287">
            <v>0</v>
          </cell>
          <cell r="E8287">
            <v>16428.78</v>
          </cell>
          <cell r="F8287">
            <v>-16428.78</v>
          </cell>
        </row>
        <row r="8288">
          <cell r="A8288">
            <v>5206090</v>
          </cell>
          <cell r="B8288" t="str">
            <v>Seguro de bancos</v>
          </cell>
          <cell r="C8288">
            <v>0</v>
          </cell>
          <cell r="D8288">
            <v>0</v>
          </cell>
          <cell r="E8288">
            <v>16428.78</v>
          </cell>
          <cell r="F8288">
            <v>-16428.78</v>
          </cell>
        </row>
        <row r="8289">
          <cell r="A8289">
            <v>520609001</v>
          </cell>
          <cell r="B8289" t="str">
            <v>Seguros directos</v>
          </cell>
          <cell r="C8289">
            <v>0</v>
          </cell>
          <cell r="D8289">
            <v>0</v>
          </cell>
          <cell r="E8289">
            <v>16428.78</v>
          </cell>
          <cell r="F8289">
            <v>-16428.78</v>
          </cell>
        </row>
        <row r="8290">
          <cell r="A8290">
            <v>520609002</v>
          </cell>
          <cell r="B8290" t="str">
            <v>Reaseguros tomados</v>
          </cell>
          <cell r="C8290">
            <v>0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>
            <v>520609003</v>
          </cell>
          <cell r="B8291" t="str">
            <v>Coaseguros</v>
          </cell>
          <cell r="C8291">
            <v>0</v>
          </cell>
          <cell r="D8291">
            <v>0</v>
          </cell>
          <cell r="E8291">
            <v>0</v>
          </cell>
          <cell r="F8291">
            <v>0</v>
          </cell>
        </row>
        <row r="8292">
          <cell r="A8292">
            <v>520609009</v>
          </cell>
          <cell r="B8292" t="str">
            <v>Seguros con filiales</v>
          </cell>
          <cell r="C8292">
            <v>0</v>
          </cell>
          <cell r="D8292">
            <v>0</v>
          </cell>
          <cell r="E8292">
            <v>0</v>
          </cell>
          <cell r="F8292">
            <v>0</v>
          </cell>
        </row>
        <row r="8293">
          <cell r="A8293">
            <v>52060900901</v>
          </cell>
          <cell r="B8293" t="str">
            <v>Seguro directo</v>
          </cell>
          <cell r="C8293">
            <v>0</v>
          </cell>
          <cell r="D8293">
            <v>0</v>
          </cell>
          <cell r="E8293">
            <v>0</v>
          </cell>
          <cell r="F8293">
            <v>0</v>
          </cell>
        </row>
        <row r="8294">
          <cell r="A8294">
            <v>52060900902</v>
          </cell>
          <cell r="B8294" t="str">
            <v>Reaseguro tomado</v>
          </cell>
          <cell r="C8294">
            <v>0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>
            <v>52060900903</v>
          </cell>
          <cell r="B8295" t="str">
            <v>Coaseguro</v>
          </cell>
          <cell r="C8295">
            <v>0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>
            <v>520610</v>
          </cell>
          <cell r="B8296" t="str">
            <v>Todo riesgo para contratistas</v>
          </cell>
          <cell r="C8296">
            <v>0</v>
          </cell>
          <cell r="D8296">
            <v>0</v>
          </cell>
          <cell r="E8296">
            <v>88196.1</v>
          </cell>
          <cell r="F8296">
            <v>-88196.1</v>
          </cell>
        </row>
        <row r="8297">
          <cell r="A8297">
            <v>5206100</v>
          </cell>
          <cell r="B8297" t="str">
            <v>Todo riesgo para contratista</v>
          </cell>
          <cell r="C8297">
            <v>0</v>
          </cell>
          <cell r="D8297">
            <v>0</v>
          </cell>
          <cell r="E8297">
            <v>88196.1</v>
          </cell>
          <cell r="F8297">
            <v>-88196.1</v>
          </cell>
        </row>
        <row r="8298">
          <cell r="A8298">
            <v>520610001</v>
          </cell>
          <cell r="B8298" t="str">
            <v>Seguros directos</v>
          </cell>
          <cell r="C8298">
            <v>0</v>
          </cell>
          <cell r="D8298">
            <v>0</v>
          </cell>
          <cell r="E8298">
            <v>88196.1</v>
          </cell>
          <cell r="F8298">
            <v>-88196.1</v>
          </cell>
        </row>
        <row r="8299">
          <cell r="A8299">
            <v>520610002</v>
          </cell>
          <cell r="B8299" t="str">
            <v>Reaseguros tomados</v>
          </cell>
          <cell r="C8299">
            <v>0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>
            <v>520610003</v>
          </cell>
          <cell r="B8300" t="str">
            <v>Coaseguros</v>
          </cell>
          <cell r="C8300">
            <v>0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>
            <v>520610004</v>
          </cell>
          <cell r="B8301" t="str">
            <v>REASEGURO CEDIDO</v>
          </cell>
          <cell r="C8301">
            <v>0</v>
          </cell>
          <cell r="D8301">
            <v>0</v>
          </cell>
          <cell r="E8301">
            <v>0</v>
          </cell>
          <cell r="F8301">
            <v>0</v>
          </cell>
        </row>
        <row r="8302">
          <cell r="A8302">
            <v>520610009</v>
          </cell>
          <cell r="B8302" t="str">
            <v>Seguros con filiales</v>
          </cell>
          <cell r="C8302">
            <v>0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>
            <v>52061000901</v>
          </cell>
          <cell r="B8303" t="str">
            <v>Seguro directo</v>
          </cell>
          <cell r="C8303">
            <v>0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>
            <v>52061000902</v>
          </cell>
          <cell r="B8304" t="str">
            <v>Reaseguro tomado</v>
          </cell>
          <cell r="C8304">
            <v>0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>
            <v>52061000903</v>
          </cell>
          <cell r="B8305" t="str">
            <v>Coaseguro</v>
          </cell>
          <cell r="C8305">
            <v>0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>
            <v>520611</v>
          </cell>
          <cell r="B8306" t="str">
            <v>Todo riesgo equipo para contratistas</v>
          </cell>
          <cell r="C8306">
            <v>0</v>
          </cell>
          <cell r="D8306">
            <v>0</v>
          </cell>
          <cell r="E8306">
            <v>52443.19</v>
          </cell>
          <cell r="F8306">
            <v>-52443.19</v>
          </cell>
        </row>
        <row r="8307">
          <cell r="A8307">
            <v>5206110</v>
          </cell>
          <cell r="B8307" t="str">
            <v>Todo riesgo equipo para contratistas</v>
          </cell>
          <cell r="C8307">
            <v>0</v>
          </cell>
          <cell r="D8307">
            <v>0</v>
          </cell>
          <cell r="E8307">
            <v>52443.19</v>
          </cell>
          <cell r="F8307">
            <v>-52443.19</v>
          </cell>
        </row>
        <row r="8308">
          <cell r="A8308">
            <v>520611001</v>
          </cell>
          <cell r="B8308" t="str">
            <v>Seguros directos</v>
          </cell>
          <cell r="C8308">
            <v>0</v>
          </cell>
          <cell r="D8308">
            <v>0</v>
          </cell>
          <cell r="E8308">
            <v>52443.19</v>
          </cell>
          <cell r="F8308">
            <v>-52443.19</v>
          </cell>
        </row>
        <row r="8309">
          <cell r="A8309">
            <v>520611002</v>
          </cell>
          <cell r="B8309" t="str">
            <v>Reaseguros tomados</v>
          </cell>
          <cell r="C8309">
            <v>0</v>
          </cell>
          <cell r="D8309">
            <v>0</v>
          </cell>
          <cell r="E8309">
            <v>0</v>
          </cell>
          <cell r="F8309">
            <v>0</v>
          </cell>
        </row>
        <row r="8310">
          <cell r="A8310">
            <v>520611003</v>
          </cell>
          <cell r="B8310" t="str">
            <v>Coaseguros</v>
          </cell>
          <cell r="C8310">
            <v>0</v>
          </cell>
          <cell r="D8310">
            <v>0</v>
          </cell>
          <cell r="E8310">
            <v>0</v>
          </cell>
          <cell r="F8310">
            <v>0</v>
          </cell>
        </row>
        <row r="8311">
          <cell r="A8311">
            <v>520611009</v>
          </cell>
          <cell r="B8311" t="str">
            <v>Seguros con filiales</v>
          </cell>
          <cell r="C8311">
            <v>0</v>
          </cell>
          <cell r="D8311">
            <v>0</v>
          </cell>
          <cell r="E8311">
            <v>0</v>
          </cell>
          <cell r="F8311">
            <v>0</v>
          </cell>
        </row>
        <row r="8312">
          <cell r="A8312">
            <v>52061100901</v>
          </cell>
          <cell r="B8312" t="str">
            <v>Seguro directo</v>
          </cell>
          <cell r="C8312">
            <v>0</v>
          </cell>
          <cell r="D8312">
            <v>0</v>
          </cell>
          <cell r="E8312">
            <v>0</v>
          </cell>
          <cell r="F8312">
            <v>0</v>
          </cell>
        </row>
        <row r="8313">
          <cell r="A8313">
            <v>52061100902</v>
          </cell>
          <cell r="B8313" t="str">
            <v>Reaseguro tomado</v>
          </cell>
          <cell r="C8313">
            <v>0</v>
          </cell>
          <cell r="D8313">
            <v>0</v>
          </cell>
          <cell r="E8313">
            <v>0</v>
          </cell>
          <cell r="F8313">
            <v>0</v>
          </cell>
        </row>
        <row r="8314">
          <cell r="A8314">
            <v>52061100903</v>
          </cell>
          <cell r="B8314" t="str">
            <v>Coaseguro</v>
          </cell>
          <cell r="C8314">
            <v>0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>
            <v>520612</v>
          </cell>
          <cell r="B8315" t="str">
            <v>Rotura de maquinaria</v>
          </cell>
          <cell r="C8315">
            <v>0</v>
          </cell>
          <cell r="D8315">
            <v>0</v>
          </cell>
          <cell r="E8315">
            <v>3602.54</v>
          </cell>
          <cell r="F8315">
            <v>-3602.54</v>
          </cell>
        </row>
        <row r="8316">
          <cell r="A8316">
            <v>5206120</v>
          </cell>
          <cell r="B8316" t="str">
            <v>Rotura de maquinaria</v>
          </cell>
          <cell r="C8316">
            <v>0</v>
          </cell>
          <cell r="D8316">
            <v>0</v>
          </cell>
          <cell r="E8316">
            <v>3602.54</v>
          </cell>
          <cell r="F8316">
            <v>-3602.54</v>
          </cell>
        </row>
        <row r="8317">
          <cell r="A8317">
            <v>520612001</v>
          </cell>
          <cell r="B8317" t="str">
            <v>Seguros directos</v>
          </cell>
          <cell r="C8317">
            <v>0</v>
          </cell>
          <cell r="D8317">
            <v>0</v>
          </cell>
          <cell r="E8317">
            <v>3602.54</v>
          </cell>
          <cell r="F8317">
            <v>-3602.54</v>
          </cell>
        </row>
        <row r="8318">
          <cell r="A8318">
            <v>520612002</v>
          </cell>
          <cell r="B8318" t="str">
            <v>Reaseguros tomados</v>
          </cell>
          <cell r="C8318">
            <v>0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>
            <v>520612003</v>
          </cell>
          <cell r="B8319" t="str">
            <v>Coaseguros</v>
          </cell>
          <cell r="C8319">
            <v>0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>
            <v>520612004</v>
          </cell>
          <cell r="B8320" t="str">
            <v>REASEGURO CEDIDO</v>
          </cell>
          <cell r="C8320">
            <v>0</v>
          </cell>
          <cell r="D8320">
            <v>0</v>
          </cell>
          <cell r="E8320">
            <v>0</v>
          </cell>
          <cell r="F8320">
            <v>0</v>
          </cell>
        </row>
        <row r="8321">
          <cell r="A8321">
            <v>520612009</v>
          </cell>
          <cell r="B8321" t="str">
            <v>Seguros con filiales</v>
          </cell>
          <cell r="C8321">
            <v>0</v>
          </cell>
          <cell r="D8321">
            <v>0</v>
          </cell>
          <cell r="E8321">
            <v>0</v>
          </cell>
          <cell r="F8321">
            <v>0</v>
          </cell>
        </row>
        <row r="8322">
          <cell r="A8322">
            <v>52061200901</v>
          </cell>
          <cell r="B8322" t="str">
            <v>Seguro directo</v>
          </cell>
          <cell r="C8322">
            <v>0</v>
          </cell>
          <cell r="D8322">
            <v>0</v>
          </cell>
          <cell r="E8322">
            <v>0</v>
          </cell>
          <cell r="F8322">
            <v>0</v>
          </cell>
        </row>
        <row r="8323">
          <cell r="A8323">
            <v>52061200902</v>
          </cell>
          <cell r="B8323" t="str">
            <v>Reaseguro tomado</v>
          </cell>
          <cell r="C8323">
            <v>0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>
            <v>52061200903</v>
          </cell>
          <cell r="B8324" t="str">
            <v>Coaseguro</v>
          </cell>
          <cell r="C8324">
            <v>0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>
            <v>520613</v>
          </cell>
          <cell r="B8325" t="str">
            <v>Montaje contra todo riesgo</v>
          </cell>
          <cell r="C8325">
            <v>0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>
            <v>5206130</v>
          </cell>
          <cell r="B8326" t="str">
            <v>Montaje contra todo riesgo</v>
          </cell>
          <cell r="C8326">
            <v>0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>
            <v>520613001</v>
          </cell>
          <cell r="B8327" t="str">
            <v>Seguros directos</v>
          </cell>
          <cell r="C8327">
            <v>0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>
            <v>520613002</v>
          </cell>
          <cell r="B8328" t="str">
            <v>Reaseguros tomados</v>
          </cell>
          <cell r="C8328">
            <v>0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>
            <v>520613003</v>
          </cell>
          <cell r="B8329" t="str">
            <v>Coaseguros</v>
          </cell>
          <cell r="C8329">
            <v>0</v>
          </cell>
          <cell r="D8329">
            <v>0</v>
          </cell>
          <cell r="E8329">
            <v>0</v>
          </cell>
          <cell r="F8329">
            <v>0</v>
          </cell>
        </row>
        <row r="8330">
          <cell r="A8330">
            <v>520613009</v>
          </cell>
          <cell r="B8330" t="str">
            <v>Seguros con filiales</v>
          </cell>
          <cell r="C8330">
            <v>0</v>
          </cell>
          <cell r="D8330">
            <v>0</v>
          </cell>
          <cell r="E8330">
            <v>0</v>
          </cell>
          <cell r="F8330">
            <v>0</v>
          </cell>
        </row>
        <row r="8331">
          <cell r="A8331">
            <v>52061300901</v>
          </cell>
          <cell r="B8331" t="str">
            <v>Seguro directo</v>
          </cell>
          <cell r="C8331">
            <v>0</v>
          </cell>
          <cell r="D8331">
            <v>0</v>
          </cell>
          <cell r="E8331">
            <v>0</v>
          </cell>
          <cell r="F8331">
            <v>0</v>
          </cell>
        </row>
        <row r="8332">
          <cell r="A8332">
            <v>52061300902</v>
          </cell>
          <cell r="B8332" t="str">
            <v>Reaseguro tomado</v>
          </cell>
          <cell r="C8332">
            <v>0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>
            <v>52061300903</v>
          </cell>
          <cell r="B8333" t="str">
            <v>Coaseguro</v>
          </cell>
          <cell r="C8333">
            <v>0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>
            <v>520614</v>
          </cell>
          <cell r="B8334" t="str">
            <v>Todo riesgo equipo electrónico</v>
          </cell>
          <cell r="C8334">
            <v>0</v>
          </cell>
          <cell r="D8334">
            <v>0</v>
          </cell>
          <cell r="E8334">
            <v>16143.42</v>
          </cell>
          <cell r="F8334">
            <v>-16143.42</v>
          </cell>
        </row>
        <row r="8335">
          <cell r="A8335">
            <v>5206140</v>
          </cell>
          <cell r="B8335" t="str">
            <v>Todo riesgo equipo electrónico</v>
          </cell>
          <cell r="C8335">
            <v>0</v>
          </cell>
          <cell r="D8335">
            <v>0</v>
          </cell>
          <cell r="E8335">
            <v>16143.42</v>
          </cell>
          <cell r="F8335">
            <v>-16143.42</v>
          </cell>
        </row>
        <row r="8336">
          <cell r="A8336">
            <v>520614001</v>
          </cell>
          <cell r="B8336" t="str">
            <v>Seguros directos</v>
          </cell>
          <cell r="C8336">
            <v>0</v>
          </cell>
          <cell r="D8336">
            <v>0</v>
          </cell>
          <cell r="E8336">
            <v>16143.42</v>
          </cell>
          <cell r="F8336">
            <v>-16143.42</v>
          </cell>
        </row>
        <row r="8337">
          <cell r="A8337">
            <v>520614002</v>
          </cell>
          <cell r="B8337" t="str">
            <v>Reaseguros tomados</v>
          </cell>
          <cell r="C8337">
            <v>0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>
            <v>520614003</v>
          </cell>
          <cell r="B8338" t="str">
            <v>Coaseguros</v>
          </cell>
          <cell r="C8338">
            <v>0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>
            <v>520614004</v>
          </cell>
          <cell r="B8339" t="str">
            <v>REASEGURO CEDIDO</v>
          </cell>
          <cell r="C8339">
            <v>0</v>
          </cell>
          <cell r="D8339">
            <v>0</v>
          </cell>
          <cell r="E8339">
            <v>0</v>
          </cell>
          <cell r="F8339">
            <v>0</v>
          </cell>
        </row>
        <row r="8340">
          <cell r="A8340">
            <v>520614009</v>
          </cell>
          <cell r="B8340" t="str">
            <v>Seguros con filiales</v>
          </cell>
          <cell r="C8340">
            <v>0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>
            <v>52061400901</v>
          </cell>
          <cell r="B8341" t="str">
            <v>Seguro directo</v>
          </cell>
          <cell r="C8341">
            <v>0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>
            <v>52061400902</v>
          </cell>
          <cell r="B8342" t="str">
            <v>Reaseguro tomado</v>
          </cell>
          <cell r="C8342">
            <v>0</v>
          </cell>
          <cell r="D8342">
            <v>0</v>
          </cell>
          <cell r="E8342">
            <v>0</v>
          </cell>
          <cell r="F8342">
            <v>0</v>
          </cell>
        </row>
        <row r="8343">
          <cell r="A8343">
            <v>52061400903</v>
          </cell>
          <cell r="B8343" t="str">
            <v>Coaseguro</v>
          </cell>
          <cell r="C8343">
            <v>0</v>
          </cell>
          <cell r="D8343">
            <v>0</v>
          </cell>
          <cell r="E8343">
            <v>0</v>
          </cell>
          <cell r="F8343">
            <v>0</v>
          </cell>
        </row>
        <row r="8344">
          <cell r="A8344">
            <v>520615</v>
          </cell>
          <cell r="B8344" t="str">
            <v>Calderos</v>
          </cell>
          <cell r="C8344">
            <v>0</v>
          </cell>
          <cell r="D8344">
            <v>0</v>
          </cell>
          <cell r="E8344">
            <v>563.52</v>
          </cell>
          <cell r="F8344">
            <v>-563.52</v>
          </cell>
        </row>
        <row r="8345">
          <cell r="A8345">
            <v>5206150</v>
          </cell>
          <cell r="B8345" t="str">
            <v>Calderos</v>
          </cell>
          <cell r="C8345">
            <v>0</v>
          </cell>
          <cell r="D8345">
            <v>0</v>
          </cell>
          <cell r="E8345">
            <v>563.52</v>
          </cell>
          <cell r="F8345">
            <v>-563.52</v>
          </cell>
        </row>
        <row r="8346">
          <cell r="A8346">
            <v>520615001</v>
          </cell>
          <cell r="B8346" t="str">
            <v>Seguros directos</v>
          </cell>
          <cell r="C8346">
            <v>0</v>
          </cell>
          <cell r="D8346">
            <v>0</v>
          </cell>
          <cell r="E8346">
            <v>563.52</v>
          </cell>
          <cell r="F8346">
            <v>-563.52</v>
          </cell>
        </row>
        <row r="8347">
          <cell r="A8347">
            <v>520615002</v>
          </cell>
          <cell r="B8347" t="str">
            <v>Reaseguros tomados</v>
          </cell>
          <cell r="C8347">
            <v>0</v>
          </cell>
          <cell r="D8347">
            <v>0</v>
          </cell>
          <cell r="E8347">
            <v>0</v>
          </cell>
          <cell r="F8347">
            <v>0</v>
          </cell>
        </row>
        <row r="8348">
          <cell r="A8348">
            <v>520615003</v>
          </cell>
          <cell r="B8348" t="str">
            <v>Coaseguros</v>
          </cell>
          <cell r="C8348">
            <v>0</v>
          </cell>
          <cell r="D8348">
            <v>0</v>
          </cell>
          <cell r="E8348">
            <v>0</v>
          </cell>
          <cell r="F8348">
            <v>0</v>
          </cell>
        </row>
        <row r="8349">
          <cell r="A8349">
            <v>520615009</v>
          </cell>
          <cell r="B8349" t="str">
            <v>Seguros con filiales</v>
          </cell>
          <cell r="C8349">
            <v>0</v>
          </cell>
          <cell r="D8349">
            <v>0</v>
          </cell>
          <cell r="E8349">
            <v>0</v>
          </cell>
          <cell r="F8349">
            <v>0</v>
          </cell>
        </row>
        <row r="8350">
          <cell r="A8350">
            <v>52061500901</v>
          </cell>
          <cell r="B8350" t="str">
            <v>Seguro directo</v>
          </cell>
          <cell r="C8350">
            <v>0</v>
          </cell>
          <cell r="D8350">
            <v>0</v>
          </cell>
          <cell r="E8350">
            <v>0</v>
          </cell>
          <cell r="F8350">
            <v>0</v>
          </cell>
        </row>
        <row r="8351">
          <cell r="A8351">
            <v>52061500902</v>
          </cell>
          <cell r="B8351" t="str">
            <v>Reaseguro tomado</v>
          </cell>
          <cell r="C8351">
            <v>0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>
            <v>52061500903</v>
          </cell>
          <cell r="B8352" t="str">
            <v>Coaseguro</v>
          </cell>
          <cell r="C8352">
            <v>0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>
            <v>520616</v>
          </cell>
          <cell r="B8353" t="str">
            <v>Lucro cesante por interrupción de negocio</v>
          </cell>
          <cell r="C8353">
            <v>0</v>
          </cell>
          <cell r="D8353">
            <v>0</v>
          </cell>
          <cell r="E8353">
            <v>96506.52</v>
          </cell>
          <cell r="F8353">
            <v>-96506.52</v>
          </cell>
        </row>
        <row r="8354">
          <cell r="A8354">
            <v>5206160</v>
          </cell>
          <cell r="B8354" t="str">
            <v>Lucro cesante por interrupción de negocios</v>
          </cell>
          <cell r="C8354">
            <v>0</v>
          </cell>
          <cell r="D8354">
            <v>0</v>
          </cell>
          <cell r="E8354">
            <v>96506.52</v>
          </cell>
          <cell r="F8354">
            <v>-96506.52</v>
          </cell>
        </row>
        <row r="8355">
          <cell r="A8355">
            <v>520616001</v>
          </cell>
          <cell r="B8355" t="str">
            <v>Seguros directos</v>
          </cell>
          <cell r="C8355">
            <v>0</v>
          </cell>
          <cell r="D8355">
            <v>0</v>
          </cell>
          <cell r="E8355">
            <v>96506.52</v>
          </cell>
          <cell r="F8355">
            <v>-96506.52</v>
          </cell>
        </row>
        <row r="8356">
          <cell r="A8356">
            <v>520616002</v>
          </cell>
          <cell r="B8356" t="str">
            <v>Reaseguros tomados</v>
          </cell>
          <cell r="C8356">
            <v>0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>
            <v>520616003</v>
          </cell>
          <cell r="B8357" t="str">
            <v>Coaseguros</v>
          </cell>
          <cell r="C8357">
            <v>0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>
            <v>520616009</v>
          </cell>
          <cell r="B8358" t="str">
            <v>Seguros con filiales</v>
          </cell>
          <cell r="C8358">
            <v>0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>
            <v>52061600901</v>
          </cell>
          <cell r="B8359" t="str">
            <v>Seguro directo</v>
          </cell>
          <cell r="C8359">
            <v>0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>
            <v>52061600902</v>
          </cell>
          <cell r="B8360" t="str">
            <v>Reaseguro tomado</v>
          </cell>
          <cell r="C8360">
            <v>0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>
            <v>52061600903</v>
          </cell>
          <cell r="B8361" t="str">
            <v>Coaseguro</v>
          </cell>
          <cell r="C8361">
            <v>0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>
            <v>520617</v>
          </cell>
          <cell r="B8362" t="str">
            <v>Lucro Cesante de Rotura de Maquinaria</v>
          </cell>
          <cell r="C8362">
            <v>0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>
            <v>5206170</v>
          </cell>
          <cell r="B8363" t="str">
            <v>Lucro cesante rotura de maquinaria</v>
          </cell>
          <cell r="C8363">
            <v>0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>
            <v>520617001</v>
          </cell>
          <cell r="B8364" t="str">
            <v>Seguros directos</v>
          </cell>
          <cell r="C8364">
            <v>0</v>
          </cell>
          <cell r="D8364">
            <v>0</v>
          </cell>
          <cell r="E8364">
            <v>0</v>
          </cell>
          <cell r="F8364">
            <v>0</v>
          </cell>
        </row>
        <row r="8365">
          <cell r="A8365">
            <v>520617002</v>
          </cell>
          <cell r="B8365" t="str">
            <v>Reaseguros tomados</v>
          </cell>
          <cell r="C8365">
            <v>0</v>
          </cell>
          <cell r="D8365">
            <v>0</v>
          </cell>
          <cell r="E8365">
            <v>0</v>
          </cell>
          <cell r="F8365">
            <v>0</v>
          </cell>
        </row>
        <row r="8366">
          <cell r="A8366">
            <v>520617003</v>
          </cell>
          <cell r="B8366" t="str">
            <v>Coaseguros</v>
          </cell>
          <cell r="C8366">
            <v>0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>
            <v>520617009</v>
          </cell>
          <cell r="B8367" t="str">
            <v>Seguros con filiales</v>
          </cell>
          <cell r="C8367">
            <v>0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>
            <v>52061700901</v>
          </cell>
          <cell r="B8368" t="str">
            <v>Seguro directo</v>
          </cell>
          <cell r="C8368">
            <v>0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>
            <v>52061700902</v>
          </cell>
          <cell r="B8369" t="str">
            <v>Reaseguro tomado</v>
          </cell>
          <cell r="C8369">
            <v>0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>
            <v>52061700903</v>
          </cell>
          <cell r="B8370" t="str">
            <v>Coaseguro</v>
          </cell>
          <cell r="C8370">
            <v>0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>
            <v>520618</v>
          </cell>
          <cell r="B8371" t="str">
            <v>Responsabilidad civil</v>
          </cell>
          <cell r="C8371">
            <v>0</v>
          </cell>
          <cell r="D8371">
            <v>0</v>
          </cell>
          <cell r="E8371">
            <v>82645.210000000006</v>
          </cell>
          <cell r="F8371">
            <v>-82645.210000000006</v>
          </cell>
        </row>
        <row r="8372">
          <cell r="A8372">
            <v>5206180</v>
          </cell>
          <cell r="B8372" t="str">
            <v>Responsabilidad civil</v>
          </cell>
          <cell r="C8372">
            <v>0</v>
          </cell>
          <cell r="D8372">
            <v>0</v>
          </cell>
          <cell r="E8372">
            <v>82645.210000000006</v>
          </cell>
          <cell r="F8372">
            <v>-82645.210000000006</v>
          </cell>
        </row>
        <row r="8373">
          <cell r="A8373">
            <v>520618001</v>
          </cell>
          <cell r="B8373" t="str">
            <v>Seguros directos</v>
          </cell>
          <cell r="C8373">
            <v>0</v>
          </cell>
          <cell r="D8373">
            <v>0</v>
          </cell>
          <cell r="E8373">
            <v>82246.080000000002</v>
          </cell>
          <cell r="F8373">
            <v>-82246.080000000002</v>
          </cell>
        </row>
        <row r="8374">
          <cell r="A8374">
            <v>520618002</v>
          </cell>
          <cell r="B8374" t="str">
            <v>Reaseguros tomados</v>
          </cell>
          <cell r="C8374">
            <v>0</v>
          </cell>
          <cell r="D8374">
            <v>0</v>
          </cell>
          <cell r="E8374">
            <v>399.13</v>
          </cell>
          <cell r="F8374">
            <v>-399.13</v>
          </cell>
        </row>
        <row r="8375">
          <cell r="A8375">
            <v>520618003</v>
          </cell>
          <cell r="B8375" t="str">
            <v>Coaseguros</v>
          </cell>
          <cell r="C8375">
            <v>0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>
            <v>520618004</v>
          </cell>
          <cell r="B8376" t="str">
            <v>REASEGURO CEDIDO</v>
          </cell>
          <cell r="C8376">
            <v>0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>
            <v>520618009</v>
          </cell>
          <cell r="B8377" t="str">
            <v>Seguros con filiales</v>
          </cell>
          <cell r="C8377">
            <v>0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>
            <v>52061800901</v>
          </cell>
          <cell r="B8378" t="str">
            <v>Seguro directo</v>
          </cell>
          <cell r="C8378">
            <v>0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>
            <v>52061800902</v>
          </cell>
          <cell r="B8379" t="str">
            <v>Reaseguro tomado</v>
          </cell>
          <cell r="C8379">
            <v>0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>
            <v>52061800903</v>
          </cell>
          <cell r="B8380" t="str">
            <v>Coaseguro</v>
          </cell>
          <cell r="C8380">
            <v>0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>
            <v>5206190</v>
          </cell>
          <cell r="B8381" t="str">
            <v>Riesgos profesionales</v>
          </cell>
          <cell r="C8381">
            <v>0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>
            <v>520619001</v>
          </cell>
          <cell r="B8382" t="str">
            <v>Seguros directos</v>
          </cell>
          <cell r="C8382">
            <v>0</v>
          </cell>
          <cell r="D8382">
            <v>0</v>
          </cell>
          <cell r="E8382">
            <v>0</v>
          </cell>
          <cell r="F8382">
            <v>0</v>
          </cell>
        </row>
        <row r="8383">
          <cell r="A8383">
            <v>520619002</v>
          </cell>
          <cell r="B8383" t="str">
            <v>Reaseguros tomados</v>
          </cell>
          <cell r="C8383">
            <v>0</v>
          </cell>
          <cell r="D8383">
            <v>0</v>
          </cell>
          <cell r="E8383">
            <v>0</v>
          </cell>
          <cell r="F8383">
            <v>0</v>
          </cell>
        </row>
        <row r="8384">
          <cell r="A8384">
            <v>520619003</v>
          </cell>
          <cell r="B8384" t="str">
            <v>Coaseguros</v>
          </cell>
          <cell r="C8384">
            <v>0</v>
          </cell>
          <cell r="D8384">
            <v>0</v>
          </cell>
          <cell r="E8384">
            <v>0</v>
          </cell>
          <cell r="F8384">
            <v>0</v>
          </cell>
        </row>
        <row r="8385">
          <cell r="A8385">
            <v>520619009</v>
          </cell>
          <cell r="B8385" t="str">
            <v>Seguros con filiales</v>
          </cell>
          <cell r="C8385">
            <v>0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>
            <v>52061900901</v>
          </cell>
          <cell r="B8386" t="str">
            <v>Seguro directo</v>
          </cell>
          <cell r="C8386">
            <v>0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>
            <v>52061900902</v>
          </cell>
          <cell r="B8387" t="str">
            <v>Reaseguro tomado</v>
          </cell>
          <cell r="C8387">
            <v>0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>
            <v>52061900903</v>
          </cell>
          <cell r="B8388" t="str">
            <v>Coaseguro</v>
          </cell>
          <cell r="C8388">
            <v>0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>
            <v>5206200</v>
          </cell>
          <cell r="B8389" t="str">
            <v>Ganadero</v>
          </cell>
          <cell r="C8389">
            <v>0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>
            <v>520620001</v>
          </cell>
          <cell r="B8390" t="str">
            <v>Seguros directos</v>
          </cell>
          <cell r="C8390">
            <v>0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>
            <v>520620002</v>
          </cell>
          <cell r="B8391" t="str">
            <v>Reaseguros tomados</v>
          </cell>
          <cell r="C8391">
            <v>0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>
            <v>520620003</v>
          </cell>
          <cell r="B8392" t="str">
            <v>Coaseguros</v>
          </cell>
          <cell r="C8392">
            <v>0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>
            <v>520620009</v>
          </cell>
          <cell r="B8393" t="str">
            <v>Seguros con filiales</v>
          </cell>
          <cell r="C8393">
            <v>0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>
            <v>52062000901</v>
          </cell>
          <cell r="B8394" t="str">
            <v>Seguro directo</v>
          </cell>
          <cell r="C8394">
            <v>0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>
            <v>52062000902</v>
          </cell>
          <cell r="B8395" t="str">
            <v>Reaseguro tomado</v>
          </cell>
          <cell r="C8395">
            <v>0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>
            <v>52062000903</v>
          </cell>
          <cell r="B8396" t="str">
            <v>Coaseguro</v>
          </cell>
          <cell r="C8396">
            <v>0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>
            <v>520621</v>
          </cell>
          <cell r="B8397" t="str">
            <v>Agrícola</v>
          </cell>
          <cell r="C8397">
            <v>0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>
            <v>5206210</v>
          </cell>
          <cell r="B8398" t="str">
            <v>Agrícola</v>
          </cell>
          <cell r="C8398">
            <v>0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>
            <v>520621001</v>
          </cell>
          <cell r="B8399" t="str">
            <v>Seguros directos</v>
          </cell>
          <cell r="C8399">
            <v>0</v>
          </cell>
          <cell r="D8399">
            <v>0</v>
          </cell>
          <cell r="E8399">
            <v>0</v>
          </cell>
          <cell r="F8399">
            <v>0</v>
          </cell>
        </row>
        <row r="8400">
          <cell r="A8400">
            <v>520621002</v>
          </cell>
          <cell r="B8400" t="str">
            <v>Reaseguros tomados</v>
          </cell>
          <cell r="C8400">
            <v>0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>
            <v>520621003</v>
          </cell>
          <cell r="B8401" t="str">
            <v>Coaseguros</v>
          </cell>
          <cell r="C8401">
            <v>0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>
            <v>520621009</v>
          </cell>
          <cell r="B8402" t="str">
            <v>Seguros con filiales</v>
          </cell>
          <cell r="C8402">
            <v>0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>
            <v>52062100901</v>
          </cell>
          <cell r="B8403" t="str">
            <v>Seguro directo</v>
          </cell>
          <cell r="C8403">
            <v>0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>
            <v>52062100902</v>
          </cell>
          <cell r="B8404" t="str">
            <v>Reaseguro tomado</v>
          </cell>
          <cell r="C8404">
            <v>0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>
            <v>52062100903</v>
          </cell>
          <cell r="B8405" t="str">
            <v>Coaseguro</v>
          </cell>
          <cell r="C8405">
            <v>0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>
            <v>520622</v>
          </cell>
          <cell r="B8406" t="str">
            <v>Domiciliario</v>
          </cell>
          <cell r="C8406">
            <v>0</v>
          </cell>
          <cell r="D8406">
            <v>0</v>
          </cell>
          <cell r="E8406">
            <v>13238.57</v>
          </cell>
          <cell r="F8406">
            <v>-13238.57</v>
          </cell>
        </row>
        <row r="8407">
          <cell r="A8407">
            <v>5206220</v>
          </cell>
          <cell r="B8407" t="str">
            <v>Domiciliario</v>
          </cell>
          <cell r="C8407">
            <v>0</v>
          </cell>
          <cell r="D8407">
            <v>0</v>
          </cell>
          <cell r="E8407">
            <v>13238.57</v>
          </cell>
          <cell r="F8407">
            <v>-13238.57</v>
          </cell>
        </row>
        <row r="8408">
          <cell r="A8408">
            <v>520622001</v>
          </cell>
          <cell r="B8408" t="str">
            <v>Seguros directos</v>
          </cell>
          <cell r="C8408">
            <v>0</v>
          </cell>
          <cell r="D8408">
            <v>0</v>
          </cell>
          <cell r="E8408">
            <v>13238.57</v>
          </cell>
          <cell r="F8408">
            <v>-13238.57</v>
          </cell>
        </row>
        <row r="8409">
          <cell r="A8409">
            <v>520622002</v>
          </cell>
          <cell r="B8409" t="str">
            <v>Reaseguros tomados</v>
          </cell>
          <cell r="C8409">
            <v>0</v>
          </cell>
          <cell r="D8409">
            <v>0</v>
          </cell>
          <cell r="E8409">
            <v>0</v>
          </cell>
          <cell r="F8409">
            <v>0</v>
          </cell>
        </row>
        <row r="8410">
          <cell r="A8410">
            <v>520622003</v>
          </cell>
          <cell r="B8410" t="str">
            <v>Coaseguros</v>
          </cell>
          <cell r="C8410">
            <v>0</v>
          </cell>
          <cell r="D8410">
            <v>0</v>
          </cell>
          <cell r="E8410">
            <v>0</v>
          </cell>
          <cell r="F8410">
            <v>0</v>
          </cell>
        </row>
        <row r="8411">
          <cell r="A8411">
            <v>520622009</v>
          </cell>
          <cell r="B8411" t="str">
            <v>Seguros con filiales</v>
          </cell>
          <cell r="C8411">
            <v>0</v>
          </cell>
          <cell r="D8411">
            <v>0</v>
          </cell>
          <cell r="E8411">
            <v>0</v>
          </cell>
          <cell r="F8411">
            <v>0</v>
          </cell>
        </row>
        <row r="8412">
          <cell r="A8412">
            <v>52062200901</v>
          </cell>
          <cell r="B8412" t="str">
            <v>Seguro directo</v>
          </cell>
          <cell r="C8412">
            <v>0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>
            <v>52062200902</v>
          </cell>
          <cell r="B8413" t="str">
            <v>Reaseguro tomado</v>
          </cell>
          <cell r="C8413">
            <v>0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>
            <v>52062200903</v>
          </cell>
          <cell r="B8414" t="str">
            <v>Coaseguro</v>
          </cell>
          <cell r="C8414">
            <v>0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>
            <v>520623</v>
          </cell>
          <cell r="B8415" t="str">
            <v>Crédito interno</v>
          </cell>
          <cell r="C8415">
            <v>0</v>
          </cell>
          <cell r="D8415">
            <v>822.98</v>
          </cell>
          <cell r="E8415">
            <v>822.98</v>
          </cell>
          <cell r="F8415">
            <v>0</v>
          </cell>
        </row>
        <row r="8416">
          <cell r="A8416">
            <v>5206230</v>
          </cell>
          <cell r="B8416" t="str">
            <v>Crédito interno</v>
          </cell>
          <cell r="C8416">
            <v>0</v>
          </cell>
          <cell r="D8416">
            <v>822.98</v>
          </cell>
          <cell r="E8416">
            <v>822.98</v>
          </cell>
          <cell r="F8416">
            <v>0</v>
          </cell>
        </row>
        <row r="8417">
          <cell r="A8417">
            <v>520623001</v>
          </cell>
          <cell r="B8417" t="str">
            <v>Seguros directos</v>
          </cell>
          <cell r="C8417">
            <v>0</v>
          </cell>
          <cell r="D8417">
            <v>822.98</v>
          </cell>
          <cell r="E8417">
            <v>822.98</v>
          </cell>
          <cell r="F8417">
            <v>0</v>
          </cell>
        </row>
        <row r="8418">
          <cell r="A8418">
            <v>520623002</v>
          </cell>
          <cell r="B8418" t="str">
            <v>Reaseguros tomados</v>
          </cell>
          <cell r="C8418">
            <v>0</v>
          </cell>
          <cell r="D8418">
            <v>0</v>
          </cell>
          <cell r="E8418">
            <v>0</v>
          </cell>
          <cell r="F8418">
            <v>0</v>
          </cell>
        </row>
        <row r="8419">
          <cell r="A8419">
            <v>520623003</v>
          </cell>
          <cell r="B8419" t="str">
            <v>Coaseguros</v>
          </cell>
          <cell r="C8419">
            <v>0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>
            <v>520623004</v>
          </cell>
          <cell r="B8420" t="str">
            <v>REASEGUROS CEDIDOS</v>
          </cell>
          <cell r="C8420">
            <v>0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>
            <v>520623009</v>
          </cell>
          <cell r="B8421" t="str">
            <v>Seguros con filiales</v>
          </cell>
          <cell r="C8421">
            <v>0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>
            <v>52062300901</v>
          </cell>
          <cell r="B8422" t="str">
            <v>Seguro directo</v>
          </cell>
          <cell r="C8422">
            <v>0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>
            <v>52062300902</v>
          </cell>
          <cell r="B8423" t="str">
            <v>Reaseguro tomado</v>
          </cell>
          <cell r="C8423">
            <v>0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>
            <v>52062300903</v>
          </cell>
          <cell r="B8424" t="str">
            <v>Coaseguro</v>
          </cell>
          <cell r="C8424">
            <v>0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>
            <v>5206240</v>
          </cell>
          <cell r="B8425" t="str">
            <v>Crédito a la exportación</v>
          </cell>
          <cell r="C8425">
            <v>0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>
            <v>520624001</v>
          </cell>
          <cell r="B8426" t="str">
            <v>Seguros directos</v>
          </cell>
          <cell r="C8426">
            <v>0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>
            <v>520624002</v>
          </cell>
          <cell r="B8427" t="str">
            <v>Reaseguros tomados</v>
          </cell>
          <cell r="C8427">
            <v>0</v>
          </cell>
          <cell r="D8427">
            <v>0</v>
          </cell>
          <cell r="E8427">
            <v>0</v>
          </cell>
          <cell r="F8427">
            <v>0</v>
          </cell>
        </row>
        <row r="8428">
          <cell r="A8428">
            <v>520624003</v>
          </cell>
          <cell r="B8428" t="str">
            <v>Coaseguros</v>
          </cell>
          <cell r="C8428">
            <v>0</v>
          </cell>
          <cell r="D8428">
            <v>0</v>
          </cell>
          <cell r="E8428">
            <v>0</v>
          </cell>
          <cell r="F8428">
            <v>0</v>
          </cell>
        </row>
        <row r="8429">
          <cell r="A8429">
            <v>520624009</v>
          </cell>
          <cell r="B8429" t="str">
            <v>Seguros con filiales</v>
          </cell>
          <cell r="C8429">
            <v>0</v>
          </cell>
          <cell r="D8429">
            <v>0</v>
          </cell>
          <cell r="E8429">
            <v>0</v>
          </cell>
          <cell r="F8429">
            <v>0</v>
          </cell>
        </row>
        <row r="8430">
          <cell r="A8430">
            <v>52062400901</v>
          </cell>
          <cell r="B8430" t="str">
            <v>Seguro directo</v>
          </cell>
          <cell r="C8430">
            <v>0</v>
          </cell>
          <cell r="D8430">
            <v>0</v>
          </cell>
          <cell r="E8430">
            <v>0</v>
          </cell>
          <cell r="F8430">
            <v>0</v>
          </cell>
        </row>
        <row r="8431">
          <cell r="A8431">
            <v>52062400902</v>
          </cell>
          <cell r="B8431" t="str">
            <v>Reaseguro tomado</v>
          </cell>
          <cell r="C8431">
            <v>0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>
            <v>52062400903</v>
          </cell>
          <cell r="B8432" t="str">
            <v>Coaseguro</v>
          </cell>
          <cell r="C8432">
            <v>0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>
            <v>520625</v>
          </cell>
          <cell r="B8433" t="str">
            <v>MISCELANEOS</v>
          </cell>
          <cell r="C8433">
            <v>0</v>
          </cell>
          <cell r="D8433">
            <v>0</v>
          </cell>
          <cell r="E8433">
            <v>72575.08</v>
          </cell>
          <cell r="F8433">
            <v>-72575.08</v>
          </cell>
        </row>
        <row r="8434">
          <cell r="A8434">
            <v>5206250</v>
          </cell>
          <cell r="B8434" t="str">
            <v>Miscelaneos</v>
          </cell>
          <cell r="C8434">
            <v>0</v>
          </cell>
          <cell r="D8434">
            <v>0</v>
          </cell>
          <cell r="E8434">
            <v>72575.08</v>
          </cell>
          <cell r="F8434">
            <v>-72575.08</v>
          </cell>
        </row>
        <row r="8435">
          <cell r="A8435">
            <v>520625001</v>
          </cell>
          <cell r="B8435" t="str">
            <v>Seguros directos</v>
          </cell>
          <cell r="C8435">
            <v>0</v>
          </cell>
          <cell r="D8435">
            <v>0</v>
          </cell>
          <cell r="E8435">
            <v>72575.08</v>
          </cell>
          <cell r="F8435">
            <v>-72575.08</v>
          </cell>
        </row>
        <row r="8436">
          <cell r="A8436">
            <v>520625002</v>
          </cell>
          <cell r="B8436" t="str">
            <v>Reaseguros tomados</v>
          </cell>
          <cell r="C8436">
            <v>0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>
            <v>520625003</v>
          </cell>
          <cell r="B8437" t="str">
            <v>Coaseguros</v>
          </cell>
          <cell r="C8437">
            <v>0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>
            <v>520625009</v>
          </cell>
          <cell r="B8438" t="str">
            <v>Seguros con filiales</v>
          </cell>
          <cell r="C8438">
            <v>0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>
            <v>52062500901</v>
          </cell>
          <cell r="B8439" t="str">
            <v>Seguro directo</v>
          </cell>
          <cell r="C8439">
            <v>0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>
            <v>52062500902</v>
          </cell>
          <cell r="B8440" t="str">
            <v>Reaseguro tomado</v>
          </cell>
          <cell r="C8440">
            <v>0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>
            <v>52062500903</v>
          </cell>
          <cell r="B8441" t="str">
            <v>Coaseguro</v>
          </cell>
          <cell r="C8441">
            <v>0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>
            <v>5207</v>
          </cell>
          <cell r="B8442" t="str">
            <v>DE RIESGOS EN CURSO DE FIANZAS</v>
          </cell>
          <cell r="C8442">
            <v>0</v>
          </cell>
          <cell r="D8442">
            <v>0</v>
          </cell>
          <cell r="E8442">
            <v>1225898.3400000001</v>
          </cell>
          <cell r="F8442">
            <v>-1225898.3400000001</v>
          </cell>
        </row>
        <row r="8443">
          <cell r="A8443">
            <v>5207010</v>
          </cell>
          <cell r="B8443" t="str">
            <v>Fidelidad</v>
          </cell>
          <cell r="C8443">
            <v>0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>
            <v>520701001</v>
          </cell>
          <cell r="B8444" t="str">
            <v>Fianzas directas</v>
          </cell>
          <cell r="C8444">
            <v>0</v>
          </cell>
          <cell r="D8444">
            <v>0</v>
          </cell>
          <cell r="E8444">
            <v>0</v>
          </cell>
          <cell r="F8444">
            <v>0</v>
          </cell>
        </row>
        <row r="8445">
          <cell r="A8445">
            <v>520701002</v>
          </cell>
          <cell r="B8445" t="str">
            <v>Reafianzamiento tomado</v>
          </cell>
          <cell r="C8445">
            <v>0</v>
          </cell>
          <cell r="D8445">
            <v>0</v>
          </cell>
          <cell r="E8445">
            <v>0</v>
          </cell>
          <cell r="F8445">
            <v>0</v>
          </cell>
        </row>
        <row r="8446">
          <cell r="A8446">
            <v>520701003</v>
          </cell>
          <cell r="B8446" t="str">
            <v>Coafianzamiento</v>
          </cell>
          <cell r="C8446">
            <v>0</v>
          </cell>
          <cell r="D8446">
            <v>0</v>
          </cell>
          <cell r="E8446">
            <v>0</v>
          </cell>
          <cell r="F8446">
            <v>0</v>
          </cell>
        </row>
        <row r="8447">
          <cell r="A8447">
            <v>520701009</v>
          </cell>
          <cell r="B8447" t="str">
            <v>Fianzas de filiales</v>
          </cell>
          <cell r="C8447">
            <v>0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>
            <v>52070100901</v>
          </cell>
          <cell r="B8448" t="str">
            <v>Fianzas directas</v>
          </cell>
          <cell r="C8448">
            <v>0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>
            <v>52070100902</v>
          </cell>
          <cell r="B8449" t="str">
            <v>Reafianzamiento tomado</v>
          </cell>
          <cell r="C8449">
            <v>0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>
            <v>52070100903</v>
          </cell>
          <cell r="B8450" t="str">
            <v>Coafianzamiento</v>
          </cell>
          <cell r="C8450">
            <v>0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>
            <v>520702</v>
          </cell>
          <cell r="B8451" t="str">
            <v>Garantía</v>
          </cell>
          <cell r="C8451">
            <v>0</v>
          </cell>
          <cell r="D8451">
            <v>0</v>
          </cell>
          <cell r="E8451">
            <v>1225898.3400000001</v>
          </cell>
          <cell r="F8451">
            <v>-1225898.3400000001</v>
          </cell>
        </row>
        <row r="8452">
          <cell r="A8452">
            <v>5207020</v>
          </cell>
          <cell r="B8452" t="str">
            <v>Garantía</v>
          </cell>
          <cell r="C8452">
            <v>0</v>
          </cell>
          <cell r="D8452">
            <v>0</v>
          </cell>
          <cell r="E8452">
            <v>1225898.3400000001</v>
          </cell>
          <cell r="F8452">
            <v>-1225898.3400000001</v>
          </cell>
        </row>
        <row r="8453">
          <cell r="A8453">
            <v>520702001</v>
          </cell>
          <cell r="B8453" t="str">
            <v>Fianzas directas</v>
          </cell>
          <cell r="C8453">
            <v>0</v>
          </cell>
          <cell r="D8453">
            <v>0</v>
          </cell>
          <cell r="E8453">
            <v>1205253.31</v>
          </cell>
          <cell r="F8453">
            <v>-1205253.31</v>
          </cell>
        </row>
        <row r="8454">
          <cell r="A8454">
            <v>520702002</v>
          </cell>
          <cell r="B8454" t="str">
            <v>Reafianzamiento tomado</v>
          </cell>
          <cell r="C8454">
            <v>0</v>
          </cell>
          <cell r="D8454">
            <v>0</v>
          </cell>
          <cell r="E8454">
            <v>20645.03</v>
          </cell>
          <cell r="F8454">
            <v>-20645.03</v>
          </cell>
        </row>
        <row r="8455">
          <cell r="A8455">
            <v>520702003</v>
          </cell>
          <cell r="B8455" t="str">
            <v>Coafianzamiento</v>
          </cell>
          <cell r="C8455">
            <v>0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>
            <v>520702009</v>
          </cell>
          <cell r="B8456" t="str">
            <v>Fianzas de filiales</v>
          </cell>
          <cell r="C8456">
            <v>0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>
            <v>52070200901</v>
          </cell>
          <cell r="B8457" t="str">
            <v>Fianzas directas</v>
          </cell>
          <cell r="C8457">
            <v>0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>
            <v>52070200902</v>
          </cell>
          <cell r="B8458" t="str">
            <v>Reafianzamiento tomado</v>
          </cell>
          <cell r="C8458">
            <v>0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>
            <v>52070200903</v>
          </cell>
          <cell r="B8459" t="str">
            <v>Coafianzamiento</v>
          </cell>
          <cell r="C8459">
            <v>0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>
            <v>5207030</v>
          </cell>
          <cell r="B8460" t="str">
            <v>Motoristas</v>
          </cell>
          <cell r="C8460">
            <v>0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>
            <v>520703001</v>
          </cell>
          <cell r="B8461" t="str">
            <v>Fianzas directas</v>
          </cell>
          <cell r="C8461">
            <v>0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>
            <v>520703002</v>
          </cell>
          <cell r="B8462" t="str">
            <v>Reafianzamiento tomado</v>
          </cell>
          <cell r="C8462">
            <v>0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>
            <v>520703003</v>
          </cell>
          <cell r="B8463" t="str">
            <v>Coafianzamiento</v>
          </cell>
          <cell r="C8463">
            <v>0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>
            <v>520703009</v>
          </cell>
          <cell r="B8464" t="str">
            <v>Fianzas de filiales</v>
          </cell>
          <cell r="C8464">
            <v>0</v>
          </cell>
          <cell r="D8464">
            <v>0</v>
          </cell>
          <cell r="E8464">
            <v>0</v>
          </cell>
          <cell r="F8464">
            <v>0</v>
          </cell>
        </row>
        <row r="8465">
          <cell r="A8465">
            <v>52070300901</v>
          </cell>
          <cell r="B8465" t="str">
            <v>Fianzas directas</v>
          </cell>
          <cell r="C8465">
            <v>0</v>
          </cell>
          <cell r="D8465">
            <v>0</v>
          </cell>
          <cell r="E8465">
            <v>0</v>
          </cell>
          <cell r="F8465">
            <v>0</v>
          </cell>
        </row>
        <row r="8466">
          <cell r="A8466">
            <v>52070300902</v>
          </cell>
          <cell r="B8466" t="str">
            <v>Reafianzamiento tomado</v>
          </cell>
          <cell r="C8466">
            <v>0</v>
          </cell>
          <cell r="D8466">
            <v>0</v>
          </cell>
          <cell r="E8466">
            <v>0</v>
          </cell>
          <cell r="F8466">
            <v>0</v>
          </cell>
        </row>
        <row r="8467">
          <cell r="A8467">
            <v>52070300903</v>
          </cell>
          <cell r="B8467" t="str">
            <v>Coafianzamiento</v>
          </cell>
          <cell r="C8467">
            <v>0</v>
          </cell>
          <cell r="D8467">
            <v>0</v>
          </cell>
          <cell r="E8467">
            <v>0</v>
          </cell>
          <cell r="F8467">
            <v>0</v>
          </cell>
        </row>
        <row r="8468">
          <cell r="A8468">
            <v>5208</v>
          </cell>
          <cell r="B8468" t="str">
            <v>DE PREVISION Y CONTINGENCIAL DE FIANZAS</v>
          </cell>
          <cell r="C8468">
            <v>0</v>
          </cell>
          <cell r="D8468">
            <v>0</v>
          </cell>
          <cell r="E8468">
            <v>0.01</v>
          </cell>
          <cell r="F8468">
            <v>-0.01</v>
          </cell>
        </row>
        <row r="8469">
          <cell r="A8469">
            <v>520801</v>
          </cell>
          <cell r="B8469" t="str">
            <v>Rva de previsión para riesgo contingencial de terremotos</v>
          </cell>
          <cell r="C8469">
            <v>0</v>
          </cell>
          <cell r="D8469">
            <v>0</v>
          </cell>
          <cell r="E8469">
            <v>0.01</v>
          </cell>
          <cell r="F8469">
            <v>-0.01</v>
          </cell>
        </row>
        <row r="8470">
          <cell r="A8470">
            <v>5208010</v>
          </cell>
          <cell r="B8470" t="str">
            <v>Rva de previsión para riesgo contingencial de terremotos</v>
          </cell>
          <cell r="C8470">
            <v>0</v>
          </cell>
          <cell r="D8470">
            <v>0</v>
          </cell>
          <cell r="E8470">
            <v>0.01</v>
          </cell>
          <cell r="F8470">
            <v>-0.01</v>
          </cell>
        </row>
        <row r="8471">
          <cell r="A8471">
            <v>520802</v>
          </cell>
          <cell r="B8471" t="str">
            <v>Reservas de previsión para seguros especiales</v>
          </cell>
          <cell r="C8471">
            <v>0</v>
          </cell>
          <cell r="D8471">
            <v>0</v>
          </cell>
          <cell r="E8471">
            <v>0</v>
          </cell>
          <cell r="F8471">
            <v>0</v>
          </cell>
        </row>
        <row r="8472">
          <cell r="A8472">
            <v>5208020</v>
          </cell>
          <cell r="B8472" t="str">
            <v>Reservas de previsión para seguros especiales</v>
          </cell>
          <cell r="C8472">
            <v>0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>
            <v>520803</v>
          </cell>
          <cell r="B8473" t="str">
            <v>Reservas de previsión de para otros riesgos cÌclicos o fluct</v>
          </cell>
          <cell r="C8473">
            <v>0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>
            <v>5208030</v>
          </cell>
          <cell r="B8474" t="str">
            <v>Reservas de previsión de para otros riesgos cÌclicos o fluct</v>
          </cell>
          <cell r="C8474">
            <v>0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>
            <v>520804</v>
          </cell>
          <cell r="B8475" t="str">
            <v>Reserva contingencial de fianzas</v>
          </cell>
          <cell r="C8475">
            <v>0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>
            <v>5208040</v>
          </cell>
          <cell r="B8476" t="str">
            <v>Reserva contingencial de fianzas</v>
          </cell>
          <cell r="C8476">
            <v>0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>
            <v>5209</v>
          </cell>
          <cell r="B8477" t="str">
            <v>RECLAMOS EN TRAMITE</v>
          </cell>
          <cell r="C8477">
            <v>0</v>
          </cell>
          <cell r="D8477">
            <v>0</v>
          </cell>
          <cell r="E8477">
            <v>473461</v>
          </cell>
          <cell r="F8477">
            <v>-473461</v>
          </cell>
        </row>
        <row r="8478">
          <cell r="A8478">
            <v>520901</v>
          </cell>
          <cell r="B8478" t="str">
            <v>DE SEGUROS</v>
          </cell>
          <cell r="C8478">
            <v>0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>
            <v>5209010</v>
          </cell>
          <cell r="B8479" t="str">
            <v>DE SEGUROS DE VIDA</v>
          </cell>
          <cell r="C8479">
            <v>0</v>
          </cell>
          <cell r="D8479">
            <v>0</v>
          </cell>
          <cell r="E8479">
            <v>0</v>
          </cell>
          <cell r="F8479">
            <v>0</v>
          </cell>
        </row>
        <row r="8480">
          <cell r="A8480">
            <v>520901002</v>
          </cell>
          <cell r="B8480" t="str">
            <v>Vida  Temporal</v>
          </cell>
          <cell r="C8480">
            <v>0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>
            <v>520901003</v>
          </cell>
          <cell r="B8481" t="str">
            <v>Vida colectivo</v>
          </cell>
          <cell r="C8481">
            <v>0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>
            <v>520902</v>
          </cell>
          <cell r="B8482" t="str">
            <v/>
          </cell>
          <cell r="C8482">
            <v>0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>
            <v>5209020</v>
          </cell>
          <cell r="B8483" t="str">
            <v>De seguros previsionales rentas y pensiones</v>
          </cell>
          <cell r="C8483">
            <v>0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>
            <v>520903</v>
          </cell>
          <cell r="B8484" t="str">
            <v>DE ACCIDENTES Y ENFERMEDAD</v>
          </cell>
          <cell r="C8484">
            <v>0</v>
          </cell>
          <cell r="D8484">
            <v>0</v>
          </cell>
          <cell r="E8484">
            <v>0</v>
          </cell>
          <cell r="F8484">
            <v>0</v>
          </cell>
        </row>
        <row r="8485">
          <cell r="A8485">
            <v>5209030</v>
          </cell>
          <cell r="B8485" t="str">
            <v>DE ACCIDENTES Y ENFERMEDAD</v>
          </cell>
          <cell r="C8485">
            <v>0</v>
          </cell>
          <cell r="D8485">
            <v>0</v>
          </cell>
          <cell r="E8485">
            <v>0</v>
          </cell>
          <cell r="F8485">
            <v>0</v>
          </cell>
        </row>
        <row r="8486">
          <cell r="A8486">
            <v>520903001</v>
          </cell>
          <cell r="B8486" t="str">
            <v>Salud y  Hospitalización</v>
          </cell>
          <cell r="C8486">
            <v>0</v>
          </cell>
          <cell r="D8486">
            <v>0</v>
          </cell>
          <cell r="E8486">
            <v>0</v>
          </cell>
          <cell r="F8486">
            <v>0</v>
          </cell>
        </row>
        <row r="8487">
          <cell r="A8487">
            <v>520903002</v>
          </cell>
          <cell r="B8487" t="str">
            <v>Accidentes Personales</v>
          </cell>
          <cell r="C8487">
            <v>0</v>
          </cell>
          <cell r="D8487">
            <v>0</v>
          </cell>
          <cell r="E8487">
            <v>0</v>
          </cell>
          <cell r="F8487">
            <v>0</v>
          </cell>
        </row>
        <row r="8488">
          <cell r="A8488">
            <v>520904</v>
          </cell>
          <cell r="B8488" t="str">
            <v>INCENDIO Y LINEAS ALIADAS</v>
          </cell>
          <cell r="C8488">
            <v>0</v>
          </cell>
          <cell r="D8488">
            <v>0</v>
          </cell>
          <cell r="E8488">
            <v>58453.599999999999</v>
          </cell>
          <cell r="F8488">
            <v>-58453.599999999999</v>
          </cell>
        </row>
        <row r="8489">
          <cell r="A8489">
            <v>5209040</v>
          </cell>
          <cell r="B8489" t="str">
            <v>DE SEGUROS DE INCENDIOS</v>
          </cell>
          <cell r="C8489">
            <v>0</v>
          </cell>
          <cell r="D8489">
            <v>0</v>
          </cell>
          <cell r="E8489">
            <v>58453.599999999999</v>
          </cell>
          <cell r="F8489">
            <v>-58453.599999999999</v>
          </cell>
        </row>
        <row r="8490">
          <cell r="A8490">
            <v>520904001</v>
          </cell>
          <cell r="B8490" t="str">
            <v>Incendio y lineas aliadas</v>
          </cell>
          <cell r="C8490">
            <v>0</v>
          </cell>
          <cell r="D8490">
            <v>0</v>
          </cell>
          <cell r="E8490">
            <v>58453.599999999999</v>
          </cell>
          <cell r="F8490">
            <v>-58453.599999999999</v>
          </cell>
        </row>
        <row r="8491">
          <cell r="A8491">
            <v>520905</v>
          </cell>
          <cell r="B8491" t="str">
            <v>AUTOMOTORES</v>
          </cell>
          <cell r="C8491">
            <v>0</v>
          </cell>
          <cell r="D8491">
            <v>0</v>
          </cell>
          <cell r="E8491">
            <v>15819.26</v>
          </cell>
          <cell r="F8491">
            <v>-15819.26</v>
          </cell>
        </row>
        <row r="8492">
          <cell r="A8492">
            <v>5209050</v>
          </cell>
          <cell r="B8492" t="str">
            <v>Automotores</v>
          </cell>
          <cell r="C8492">
            <v>0</v>
          </cell>
          <cell r="D8492">
            <v>0</v>
          </cell>
          <cell r="E8492">
            <v>15819.26</v>
          </cell>
          <cell r="F8492">
            <v>-15819.26</v>
          </cell>
        </row>
        <row r="8493">
          <cell r="A8493">
            <v>520905001</v>
          </cell>
          <cell r="B8493" t="str">
            <v>Automotores</v>
          </cell>
          <cell r="C8493">
            <v>0</v>
          </cell>
          <cell r="D8493">
            <v>0</v>
          </cell>
          <cell r="E8493">
            <v>15819.26</v>
          </cell>
          <cell r="F8493">
            <v>-15819.26</v>
          </cell>
        </row>
        <row r="8494">
          <cell r="A8494">
            <v>520906</v>
          </cell>
          <cell r="B8494" t="str">
            <v>DE OTROS SEGUROS GENERALES</v>
          </cell>
          <cell r="C8494">
            <v>0</v>
          </cell>
          <cell r="D8494">
            <v>0</v>
          </cell>
          <cell r="E8494">
            <v>9272.2900000000009</v>
          </cell>
          <cell r="F8494">
            <v>-9272.2900000000009</v>
          </cell>
        </row>
        <row r="8495">
          <cell r="A8495">
            <v>5209060</v>
          </cell>
          <cell r="B8495" t="str">
            <v>DE OTROS SEGUROS GENERALES</v>
          </cell>
          <cell r="C8495">
            <v>0</v>
          </cell>
          <cell r="D8495">
            <v>0</v>
          </cell>
          <cell r="E8495">
            <v>9272.2900000000009</v>
          </cell>
          <cell r="F8495">
            <v>-9272.2900000000009</v>
          </cell>
        </row>
        <row r="8496">
          <cell r="A8496">
            <v>520906001</v>
          </cell>
          <cell r="B8496" t="str">
            <v>Rotura de cristales</v>
          </cell>
          <cell r="C8496">
            <v>0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>
            <v>520906002</v>
          </cell>
          <cell r="B8497" t="str">
            <v>Transporte marítimo</v>
          </cell>
          <cell r="C8497">
            <v>0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>
            <v>520906003</v>
          </cell>
          <cell r="B8498" t="str">
            <v>Transporte Aéreo</v>
          </cell>
          <cell r="C8498">
            <v>0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>
            <v>520906004</v>
          </cell>
          <cell r="B8499" t="str">
            <v>Transporte terrestre</v>
          </cell>
          <cell r="C8499">
            <v>0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>
            <v>520906005</v>
          </cell>
          <cell r="B8500" t="str">
            <v>Marítimos Casco</v>
          </cell>
          <cell r="C8500">
            <v>0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>
            <v>520906006</v>
          </cell>
          <cell r="B8501" t="str">
            <v>Aviación</v>
          </cell>
          <cell r="C8501">
            <v>0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>
            <v>520906007</v>
          </cell>
          <cell r="B8502" t="str">
            <v>Robo y hurto</v>
          </cell>
          <cell r="C8502">
            <v>0</v>
          </cell>
          <cell r="D8502">
            <v>0</v>
          </cell>
          <cell r="E8502">
            <v>1904.77</v>
          </cell>
          <cell r="F8502">
            <v>-1904.77</v>
          </cell>
        </row>
        <row r="8503">
          <cell r="A8503">
            <v>520906008</v>
          </cell>
          <cell r="B8503" t="str">
            <v>Fidelidad</v>
          </cell>
          <cell r="C8503">
            <v>0</v>
          </cell>
          <cell r="D8503">
            <v>0</v>
          </cell>
          <cell r="E8503">
            <v>4092.25</v>
          </cell>
          <cell r="F8503">
            <v>-4092.25</v>
          </cell>
        </row>
        <row r="8504">
          <cell r="A8504">
            <v>520906009</v>
          </cell>
          <cell r="B8504" t="str">
            <v>Seguro de Bancos</v>
          </cell>
          <cell r="C8504">
            <v>0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>
            <v>520906010</v>
          </cell>
          <cell r="B8505" t="str">
            <v>Todo riesgo para contratistas</v>
          </cell>
          <cell r="C8505">
            <v>0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>
            <v>520906011</v>
          </cell>
          <cell r="B8506" t="str">
            <v>Todo riesgo equipo para contratistas</v>
          </cell>
          <cell r="C8506">
            <v>0</v>
          </cell>
          <cell r="D8506">
            <v>0</v>
          </cell>
          <cell r="E8506">
            <v>0</v>
          </cell>
          <cell r="F8506">
            <v>0</v>
          </cell>
        </row>
        <row r="8507">
          <cell r="A8507">
            <v>520906012</v>
          </cell>
          <cell r="B8507" t="str">
            <v>Rotura de Maquinaria</v>
          </cell>
          <cell r="C8507">
            <v>0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>
            <v>520906013</v>
          </cell>
          <cell r="B8508" t="str">
            <v>Montaje contra todo riesgo</v>
          </cell>
          <cell r="C8508">
            <v>0</v>
          </cell>
          <cell r="D8508">
            <v>0</v>
          </cell>
          <cell r="E8508">
            <v>0</v>
          </cell>
          <cell r="F8508">
            <v>0</v>
          </cell>
        </row>
        <row r="8509">
          <cell r="A8509">
            <v>520906014</v>
          </cell>
          <cell r="B8509" t="str">
            <v>Equipo electronico</v>
          </cell>
          <cell r="C8509">
            <v>0</v>
          </cell>
          <cell r="D8509">
            <v>0</v>
          </cell>
          <cell r="E8509">
            <v>90.27</v>
          </cell>
          <cell r="F8509">
            <v>-90.27</v>
          </cell>
        </row>
        <row r="8510">
          <cell r="A8510">
            <v>520906015</v>
          </cell>
          <cell r="B8510" t="str">
            <v>Calderos</v>
          </cell>
          <cell r="C8510">
            <v>0</v>
          </cell>
          <cell r="D8510">
            <v>0</v>
          </cell>
          <cell r="E8510">
            <v>0</v>
          </cell>
          <cell r="F8510">
            <v>0</v>
          </cell>
        </row>
        <row r="8511">
          <cell r="A8511">
            <v>520906018</v>
          </cell>
          <cell r="B8511" t="str">
            <v>Responsabilidad civil</v>
          </cell>
          <cell r="C8511">
            <v>0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>
            <v>520906021</v>
          </cell>
          <cell r="B8512" t="str">
            <v>Agrícola</v>
          </cell>
          <cell r="C8512">
            <v>0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>
            <v>520906022</v>
          </cell>
          <cell r="B8513" t="str">
            <v>Domiciliarios</v>
          </cell>
          <cell r="C8513">
            <v>0</v>
          </cell>
          <cell r="D8513">
            <v>0</v>
          </cell>
          <cell r="E8513">
            <v>3185</v>
          </cell>
          <cell r="F8513">
            <v>-3185</v>
          </cell>
        </row>
        <row r="8514">
          <cell r="A8514">
            <v>520906023</v>
          </cell>
          <cell r="B8514" t="str">
            <v>Credito interno</v>
          </cell>
          <cell r="C8514">
            <v>0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>
            <v>520907</v>
          </cell>
          <cell r="B8515" t="str">
            <v>FIANZA</v>
          </cell>
          <cell r="C8515">
            <v>0</v>
          </cell>
          <cell r="D8515">
            <v>0</v>
          </cell>
          <cell r="E8515">
            <v>389915.85</v>
          </cell>
          <cell r="F8515">
            <v>-389915.85</v>
          </cell>
        </row>
        <row r="8516">
          <cell r="A8516">
            <v>5209070</v>
          </cell>
          <cell r="B8516" t="str">
            <v>FIANZAS</v>
          </cell>
          <cell r="C8516">
            <v>0</v>
          </cell>
          <cell r="D8516">
            <v>0</v>
          </cell>
          <cell r="E8516">
            <v>389915.85</v>
          </cell>
          <cell r="F8516">
            <v>-389915.85</v>
          </cell>
        </row>
        <row r="8517">
          <cell r="A8517">
            <v>520907002</v>
          </cell>
          <cell r="B8517" t="str">
            <v>Garantía</v>
          </cell>
          <cell r="C8517">
            <v>0</v>
          </cell>
          <cell r="D8517">
            <v>0</v>
          </cell>
          <cell r="E8517">
            <v>389915.85</v>
          </cell>
          <cell r="F8517">
            <v>-389915.85</v>
          </cell>
        </row>
        <row r="8518">
          <cell r="A8518">
            <v>53</v>
          </cell>
          <cell r="B8518" t="str">
            <v>INGRESOS POR INCREMENTO DE RESERVAS  A CARGO DE REASEGURADOR</v>
          </cell>
          <cell r="C8518">
            <v>0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>
            <v>5301</v>
          </cell>
          <cell r="B8519" t="str">
            <v>DE SEGUROS DE VIDA</v>
          </cell>
          <cell r="C8519">
            <v>0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>
            <v>5301010</v>
          </cell>
          <cell r="B8520" t="str">
            <v>Matem·tica de vida individual a largo plazo</v>
          </cell>
          <cell r="C8520">
            <v>0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>
            <v>530101004</v>
          </cell>
          <cell r="B8521" t="str">
            <v>Reaseguro Cedido</v>
          </cell>
          <cell r="C8521">
            <v>0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>
            <v>530101005</v>
          </cell>
          <cell r="B8522" t="str">
            <v>Retrocesiones de seguros</v>
          </cell>
          <cell r="C8522">
            <v>0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>
            <v>530101009</v>
          </cell>
          <cell r="B8523" t="str">
            <v>Seguros con filiales</v>
          </cell>
          <cell r="C8523">
            <v>0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>
            <v>53010100901</v>
          </cell>
          <cell r="B8524" t="str">
            <v>Reaseguro Cedido</v>
          </cell>
          <cell r="C8524">
            <v>0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>
            <v>53010100902</v>
          </cell>
          <cell r="B8525" t="str">
            <v>Retrocesiones de seguros</v>
          </cell>
          <cell r="C8525">
            <v>0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>
            <v>530102</v>
          </cell>
          <cell r="B8526" t="str">
            <v>Reserva de riesgo en curso de vida individual de corto plazo</v>
          </cell>
          <cell r="C8526">
            <v>0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>
            <v>5301020</v>
          </cell>
          <cell r="B8527" t="str">
            <v>Reserva de riesgo en curso de vida individual de corto plazo</v>
          </cell>
          <cell r="C8527">
            <v>0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>
            <v>530102004</v>
          </cell>
          <cell r="B8528" t="str">
            <v>Reaseguro Cedido</v>
          </cell>
          <cell r="C8528">
            <v>0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>
            <v>530102005</v>
          </cell>
          <cell r="B8529" t="str">
            <v>Retrocesiones de seguros</v>
          </cell>
          <cell r="C8529">
            <v>0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>
            <v>530102009</v>
          </cell>
          <cell r="B8530" t="str">
            <v>Seguros con filiales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>
            <v>53010200901</v>
          </cell>
          <cell r="B8531" t="str">
            <v>Reaseguro Cedido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>
            <v>53010200902</v>
          </cell>
          <cell r="B8532" t="str">
            <v>Retrocesiones de seguros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>
            <v>530103</v>
          </cell>
          <cell r="B8533" t="str">
            <v>Reserva de riesgo en curso de vida colectivo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>
            <v>5301030</v>
          </cell>
          <cell r="B8534" t="str">
            <v>Reserva de riesgo en curso de vida colectivo</v>
          </cell>
          <cell r="C8534">
            <v>0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>
            <v>530103004</v>
          </cell>
          <cell r="B8535" t="str">
            <v>Reaseguro Cedido</v>
          </cell>
          <cell r="C8535">
            <v>0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>
            <v>530103005</v>
          </cell>
          <cell r="B8536" t="str">
            <v>Retrocesiones de seguros</v>
          </cell>
          <cell r="C8536">
            <v>0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>
            <v>530103009</v>
          </cell>
          <cell r="B8537" t="str">
            <v>Seguros con filiales</v>
          </cell>
          <cell r="C8537">
            <v>0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>
            <v>53010300901</v>
          </cell>
          <cell r="B8538" t="str">
            <v>Reaseguro Cedido</v>
          </cell>
          <cell r="C8538">
            <v>0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>
            <v>53010300902</v>
          </cell>
          <cell r="B8539" t="str">
            <v>Retrocesiones de seguros</v>
          </cell>
          <cell r="C8539">
            <v>0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>
            <v>5301040</v>
          </cell>
          <cell r="B8540" t="str">
            <v>Reserva de riesgo en curso de vida otros planes</v>
          </cell>
          <cell r="C8540">
            <v>0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>
            <v>530104004</v>
          </cell>
          <cell r="B8541" t="str">
            <v>Reaseguro Cedido</v>
          </cell>
          <cell r="C8541">
            <v>0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>
            <v>530104005</v>
          </cell>
          <cell r="B8542" t="str">
            <v>Retrocesiones de seguros</v>
          </cell>
          <cell r="C8542">
            <v>0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>
            <v>530104009</v>
          </cell>
          <cell r="B8543" t="str">
            <v>Seguros con filiales</v>
          </cell>
          <cell r="C8543">
            <v>0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>
            <v>53010400901</v>
          </cell>
          <cell r="B8544" t="str">
            <v>Reaseguro Cedido</v>
          </cell>
          <cell r="C8544">
            <v>0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>
            <v>53010400902</v>
          </cell>
          <cell r="B8545" t="str">
            <v>Retrocesiones de seguros</v>
          </cell>
          <cell r="C8545">
            <v>0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>
            <v>5302</v>
          </cell>
          <cell r="B8546" t="str">
            <v>DE  PREVISIONALES, RENTAS Y PENSIONES</v>
          </cell>
          <cell r="C8546">
            <v>0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>
            <v>5302010</v>
          </cell>
          <cell r="B8547" t="str">
            <v>Reservas Matem·ticas de seguros previsionales,</v>
          </cell>
          <cell r="C8547">
            <v>0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>
            <v>530201001</v>
          </cell>
          <cell r="B8548" t="str">
            <v>Rentas de Invalidez y sobrevivencia</v>
          </cell>
          <cell r="C8548">
            <v>0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>
            <v>530201002</v>
          </cell>
          <cell r="B8549" t="str">
            <v>Sepelio</v>
          </cell>
          <cell r="C8549">
            <v>0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>
            <v>530201003</v>
          </cell>
          <cell r="B8550" t="str">
            <v>Otras rentas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>
            <v>530201004</v>
          </cell>
          <cell r="B8551" t="str">
            <v>Pensiones</v>
          </cell>
          <cell r="C8551">
            <v>0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>
            <v>5303</v>
          </cell>
          <cell r="B8552" t="str">
            <v>DE SEGUROS DE ACCIDENTES Y ENFERMEDAD</v>
          </cell>
          <cell r="C8552">
            <v>0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>
            <v>530301</v>
          </cell>
          <cell r="B8553" t="str">
            <v>Salud y Hospitalización</v>
          </cell>
          <cell r="C8553">
            <v>0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>
            <v>5303010</v>
          </cell>
          <cell r="B8554" t="str">
            <v>Salud y Hospitalización</v>
          </cell>
          <cell r="C8554">
            <v>0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>
            <v>530301004</v>
          </cell>
          <cell r="B8555" t="str">
            <v>Reaseguro Cedido</v>
          </cell>
          <cell r="C8555">
            <v>0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>
            <v>530301005</v>
          </cell>
          <cell r="B8556" t="str">
            <v>Retrocesiones de seguros</v>
          </cell>
          <cell r="C8556">
            <v>0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>
            <v>530301009</v>
          </cell>
          <cell r="B8557" t="str">
            <v>Seguros con filiales</v>
          </cell>
          <cell r="C8557">
            <v>0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>
            <v>53030100901</v>
          </cell>
          <cell r="B8558" t="str">
            <v>Reaseguro Cedido</v>
          </cell>
          <cell r="C8558">
            <v>0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>
            <v>53030100902</v>
          </cell>
          <cell r="B8559" t="str">
            <v>Retrocesiones de seguros</v>
          </cell>
          <cell r="C8559">
            <v>0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>
            <v>530302</v>
          </cell>
          <cell r="B8560" t="str">
            <v>Accidentes Personales</v>
          </cell>
          <cell r="C8560">
            <v>0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>
            <v>5303020</v>
          </cell>
          <cell r="B8561" t="str">
            <v>Accidentes Personales</v>
          </cell>
          <cell r="C8561">
            <v>0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>
            <v>530302004</v>
          </cell>
          <cell r="B8562" t="str">
            <v>Reaseguro Cedido</v>
          </cell>
          <cell r="C8562">
            <v>0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>
            <v>530302005</v>
          </cell>
          <cell r="B8563" t="str">
            <v>Retrocesiones de seguros</v>
          </cell>
          <cell r="C8563">
            <v>0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>
            <v>530302009</v>
          </cell>
          <cell r="B8564" t="str">
            <v>Seguros con filiales</v>
          </cell>
          <cell r="C8564">
            <v>0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>
            <v>53030200901</v>
          </cell>
          <cell r="B8565" t="str">
            <v>Reaseguro Cedido</v>
          </cell>
          <cell r="C8565">
            <v>0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>
            <v>53030200902</v>
          </cell>
          <cell r="B8566" t="str">
            <v>Retrocesiones de seguros</v>
          </cell>
          <cell r="C8566">
            <v>0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>
            <v>530303</v>
          </cell>
          <cell r="B8567" t="str">
            <v>Accidentes viajes aéreos</v>
          </cell>
          <cell r="C8567">
            <v>0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>
            <v>5303030</v>
          </cell>
          <cell r="B8568" t="str">
            <v>Accidentes viajes aéreos</v>
          </cell>
          <cell r="C8568">
            <v>0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>
            <v>530303004</v>
          </cell>
          <cell r="B8569" t="str">
            <v>Reaseguro Cedido</v>
          </cell>
          <cell r="C8569">
            <v>0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>
            <v>530303005</v>
          </cell>
          <cell r="B8570" t="str">
            <v>Retrocesiones de seguros</v>
          </cell>
          <cell r="C8570">
            <v>0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>
            <v>530303009</v>
          </cell>
          <cell r="B8571" t="str">
            <v>Seguros con filiales</v>
          </cell>
          <cell r="C8571">
            <v>0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>
            <v>53030300901</v>
          </cell>
          <cell r="B8572" t="str">
            <v>Reaseguro Cedido</v>
          </cell>
          <cell r="C8572">
            <v>0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>
            <v>53030300902</v>
          </cell>
          <cell r="B8573" t="str">
            <v>Retrocesiones de seguros</v>
          </cell>
          <cell r="C8573">
            <v>0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>
            <v>5303040</v>
          </cell>
          <cell r="B8574" t="str">
            <v>Escolares</v>
          </cell>
          <cell r="C8574">
            <v>0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>
            <v>530304004</v>
          </cell>
          <cell r="B8575" t="str">
            <v>Reaseguro Cedido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>
            <v>530304005</v>
          </cell>
          <cell r="B8576" t="str">
            <v>Retrocesiones de seguros</v>
          </cell>
          <cell r="C8576">
            <v>0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>
            <v>530304009</v>
          </cell>
          <cell r="B8577" t="str">
            <v>Seguros con filiales</v>
          </cell>
          <cell r="C8577">
            <v>0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>
            <v>53030400901</v>
          </cell>
          <cell r="B8578" t="str">
            <v>Reaseguro Cedido</v>
          </cell>
          <cell r="C8578">
            <v>0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>
            <v>53030400902</v>
          </cell>
          <cell r="B8579" t="str">
            <v>Retrocesiones de seguros</v>
          </cell>
          <cell r="C8579">
            <v>0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>
            <v>5304</v>
          </cell>
          <cell r="B8580" t="str">
            <v>DE SEGUROS DE INCENDIO Y LINEAS  ALIADAS</v>
          </cell>
          <cell r="C8580">
            <v>0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>
            <v>530401</v>
          </cell>
          <cell r="B8581" t="str">
            <v>Incendio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>
            <v>5304010</v>
          </cell>
          <cell r="B8582" t="str">
            <v>Incendio</v>
          </cell>
          <cell r="C8582">
            <v>0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>
            <v>530401004</v>
          </cell>
          <cell r="B8583" t="str">
            <v>Reaseguro Cedido</v>
          </cell>
          <cell r="C8583">
            <v>0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>
            <v>530401005</v>
          </cell>
          <cell r="B8584" t="str">
            <v>Retrocesiones de seguros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>
            <v>530401009</v>
          </cell>
          <cell r="B8585" t="str">
            <v>Seguros con filiales</v>
          </cell>
          <cell r="C8585">
            <v>0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>
            <v>53040100901</v>
          </cell>
          <cell r="B8586" t="str">
            <v>Reaseguro Cedido</v>
          </cell>
          <cell r="C8586">
            <v>0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>
            <v>53040100902</v>
          </cell>
          <cell r="B8587" t="str">
            <v>Retrocesiones de seguros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>
            <v>5304020</v>
          </cell>
          <cell r="B8588" t="str">
            <v>Lineas aliadas</v>
          </cell>
          <cell r="C8588">
            <v>0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>
            <v>530402004</v>
          </cell>
          <cell r="B8589" t="str">
            <v>Reaseguro Cedido</v>
          </cell>
          <cell r="C8589">
            <v>0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>
            <v>530402005</v>
          </cell>
          <cell r="B8590" t="str">
            <v>Retrocesiones de seguros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>
            <v>530402009</v>
          </cell>
          <cell r="B8591" t="str">
            <v>Seguros con filiales</v>
          </cell>
          <cell r="C8591">
            <v>0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>
            <v>53040200901</v>
          </cell>
          <cell r="B8592" t="str">
            <v>Reaseguro Cedido</v>
          </cell>
          <cell r="C8592">
            <v>0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>
            <v>53040200902</v>
          </cell>
          <cell r="B8593" t="str">
            <v>Retrocesiones de seguros</v>
          </cell>
          <cell r="C8593">
            <v>0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>
            <v>5305</v>
          </cell>
          <cell r="B8594" t="str">
            <v>DE SEGUROS DE AUTOMOTORES</v>
          </cell>
          <cell r="C8594">
            <v>0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>
            <v>530501</v>
          </cell>
          <cell r="B8595" t="str">
            <v>Automotores</v>
          </cell>
          <cell r="C8595">
            <v>0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>
            <v>5305010</v>
          </cell>
          <cell r="B8596" t="str">
            <v>Automotores</v>
          </cell>
          <cell r="C8596">
            <v>0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>
            <v>530501004</v>
          </cell>
          <cell r="B8597" t="str">
            <v>Reaseguro Cedido</v>
          </cell>
          <cell r="C8597">
            <v>0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>
            <v>530501005</v>
          </cell>
          <cell r="B8598" t="str">
            <v>Retrocesiones de seguros</v>
          </cell>
          <cell r="C8598">
            <v>0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>
            <v>530501009</v>
          </cell>
          <cell r="B8599" t="str">
            <v>Seguros con filiales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>
            <v>53050100901</v>
          </cell>
          <cell r="B8600" t="str">
            <v>Reaseguro Cedido</v>
          </cell>
          <cell r="C8600">
            <v>0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>
            <v>53050100902</v>
          </cell>
          <cell r="B8601" t="str">
            <v>Retrocesiones de seguros</v>
          </cell>
          <cell r="C8601">
            <v>0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>
            <v>5306</v>
          </cell>
          <cell r="B8602" t="str">
            <v>DE OTROS SEGUROS GENERALES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>
            <v>530601</v>
          </cell>
          <cell r="B8603" t="str">
            <v>Rotura de Cristales</v>
          </cell>
          <cell r="C8603">
            <v>0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>
            <v>5306010</v>
          </cell>
          <cell r="B8604" t="str">
            <v>Rotura de Cristales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>
            <v>530601004</v>
          </cell>
          <cell r="B8605" t="str">
            <v>Reaseguro Cedido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>
            <v>530601005</v>
          </cell>
          <cell r="B8606" t="str">
            <v>Retrocesiones de seguros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>
            <v>530601009</v>
          </cell>
          <cell r="B8607" t="str">
            <v>Seguros con filiales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>
            <v>53060100901</v>
          </cell>
          <cell r="B8608" t="str">
            <v>Reaseguro Cedido</v>
          </cell>
          <cell r="C8608">
            <v>0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>
            <v>53060100902</v>
          </cell>
          <cell r="B8609" t="str">
            <v>Retrocesiones de seguros</v>
          </cell>
          <cell r="C8609">
            <v>0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>
            <v>530602</v>
          </cell>
          <cell r="B8610" t="str">
            <v>Transporte Marítimo</v>
          </cell>
          <cell r="C8610">
            <v>0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>
            <v>5306020</v>
          </cell>
          <cell r="B8611" t="str">
            <v>Transporte Marítimo</v>
          </cell>
          <cell r="C8611">
            <v>0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>
            <v>530602004</v>
          </cell>
          <cell r="B8612" t="str">
            <v>Reaseguro Cedido</v>
          </cell>
          <cell r="C8612">
            <v>0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>
            <v>530602005</v>
          </cell>
          <cell r="B8613" t="str">
            <v>Retrocesiones de seguros</v>
          </cell>
          <cell r="C8613">
            <v>0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>
            <v>530602009</v>
          </cell>
          <cell r="B8614" t="str">
            <v>Seguros con filiales</v>
          </cell>
          <cell r="C8614">
            <v>0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>
            <v>53060200901</v>
          </cell>
          <cell r="B8615" t="str">
            <v>Reaseguro Cedido</v>
          </cell>
          <cell r="C8615">
            <v>0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>
            <v>53060200902</v>
          </cell>
          <cell r="B8616" t="str">
            <v>Retrocesiones de seguros</v>
          </cell>
          <cell r="C8616">
            <v>0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>
            <v>530603</v>
          </cell>
          <cell r="B8617" t="str">
            <v>Transporte Aéreo</v>
          </cell>
          <cell r="C8617">
            <v>0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>
            <v>5306030</v>
          </cell>
          <cell r="B8618" t="str">
            <v>Transporte Aéreo</v>
          </cell>
          <cell r="C8618">
            <v>0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>
            <v>530603004</v>
          </cell>
          <cell r="B8619" t="str">
            <v>Reaseguro Cedido</v>
          </cell>
          <cell r="C8619">
            <v>0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>
            <v>530603005</v>
          </cell>
          <cell r="B8620" t="str">
            <v>Retrocesiones de seguros</v>
          </cell>
          <cell r="C8620">
            <v>0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>
            <v>530603009</v>
          </cell>
          <cell r="B8621" t="str">
            <v>Seguros con filiales</v>
          </cell>
          <cell r="C8621">
            <v>0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>
            <v>53060300901</v>
          </cell>
          <cell r="B8622" t="str">
            <v>Reaseguro Cedido</v>
          </cell>
          <cell r="C8622">
            <v>0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>
            <v>53060300902</v>
          </cell>
          <cell r="B8623" t="str">
            <v>Retrocesiones de seguros</v>
          </cell>
          <cell r="C8623">
            <v>0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>
            <v>530604</v>
          </cell>
          <cell r="B8624" t="str">
            <v>Transporte Terrestre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>
            <v>5306040</v>
          </cell>
          <cell r="B8625" t="str">
            <v>Transporte Terrestre</v>
          </cell>
          <cell r="C8625">
            <v>0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>
            <v>530604004</v>
          </cell>
          <cell r="B8626" t="str">
            <v>Reaseguro Cedido</v>
          </cell>
          <cell r="C8626">
            <v>0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>
            <v>530604005</v>
          </cell>
          <cell r="B8627" t="str">
            <v>Retrocesiones de seguros</v>
          </cell>
          <cell r="C8627">
            <v>0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>
            <v>530604009</v>
          </cell>
          <cell r="B8628" t="str">
            <v>Seguros con filiales</v>
          </cell>
          <cell r="C8628">
            <v>0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>
            <v>53060400901</v>
          </cell>
          <cell r="B8629" t="str">
            <v>Reaseguro Cedido</v>
          </cell>
          <cell r="C8629">
            <v>0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>
            <v>53060400902</v>
          </cell>
          <cell r="B8630" t="str">
            <v>Retrocesiones de seguros</v>
          </cell>
          <cell r="C8630">
            <v>0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>
            <v>530605</v>
          </cell>
          <cell r="B8631" t="str">
            <v>Marítimos casco</v>
          </cell>
          <cell r="C8631">
            <v>0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>
            <v>5306050</v>
          </cell>
          <cell r="B8632" t="str">
            <v>Marítimos casco</v>
          </cell>
          <cell r="C8632">
            <v>0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>
            <v>530605004</v>
          </cell>
          <cell r="B8633" t="str">
            <v>Reaseguro Cedido</v>
          </cell>
          <cell r="C8633">
            <v>0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>
            <v>530605005</v>
          </cell>
          <cell r="B8634" t="str">
            <v>Retrocesiones de seguros</v>
          </cell>
          <cell r="C8634">
            <v>0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>
            <v>530605009</v>
          </cell>
          <cell r="B8635" t="str">
            <v>Seguros con filiales</v>
          </cell>
          <cell r="C8635">
            <v>0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>
            <v>53060500901</v>
          </cell>
          <cell r="B8636" t="str">
            <v>Reaseguro Cedido</v>
          </cell>
          <cell r="C8636">
            <v>0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>
            <v>53060500902</v>
          </cell>
          <cell r="B8637" t="str">
            <v>Retrocesiones de seguros</v>
          </cell>
          <cell r="C8637">
            <v>0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>
            <v>530606</v>
          </cell>
          <cell r="B8638" t="str">
            <v>Aviación</v>
          </cell>
          <cell r="C8638">
            <v>0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>
            <v>5306060</v>
          </cell>
          <cell r="B8639" t="str">
            <v>Aviación</v>
          </cell>
          <cell r="C8639">
            <v>0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>
            <v>530606004</v>
          </cell>
          <cell r="B8640" t="str">
            <v>Reaseguro Cedido</v>
          </cell>
          <cell r="C8640">
            <v>0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>
            <v>530606005</v>
          </cell>
          <cell r="B8641" t="str">
            <v>Retrocesiones de seguros</v>
          </cell>
          <cell r="C8641">
            <v>0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>
            <v>530606009</v>
          </cell>
          <cell r="B8642" t="str">
            <v>Seguros con filiales</v>
          </cell>
          <cell r="C8642">
            <v>0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>
            <v>53060600901</v>
          </cell>
          <cell r="B8643" t="str">
            <v>Reaseguro Cedido</v>
          </cell>
          <cell r="C8643">
            <v>0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>
            <v>53060600902</v>
          </cell>
          <cell r="B8644" t="str">
            <v>Retrocesiones de seguros</v>
          </cell>
          <cell r="C8644">
            <v>0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>
            <v>530607</v>
          </cell>
          <cell r="B8645" t="str">
            <v>Robo y hurto</v>
          </cell>
          <cell r="C8645">
            <v>0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>
            <v>5306070</v>
          </cell>
          <cell r="B8646" t="str">
            <v>Robo y hurto</v>
          </cell>
          <cell r="C8646">
            <v>0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>
            <v>530607004</v>
          </cell>
          <cell r="B8647" t="str">
            <v>Reaseguro Cedido</v>
          </cell>
          <cell r="C8647">
            <v>0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>
            <v>530607005</v>
          </cell>
          <cell r="B8648" t="str">
            <v>Retrocesiones de seguros</v>
          </cell>
          <cell r="C8648">
            <v>0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>
            <v>530607009</v>
          </cell>
          <cell r="B8649" t="str">
            <v>Seguros con filiales</v>
          </cell>
          <cell r="C8649">
            <v>0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>
            <v>53060700901</v>
          </cell>
          <cell r="B8650" t="str">
            <v>Reaseguro Cedido</v>
          </cell>
          <cell r="C8650">
            <v>0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>
            <v>53060700902</v>
          </cell>
          <cell r="B8651" t="str">
            <v>Retrocesiones de seguros</v>
          </cell>
          <cell r="C8651">
            <v>0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>
            <v>530608</v>
          </cell>
          <cell r="B8652" t="str">
            <v>Fidelidad</v>
          </cell>
          <cell r="C8652">
            <v>0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>
            <v>5306080</v>
          </cell>
          <cell r="B8653" t="str">
            <v>Fidelidad</v>
          </cell>
          <cell r="C8653">
            <v>0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>
            <v>530608004</v>
          </cell>
          <cell r="B8654" t="str">
            <v>Reaseguro Cedido</v>
          </cell>
          <cell r="C8654">
            <v>0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>
            <v>530608005</v>
          </cell>
          <cell r="B8655" t="str">
            <v>Retrocesiones de seguros</v>
          </cell>
          <cell r="C8655">
            <v>0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>
            <v>530608009</v>
          </cell>
          <cell r="B8656" t="str">
            <v>Seguros con filiales</v>
          </cell>
          <cell r="C8656">
            <v>0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>
            <v>53060800901</v>
          </cell>
          <cell r="B8657" t="str">
            <v>Reaseguro Cedido</v>
          </cell>
          <cell r="C8657">
            <v>0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>
            <v>53060800902</v>
          </cell>
          <cell r="B8658" t="str">
            <v>Retrocesiones de seguros</v>
          </cell>
          <cell r="C8658">
            <v>0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>
            <v>530609</v>
          </cell>
          <cell r="B8659" t="str">
            <v>Seguro de bancos</v>
          </cell>
          <cell r="C8659">
            <v>0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>
            <v>5306090</v>
          </cell>
          <cell r="B8660" t="str">
            <v>Seguro de bancos</v>
          </cell>
          <cell r="C8660">
            <v>0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>
            <v>530609004</v>
          </cell>
          <cell r="B8661" t="str">
            <v>Reaseguro Cedido</v>
          </cell>
          <cell r="C8661">
            <v>0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>
            <v>530609005</v>
          </cell>
          <cell r="B8662" t="str">
            <v>Retrocesiones de seguros</v>
          </cell>
          <cell r="C8662">
            <v>0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>
            <v>530609009</v>
          </cell>
          <cell r="B8663" t="str">
            <v>Seguros con filiales</v>
          </cell>
          <cell r="C8663">
            <v>0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>
            <v>53060900901</v>
          </cell>
          <cell r="B8664" t="str">
            <v>Reaseguro Cedido</v>
          </cell>
          <cell r="C8664">
            <v>0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>
            <v>53060900902</v>
          </cell>
          <cell r="B8665" t="str">
            <v>Retrocesiones de seguros</v>
          </cell>
          <cell r="C8665">
            <v>0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>
            <v>530610</v>
          </cell>
          <cell r="B8666" t="str">
            <v>Todo riesgo para contratistas</v>
          </cell>
          <cell r="C8666">
            <v>0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>
            <v>5306100</v>
          </cell>
          <cell r="B8667" t="str">
            <v>Todo riesgo para contratistas</v>
          </cell>
          <cell r="C8667">
            <v>0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>
            <v>530610004</v>
          </cell>
          <cell r="B8668" t="str">
            <v>Reaseguro Cedido</v>
          </cell>
          <cell r="C8668">
            <v>0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>
            <v>530610005</v>
          </cell>
          <cell r="B8669" t="str">
            <v>Retrocesiones de seguros</v>
          </cell>
          <cell r="C8669">
            <v>0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>
            <v>530610009</v>
          </cell>
          <cell r="B8670" t="str">
            <v>Seguros con filiales</v>
          </cell>
          <cell r="C8670">
            <v>0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>
            <v>53061000901</v>
          </cell>
          <cell r="B8671" t="str">
            <v>Reaseguro Cedido</v>
          </cell>
          <cell r="C8671">
            <v>0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>
            <v>53061000902</v>
          </cell>
          <cell r="B8672" t="str">
            <v>Retrocesiones de seguros</v>
          </cell>
          <cell r="C8672">
            <v>0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>
            <v>530611</v>
          </cell>
          <cell r="B8673" t="str">
            <v>Todo riesgo equipo para contratistas</v>
          </cell>
          <cell r="C8673">
            <v>0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>
            <v>5306110</v>
          </cell>
          <cell r="B8674" t="str">
            <v>Todo riesgo equipo para contratistas</v>
          </cell>
          <cell r="C8674">
            <v>0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>
            <v>530611004</v>
          </cell>
          <cell r="B8675" t="str">
            <v>Reaseguro Cedido</v>
          </cell>
          <cell r="C8675">
            <v>0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>
            <v>530611005</v>
          </cell>
          <cell r="B8676" t="str">
            <v>Retrocesiones de seguros</v>
          </cell>
          <cell r="C8676">
            <v>0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>
            <v>530611009</v>
          </cell>
          <cell r="B8677" t="str">
            <v>Seguros con filiales</v>
          </cell>
          <cell r="C8677">
            <v>0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>
            <v>53061100901</v>
          </cell>
          <cell r="B8678" t="str">
            <v>Reaseguro Cedido</v>
          </cell>
          <cell r="C8678">
            <v>0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>
            <v>53061100902</v>
          </cell>
          <cell r="B8679" t="str">
            <v>Retrocesiones de seguros</v>
          </cell>
          <cell r="C8679">
            <v>0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>
            <v>530612</v>
          </cell>
          <cell r="B8680" t="str">
            <v>Rotura de maquinaria</v>
          </cell>
          <cell r="C8680">
            <v>0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>
            <v>5306120</v>
          </cell>
          <cell r="B8681" t="str">
            <v>Rotura de maquinaria</v>
          </cell>
          <cell r="C8681">
            <v>0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>
            <v>530612004</v>
          </cell>
          <cell r="B8682" t="str">
            <v>Reaseguro Cedido</v>
          </cell>
          <cell r="C8682">
            <v>0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>
            <v>530612005</v>
          </cell>
          <cell r="B8683" t="str">
            <v>Retrocesiones de seguros</v>
          </cell>
          <cell r="C8683">
            <v>0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>
            <v>530612009</v>
          </cell>
          <cell r="B8684" t="str">
            <v>Seguros con filiales</v>
          </cell>
          <cell r="C8684">
            <v>0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>
            <v>53061200901</v>
          </cell>
          <cell r="B8685" t="str">
            <v>Reaseguro Cedido</v>
          </cell>
          <cell r="C8685">
            <v>0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>
            <v>53061200902</v>
          </cell>
          <cell r="B8686" t="str">
            <v>Retrocesiones de seguros</v>
          </cell>
          <cell r="C8686">
            <v>0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>
            <v>5306130</v>
          </cell>
          <cell r="B8687" t="str">
            <v>Montaje contra todo riesgo</v>
          </cell>
          <cell r="C8687">
            <v>0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>
            <v>530613004</v>
          </cell>
          <cell r="B8688" t="str">
            <v>Reaseguro Cedido</v>
          </cell>
          <cell r="C8688">
            <v>0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>
            <v>530613005</v>
          </cell>
          <cell r="B8689" t="str">
            <v>Retrocesiones de seguros</v>
          </cell>
          <cell r="C8689">
            <v>0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>
            <v>530613009</v>
          </cell>
          <cell r="B8690" t="str">
            <v>Seguros con filiales</v>
          </cell>
          <cell r="C8690">
            <v>0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>
            <v>53061300901</v>
          </cell>
          <cell r="B8691" t="str">
            <v>Reaseguro Cedido</v>
          </cell>
          <cell r="C8691">
            <v>0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>
            <v>53061300902</v>
          </cell>
          <cell r="B8692" t="str">
            <v>Retrocesiones de seguros</v>
          </cell>
          <cell r="C8692">
            <v>0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>
            <v>530614</v>
          </cell>
          <cell r="B8693" t="str">
            <v>Todo riesgo equipo electrónico</v>
          </cell>
          <cell r="C8693">
            <v>0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>
            <v>5306140</v>
          </cell>
          <cell r="B8694" t="str">
            <v>Todo riesgo equipo electrónico</v>
          </cell>
          <cell r="C8694">
            <v>0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>
            <v>530614004</v>
          </cell>
          <cell r="B8695" t="str">
            <v>Reaseguro Cedido</v>
          </cell>
          <cell r="C8695">
            <v>0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>
            <v>530614005</v>
          </cell>
          <cell r="B8696" t="str">
            <v>Retrocesiones de seguros</v>
          </cell>
          <cell r="C8696">
            <v>0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>
            <v>530614009</v>
          </cell>
          <cell r="B8697" t="str">
            <v>Seguros con filiales</v>
          </cell>
          <cell r="C8697">
            <v>0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>
            <v>53061400901</v>
          </cell>
          <cell r="B8698" t="str">
            <v>Reaseguro Cedido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>
            <v>53061400902</v>
          </cell>
          <cell r="B8699" t="str">
            <v>Retrocesiones de seguros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>
            <v>5306150</v>
          </cell>
          <cell r="B8700" t="str">
            <v>Calderos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>
            <v>530615004</v>
          </cell>
          <cell r="B8701" t="str">
            <v>Reaseguro Cedido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>
            <v>530615005</v>
          </cell>
          <cell r="B8702" t="str">
            <v>Retrocesiones de seguros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</row>
        <row r="8703">
          <cell r="A8703">
            <v>530615009</v>
          </cell>
          <cell r="B8703" t="str">
            <v>Seguros con filiales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>
            <v>53061500901</v>
          </cell>
          <cell r="B8704" t="str">
            <v>Reaseguro Cedido</v>
          </cell>
          <cell r="C8704">
            <v>0</v>
          </cell>
          <cell r="D8704">
            <v>0</v>
          </cell>
          <cell r="E8704">
            <v>0</v>
          </cell>
          <cell r="F8704">
            <v>0</v>
          </cell>
        </row>
        <row r="8705">
          <cell r="A8705">
            <v>53061500902</v>
          </cell>
          <cell r="B8705" t="str">
            <v>Retrocesiones de seguros</v>
          </cell>
          <cell r="C8705">
            <v>0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>
            <v>5306160</v>
          </cell>
          <cell r="B8706" t="str">
            <v>Lucro cesante por interrupción de negocios</v>
          </cell>
          <cell r="C8706">
            <v>0</v>
          </cell>
          <cell r="D8706">
            <v>0</v>
          </cell>
          <cell r="E8706">
            <v>0</v>
          </cell>
          <cell r="F8706">
            <v>0</v>
          </cell>
        </row>
        <row r="8707">
          <cell r="A8707">
            <v>530616004</v>
          </cell>
          <cell r="B8707" t="str">
            <v>Reaseguro Cedido</v>
          </cell>
          <cell r="C8707">
            <v>0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>
            <v>530616005</v>
          </cell>
          <cell r="B8708" t="str">
            <v>Retrocesiones de seguros</v>
          </cell>
          <cell r="C8708">
            <v>0</v>
          </cell>
          <cell r="D8708">
            <v>0</v>
          </cell>
          <cell r="E8708">
            <v>0</v>
          </cell>
          <cell r="F8708">
            <v>0</v>
          </cell>
        </row>
        <row r="8709">
          <cell r="A8709">
            <v>530616009</v>
          </cell>
          <cell r="B8709" t="str">
            <v>Seguros con filiales</v>
          </cell>
          <cell r="C8709">
            <v>0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>
            <v>53061600901</v>
          </cell>
          <cell r="B8710" t="str">
            <v>Reaseguro Cedido</v>
          </cell>
          <cell r="C8710">
            <v>0</v>
          </cell>
          <cell r="D8710">
            <v>0</v>
          </cell>
          <cell r="E8710">
            <v>0</v>
          </cell>
          <cell r="F8710">
            <v>0</v>
          </cell>
        </row>
        <row r="8711">
          <cell r="A8711">
            <v>53061600902</v>
          </cell>
          <cell r="B8711" t="str">
            <v>Retrocesiones de seguros</v>
          </cell>
          <cell r="C8711">
            <v>0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>
            <v>5306170</v>
          </cell>
          <cell r="B8712" t="str">
            <v>Lucro cesante rotura de maquinaria</v>
          </cell>
          <cell r="C8712">
            <v>0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>
            <v>530617004</v>
          </cell>
          <cell r="B8713" t="str">
            <v>Reaseguro Cedido</v>
          </cell>
          <cell r="C8713">
            <v>0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>
            <v>530617005</v>
          </cell>
          <cell r="B8714" t="str">
            <v>Retrocesiones de seguros</v>
          </cell>
          <cell r="C8714">
            <v>0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>
            <v>530617009</v>
          </cell>
          <cell r="B8715" t="str">
            <v>Seguros con filiales</v>
          </cell>
          <cell r="C8715">
            <v>0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>
            <v>53061700901</v>
          </cell>
          <cell r="B8716" t="str">
            <v>Reaseguro Cedido</v>
          </cell>
          <cell r="C8716">
            <v>0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>
            <v>53061700902</v>
          </cell>
          <cell r="B8717" t="str">
            <v>Retrocesiones de seguros</v>
          </cell>
          <cell r="C8717">
            <v>0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>
            <v>530618</v>
          </cell>
          <cell r="B8718" t="str">
            <v>Responsabilidad civil</v>
          </cell>
          <cell r="C8718">
            <v>0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>
            <v>5306180</v>
          </cell>
          <cell r="B8719" t="str">
            <v>Responsabilidad civil</v>
          </cell>
          <cell r="C8719">
            <v>0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>
            <v>530618004</v>
          </cell>
          <cell r="B8720" t="str">
            <v>Reaseguro Cedido</v>
          </cell>
          <cell r="C8720">
            <v>0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>
            <v>530618005</v>
          </cell>
          <cell r="B8721" t="str">
            <v>Retrocesiones de seguros</v>
          </cell>
          <cell r="C8721">
            <v>0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>
            <v>530618009</v>
          </cell>
          <cell r="B8722" t="str">
            <v>Seguros con filiales</v>
          </cell>
          <cell r="C8722">
            <v>0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>
            <v>53061800901</v>
          </cell>
          <cell r="B8723" t="str">
            <v>Reaseguro Cedido</v>
          </cell>
          <cell r="C8723">
            <v>0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>
            <v>53061800902</v>
          </cell>
          <cell r="B8724" t="str">
            <v>Retrocesiones de seguros</v>
          </cell>
          <cell r="C8724">
            <v>0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>
            <v>5306190</v>
          </cell>
          <cell r="B8725" t="str">
            <v>Riesgos profesionales</v>
          </cell>
          <cell r="C8725">
            <v>0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>
            <v>530619004</v>
          </cell>
          <cell r="B8726" t="str">
            <v>Reaseguro Cedido</v>
          </cell>
          <cell r="C8726">
            <v>0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>
            <v>530619005</v>
          </cell>
          <cell r="B8727" t="str">
            <v>Retrocesiones de seguros</v>
          </cell>
          <cell r="C8727">
            <v>0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>
            <v>530619009</v>
          </cell>
          <cell r="B8728" t="str">
            <v>Seguros con filiales</v>
          </cell>
          <cell r="C8728">
            <v>0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>
            <v>53061900901</v>
          </cell>
          <cell r="B8729" t="str">
            <v>Reaseguro Cedido</v>
          </cell>
          <cell r="C8729">
            <v>0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>
            <v>53061900902</v>
          </cell>
          <cell r="B8730" t="str">
            <v>Retrocesiones de seguros</v>
          </cell>
          <cell r="C8730">
            <v>0</v>
          </cell>
          <cell r="D8730">
            <v>0</v>
          </cell>
          <cell r="E8730">
            <v>0</v>
          </cell>
          <cell r="F8730">
            <v>0</v>
          </cell>
        </row>
        <row r="8731">
          <cell r="A8731">
            <v>5306200</v>
          </cell>
          <cell r="B8731" t="str">
            <v>Ganadero</v>
          </cell>
          <cell r="C8731">
            <v>0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>
            <v>530620004</v>
          </cell>
          <cell r="B8732" t="str">
            <v>Reaseguro Cedido</v>
          </cell>
          <cell r="C8732">
            <v>0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>
            <v>530620005</v>
          </cell>
          <cell r="B8733" t="str">
            <v>Retrocesiones de seguros</v>
          </cell>
          <cell r="C8733">
            <v>0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>
            <v>530620009</v>
          </cell>
          <cell r="B8734" t="str">
            <v>Seguros con filiales</v>
          </cell>
          <cell r="C8734">
            <v>0</v>
          </cell>
          <cell r="D8734">
            <v>0</v>
          </cell>
          <cell r="E8734">
            <v>0</v>
          </cell>
          <cell r="F8734">
            <v>0</v>
          </cell>
        </row>
        <row r="8735">
          <cell r="A8735">
            <v>53062000901</v>
          </cell>
          <cell r="B8735" t="str">
            <v>Reaseguro Cedido</v>
          </cell>
          <cell r="C8735">
            <v>0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>
            <v>53062000902</v>
          </cell>
          <cell r="B8736" t="str">
            <v>Retrocesiones de seguros</v>
          </cell>
          <cell r="C8736">
            <v>0</v>
          </cell>
          <cell r="D8736">
            <v>0</v>
          </cell>
          <cell r="E8736">
            <v>0</v>
          </cell>
          <cell r="F8736">
            <v>0</v>
          </cell>
        </row>
        <row r="8737">
          <cell r="A8737">
            <v>5306210</v>
          </cell>
          <cell r="B8737" t="str">
            <v>Agrícola</v>
          </cell>
          <cell r="C8737">
            <v>0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>
            <v>530621004</v>
          </cell>
          <cell r="B8738" t="str">
            <v>Reaseguro Cedido</v>
          </cell>
          <cell r="C8738">
            <v>0</v>
          </cell>
          <cell r="D8738">
            <v>0</v>
          </cell>
          <cell r="E8738">
            <v>0</v>
          </cell>
          <cell r="F8738">
            <v>0</v>
          </cell>
        </row>
        <row r="8739">
          <cell r="A8739">
            <v>530621005</v>
          </cell>
          <cell r="B8739" t="str">
            <v>Retrocesiones de seguros</v>
          </cell>
          <cell r="C8739">
            <v>0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>
            <v>530621009</v>
          </cell>
          <cell r="B8740" t="str">
            <v>Seguros con filiales</v>
          </cell>
          <cell r="C8740">
            <v>0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>
            <v>53062100901</v>
          </cell>
          <cell r="B8741" t="str">
            <v>Reaseguro Cedido</v>
          </cell>
          <cell r="C8741">
            <v>0</v>
          </cell>
          <cell r="D8741">
            <v>0</v>
          </cell>
          <cell r="E8741">
            <v>0</v>
          </cell>
          <cell r="F8741">
            <v>0</v>
          </cell>
        </row>
        <row r="8742">
          <cell r="A8742">
            <v>53062100902</v>
          </cell>
          <cell r="B8742" t="str">
            <v>Retrocesiones de seguros</v>
          </cell>
          <cell r="C8742">
            <v>0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>
            <v>530622</v>
          </cell>
          <cell r="B8743" t="str">
            <v>Domiciliario</v>
          </cell>
          <cell r="C8743">
            <v>0</v>
          </cell>
          <cell r="D8743">
            <v>0</v>
          </cell>
          <cell r="E8743">
            <v>0</v>
          </cell>
          <cell r="F8743">
            <v>0</v>
          </cell>
        </row>
        <row r="8744">
          <cell r="A8744">
            <v>5306220</v>
          </cell>
          <cell r="B8744" t="str">
            <v>Domiciliario</v>
          </cell>
          <cell r="C8744">
            <v>0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>
            <v>530622004</v>
          </cell>
          <cell r="B8745" t="str">
            <v>Reaseguro Cedido</v>
          </cell>
          <cell r="C8745">
            <v>0</v>
          </cell>
          <cell r="D8745">
            <v>0</v>
          </cell>
          <cell r="E8745">
            <v>0</v>
          </cell>
          <cell r="F8745">
            <v>0</v>
          </cell>
        </row>
        <row r="8746">
          <cell r="A8746">
            <v>530622005</v>
          </cell>
          <cell r="B8746" t="str">
            <v>Retrocesiones de seguros</v>
          </cell>
          <cell r="C8746">
            <v>0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>
            <v>530622009</v>
          </cell>
          <cell r="B8747" t="str">
            <v>Seguros con filiales</v>
          </cell>
          <cell r="C8747">
            <v>0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>
            <v>53062200901</v>
          </cell>
          <cell r="B8748" t="str">
            <v>Reaseguro Cedido</v>
          </cell>
          <cell r="C8748">
            <v>0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>
            <v>53062200902</v>
          </cell>
          <cell r="B8749" t="str">
            <v>Retrocesiones de seguros</v>
          </cell>
          <cell r="C8749">
            <v>0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>
            <v>530623</v>
          </cell>
          <cell r="B8750" t="str">
            <v>Crédito interno</v>
          </cell>
          <cell r="C8750">
            <v>0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>
            <v>5306230</v>
          </cell>
          <cell r="B8751" t="str">
            <v>Crédito interno</v>
          </cell>
          <cell r="C8751">
            <v>0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>
            <v>530623004</v>
          </cell>
          <cell r="B8752" t="str">
            <v>Reaseguro Cedido</v>
          </cell>
          <cell r="C8752">
            <v>0</v>
          </cell>
          <cell r="D8752">
            <v>0</v>
          </cell>
          <cell r="E8752">
            <v>0</v>
          </cell>
          <cell r="F8752">
            <v>0</v>
          </cell>
        </row>
        <row r="8753">
          <cell r="A8753">
            <v>530623005</v>
          </cell>
          <cell r="B8753" t="str">
            <v>Retrocesiones de seguros</v>
          </cell>
          <cell r="C8753">
            <v>0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>
            <v>530623009</v>
          </cell>
          <cell r="B8754" t="str">
            <v>Seguros con filiales</v>
          </cell>
          <cell r="C8754">
            <v>0</v>
          </cell>
          <cell r="D8754">
            <v>0</v>
          </cell>
          <cell r="E8754">
            <v>0</v>
          </cell>
          <cell r="F8754">
            <v>0</v>
          </cell>
        </row>
        <row r="8755">
          <cell r="A8755">
            <v>53062300901</v>
          </cell>
          <cell r="B8755" t="str">
            <v>Reaseguro Cedido</v>
          </cell>
          <cell r="C8755">
            <v>0</v>
          </cell>
          <cell r="D8755">
            <v>0</v>
          </cell>
          <cell r="E8755">
            <v>0</v>
          </cell>
          <cell r="F8755">
            <v>0</v>
          </cell>
        </row>
        <row r="8756">
          <cell r="A8756">
            <v>53062300902</v>
          </cell>
          <cell r="B8756" t="str">
            <v>Retrocesiones de seguros</v>
          </cell>
          <cell r="C8756">
            <v>0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>
            <v>5306240</v>
          </cell>
          <cell r="B8757" t="str">
            <v>Crédito a la exportación</v>
          </cell>
          <cell r="C8757">
            <v>0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>
            <v>530624004</v>
          </cell>
          <cell r="B8758" t="str">
            <v>Reaseguro Cedido</v>
          </cell>
          <cell r="C8758">
            <v>0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>
            <v>530624005</v>
          </cell>
          <cell r="B8759" t="str">
            <v>Retrocesiones de seguros</v>
          </cell>
          <cell r="C8759">
            <v>0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>
            <v>530624009</v>
          </cell>
          <cell r="B8760" t="str">
            <v>Seguros con filiales</v>
          </cell>
          <cell r="C8760">
            <v>0</v>
          </cell>
          <cell r="D8760">
            <v>0</v>
          </cell>
          <cell r="E8760">
            <v>0</v>
          </cell>
          <cell r="F8760">
            <v>0</v>
          </cell>
        </row>
        <row r="8761">
          <cell r="A8761">
            <v>53062400901</v>
          </cell>
          <cell r="B8761" t="str">
            <v>Reaseguro Cedido</v>
          </cell>
          <cell r="C8761">
            <v>0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>
            <v>53062400902</v>
          </cell>
          <cell r="B8762" t="str">
            <v>Retrocesiones de seguros</v>
          </cell>
          <cell r="C8762">
            <v>0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>
            <v>5306250</v>
          </cell>
          <cell r="B8763" t="str">
            <v>Miscelaneos</v>
          </cell>
          <cell r="C8763">
            <v>0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>
            <v>530625004</v>
          </cell>
          <cell r="B8764" t="str">
            <v>Reaseguro Cedido</v>
          </cell>
          <cell r="C8764">
            <v>0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>
            <v>530625005</v>
          </cell>
          <cell r="B8765" t="str">
            <v>Retrocesiones de seguros</v>
          </cell>
          <cell r="C8765">
            <v>0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>
            <v>530625009</v>
          </cell>
          <cell r="B8766" t="str">
            <v>Seguros con filiales</v>
          </cell>
          <cell r="C8766">
            <v>0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>
            <v>53062500901</v>
          </cell>
          <cell r="B8767" t="str">
            <v>Reaseguro Cedido</v>
          </cell>
          <cell r="C8767">
            <v>0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>
            <v>53062500902</v>
          </cell>
          <cell r="B8768" t="str">
            <v>Retrocesiones de seguros</v>
          </cell>
          <cell r="C8768">
            <v>0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>
            <v>5307</v>
          </cell>
          <cell r="B8769" t="str">
            <v>DE FIANZAS</v>
          </cell>
          <cell r="C8769">
            <v>0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>
            <v>5307010</v>
          </cell>
          <cell r="B8770" t="str">
            <v>Fidelidad</v>
          </cell>
          <cell r="C8770">
            <v>0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>
            <v>530701004</v>
          </cell>
          <cell r="B8771" t="str">
            <v>Reafianzamiento cedido</v>
          </cell>
          <cell r="C8771">
            <v>0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>
            <v>530701005</v>
          </cell>
          <cell r="B8772" t="str">
            <v>RetrocesiÛn de fianzas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>
            <v>530701009</v>
          </cell>
          <cell r="B8773" t="str">
            <v>Fianzas con filiales</v>
          </cell>
          <cell r="C8773">
            <v>0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>
            <v>53070100904</v>
          </cell>
          <cell r="B8774" t="str">
            <v>Reafianzamiento cedido</v>
          </cell>
          <cell r="C8774">
            <v>0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>
            <v>53070100905</v>
          </cell>
          <cell r="B8775" t="str">
            <v>RetrocesiÛn de fianzas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>
            <v>530702</v>
          </cell>
          <cell r="B8776" t="str">
            <v>Garantía</v>
          </cell>
          <cell r="C8776">
            <v>0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>
            <v>5307020</v>
          </cell>
          <cell r="B8777" t="str">
            <v>Garantía</v>
          </cell>
          <cell r="C8777">
            <v>0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>
            <v>530702004</v>
          </cell>
          <cell r="B8778" t="str">
            <v>Reafianzamiento cedido</v>
          </cell>
          <cell r="C8778">
            <v>0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>
            <v>530702005</v>
          </cell>
          <cell r="B8779" t="str">
            <v>Retrocesión de fianzas</v>
          </cell>
          <cell r="C8779">
            <v>0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>
            <v>530702009</v>
          </cell>
          <cell r="B8780" t="str">
            <v>Fianzas con filiales</v>
          </cell>
          <cell r="C8780">
            <v>0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>
            <v>53070200904</v>
          </cell>
          <cell r="B8781" t="str">
            <v>Reafianzamiento cedido</v>
          </cell>
          <cell r="C8781">
            <v>0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>
            <v>53070200905</v>
          </cell>
          <cell r="B8782" t="str">
            <v>Retrocesión de fianzas</v>
          </cell>
          <cell r="C8782">
            <v>0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>
            <v>5307030</v>
          </cell>
          <cell r="B8783" t="str">
            <v>Motoristas</v>
          </cell>
          <cell r="C8783">
            <v>0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>
            <v>530703004</v>
          </cell>
          <cell r="B8784" t="str">
            <v>Reafianzamiento cedido</v>
          </cell>
          <cell r="C8784">
            <v>0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>
            <v>530703005</v>
          </cell>
          <cell r="B8785" t="str">
            <v>Retrocesión de fianzas</v>
          </cell>
          <cell r="C8785">
            <v>0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>
            <v>530703009</v>
          </cell>
          <cell r="B8786" t="str">
            <v>Fianzas con filiales</v>
          </cell>
          <cell r="C8786">
            <v>0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>
            <v>53070300904</v>
          </cell>
          <cell r="B8787" t="str">
            <v>Reafianzamiento cedido</v>
          </cell>
          <cell r="C8787">
            <v>0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>
            <v>53070300905</v>
          </cell>
          <cell r="B8788" t="str">
            <v>Retrocesión de fianzas</v>
          </cell>
          <cell r="C8788">
            <v>0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>
            <v>5308</v>
          </cell>
          <cell r="B8789" t="str">
            <v>DE SINIESTROS REPORTADOS</v>
          </cell>
          <cell r="C8789">
            <v>0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>
            <v>530801</v>
          </cell>
          <cell r="B8790" t="str">
            <v>De seguros de vida</v>
          </cell>
          <cell r="C8790">
            <v>0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>
            <v>5308010</v>
          </cell>
          <cell r="B8791" t="str">
            <v>De seguros de vida</v>
          </cell>
          <cell r="C8791">
            <v>0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>
            <v>5308020</v>
          </cell>
          <cell r="B8792" t="str">
            <v>De seguros previsionales rentas y pensiones</v>
          </cell>
          <cell r="C8792">
            <v>0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>
            <v>530803</v>
          </cell>
          <cell r="B8793" t="str">
            <v>De seguros de accidentes y enfermedades</v>
          </cell>
          <cell r="C8793">
            <v>0</v>
          </cell>
          <cell r="D8793">
            <v>0</v>
          </cell>
          <cell r="E8793">
            <v>0</v>
          </cell>
          <cell r="F8793">
            <v>0</v>
          </cell>
        </row>
        <row r="8794">
          <cell r="A8794">
            <v>5308030</v>
          </cell>
          <cell r="B8794" t="str">
            <v>De seguros de accidentes y enfermedades</v>
          </cell>
          <cell r="C8794">
            <v>0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>
            <v>530804</v>
          </cell>
          <cell r="B8795" t="str">
            <v>De seguros de incendios y lÌneas aliadas</v>
          </cell>
          <cell r="C8795">
            <v>0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>
            <v>5308040</v>
          </cell>
          <cell r="B8796" t="str">
            <v>De seguros de incendios y lÌneas aliadas</v>
          </cell>
          <cell r="C8796">
            <v>0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>
            <v>530805</v>
          </cell>
          <cell r="B8797" t="str">
            <v>De seguros de automotores</v>
          </cell>
          <cell r="C8797">
            <v>0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>
            <v>5308050</v>
          </cell>
          <cell r="B8798" t="str">
            <v>De seguros de automotores</v>
          </cell>
          <cell r="C8798">
            <v>0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>
            <v>530806</v>
          </cell>
          <cell r="B8799" t="str">
            <v>De seguros de otros seguros generales</v>
          </cell>
          <cell r="C8799">
            <v>0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>
            <v>5308060</v>
          </cell>
          <cell r="B8800" t="str">
            <v>De seguros de otros seguros generales</v>
          </cell>
          <cell r="C8800">
            <v>0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>
            <v>530807</v>
          </cell>
          <cell r="B8801" t="str">
            <v>De siniestros reportados de fianzas</v>
          </cell>
          <cell r="C8801">
            <v>0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>
            <v>5308070</v>
          </cell>
          <cell r="B8802" t="str">
            <v>De siniestros reportados de fianzas</v>
          </cell>
          <cell r="C8802">
            <v>0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>
            <v>530807001</v>
          </cell>
          <cell r="B8803" t="str">
            <v>Fidelidad</v>
          </cell>
          <cell r="C8803">
            <v>0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>
            <v>530807002</v>
          </cell>
          <cell r="B8804" t="str">
            <v>Garantía</v>
          </cell>
          <cell r="C8804">
            <v>0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>
            <v>530807003</v>
          </cell>
          <cell r="B8805" t="str">
            <v>Motoristas</v>
          </cell>
          <cell r="C8805">
            <v>0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>
            <v>5309</v>
          </cell>
          <cell r="B8806" t="str">
            <v>DE SINIESTROS NO REPORTADOS</v>
          </cell>
          <cell r="C8806">
            <v>0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>
            <v>5309010</v>
          </cell>
          <cell r="B8807" t="str">
            <v>De seguros de vida</v>
          </cell>
          <cell r="C8807">
            <v>0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>
            <v>5309020</v>
          </cell>
          <cell r="B8808" t="str">
            <v>De seguros previsionales rentas y pensiones</v>
          </cell>
          <cell r="C8808">
            <v>0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>
            <v>5309030</v>
          </cell>
          <cell r="B8809" t="str">
            <v>De seguros de accidentes y enfermedades</v>
          </cell>
          <cell r="C8809">
            <v>0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>
            <v>5309040</v>
          </cell>
          <cell r="B8810" t="str">
            <v>De seguros de incendios y lÌneas aliadas</v>
          </cell>
          <cell r="C8810">
            <v>0</v>
          </cell>
          <cell r="D8810">
            <v>0</v>
          </cell>
          <cell r="E8810">
            <v>0</v>
          </cell>
          <cell r="F8810">
            <v>0</v>
          </cell>
        </row>
        <row r="8811">
          <cell r="A8811">
            <v>5309050</v>
          </cell>
          <cell r="B8811" t="str">
            <v>De seguros de automotores y lÌneas aliadas</v>
          </cell>
          <cell r="C8811">
            <v>0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>
            <v>5309060</v>
          </cell>
          <cell r="B8812" t="str">
            <v>De seguros de otros seguros generales</v>
          </cell>
          <cell r="C8812">
            <v>0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>
            <v>5309070</v>
          </cell>
          <cell r="B8813" t="str">
            <v>De siniestos no reportados por fianzas</v>
          </cell>
          <cell r="C8813">
            <v>0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>
            <v>530907001</v>
          </cell>
          <cell r="B8814" t="str">
            <v>Fidelidad</v>
          </cell>
          <cell r="C8814">
            <v>0</v>
          </cell>
          <cell r="D8814">
            <v>0</v>
          </cell>
          <cell r="E8814">
            <v>0</v>
          </cell>
          <cell r="F8814">
            <v>0</v>
          </cell>
        </row>
        <row r="8815">
          <cell r="A8815">
            <v>530907002</v>
          </cell>
          <cell r="B8815" t="str">
            <v>GarantÌa</v>
          </cell>
          <cell r="C8815">
            <v>0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>
            <v>530907003</v>
          </cell>
          <cell r="B8816" t="str">
            <v>Motoristas</v>
          </cell>
          <cell r="C8816">
            <v>0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>
            <v>54</v>
          </cell>
          <cell r="B8817" t="str">
            <v>SINIESTROS Y GASTOS RECUPERADOS POR REASEGUROS Y REAFIANZAMI</v>
          </cell>
          <cell r="C8817">
            <v>0</v>
          </cell>
          <cell r="D8817">
            <v>0</v>
          </cell>
          <cell r="E8817">
            <v>130319.95</v>
          </cell>
          <cell r="F8817">
            <v>-130319.95</v>
          </cell>
        </row>
        <row r="8818">
          <cell r="A8818">
            <v>5401</v>
          </cell>
          <cell r="B8818" t="str">
            <v>DE SEGUROS DE VIDA</v>
          </cell>
          <cell r="C8818">
            <v>0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>
            <v>5401010</v>
          </cell>
          <cell r="B8819" t="str">
            <v>Siniestros recuperados de vida individual de largo plazo</v>
          </cell>
          <cell r="C8819">
            <v>0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>
            <v>540101003</v>
          </cell>
          <cell r="B8820" t="str">
            <v>Coaseguro</v>
          </cell>
          <cell r="C8820">
            <v>0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>
            <v>540101004</v>
          </cell>
          <cell r="B8821" t="str">
            <v>Reaseguro cedido</v>
          </cell>
          <cell r="C8821">
            <v>0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>
            <v>54010100401</v>
          </cell>
          <cell r="B8822" t="str">
            <v>Siniestros recuperados</v>
          </cell>
          <cell r="C8822">
            <v>0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>
            <v>54010100402</v>
          </cell>
          <cell r="B8823" t="str">
            <v>Gastos de ajuste siniestro recuperados</v>
          </cell>
          <cell r="C8823">
            <v>0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>
            <v>540101005</v>
          </cell>
          <cell r="B8824" t="str">
            <v>Retrocesiones de seguros</v>
          </cell>
          <cell r="C8824">
            <v>0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>
            <v>54010100501</v>
          </cell>
          <cell r="B8825" t="str">
            <v>Siniestros recuperados</v>
          </cell>
          <cell r="C8825">
            <v>0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>
            <v>54010100502</v>
          </cell>
          <cell r="B8826" t="str">
            <v>Gastos de ajuste siniestro recuperados</v>
          </cell>
          <cell r="C8826">
            <v>0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>
            <v>540101009</v>
          </cell>
          <cell r="B8827" t="str">
            <v>Seguro con Filiales</v>
          </cell>
          <cell r="C8827">
            <v>0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>
            <v>54010100903</v>
          </cell>
          <cell r="B8828" t="str">
            <v>Coaseguro</v>
          </cell>
          <cell r="C8828">
            <v>0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>
            <v>54010100904</v>
          </cell>
          <cell r="B8829" t="str">
            <v>Reaseguro cedido</v>
          </cell>
          <cell r="C8829">
            <v>0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>
            <v>54010100905</v>
          </cell>
          <cell r="B8830" t="str">
            <v>Retrocesiones de seguros</v>
          </cell>
          <cell r="C8830">
            <v>0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>
            <v>540102</v>
          </cell>
          <cell r="B8831" t="str">
            <v/>
          </cell>
          <cell r="C8831">
            <v>0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>
            <v>5401020</v>
          </cell>
          <cell r="B8832" t="str">
            <v>De vida individual de corto plazo</v>
          </cell>
          <cell r="C8832">
            <v>0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>
            <v>540102003</v>
          </cell>
          <cell r="B8833" t="str">
            <v>Coaseguro</v>
          </cell>
          <cell r="C8833">
            <v>0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>
            <v>540102004</v>
          </cell>
          <cell r="B8834" t="str">
            <v>Reaseguro cedido</v>
          </cell>
          <cell r="C8834">
            <v>0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>
            <v>54010200401</v>
          </cell>
          <cell r="B8835" t="str">
            <v>Siniestros recuperados</v>
          </cell>
          <cell r="C8835">
            <v>0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>
            <v>54010200402</v>
          </cell>
          <cell r="B8836" t="str">
            <v>Gastos de ajuste siniestro recuperados</v>
          </cell>
          <cell r="C8836">
            <v>0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>
            <v>540102005</v>
          </cell>
          <cell r="B8837" t="str">
            <v>Retrocesiones de seguros</v>
          </cell>
          <cell r="C8837">
            <v>0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>
            <v>54010200501</v>
          </cell>
          <cell r="B8838" t="str">
            <v>Siniestros recuperados</v>
          </cell>
          <cell r="C8838">
            <v>0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>
            <v>54010200502</v>
          </cell>
          <cell r="B8839" t="str">
            <v>Gastos de ajuste siniestro recuperados</v>
          </cell>
          <cell r="C8839">
            <v>0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>
            <v>540102009</v>
          </cell>
          <cell r="B8840" t="str">
            <v>Seguro con Filiales</v>
          </cell>
          <cell r="C8840">
            <v>0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>
            <v>54010200903</v>
          </cell>
          <cell r="B8841" t="str">
            <v>Coaseguro</v>
          </cell>
          <cell r="C8841">
            <v>0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>
            <v>54010200904</v>
          </cell>
          <cell r="B8842" t="str">
            <v>Reaseguro cedido</v>
          </cell>
          <cell r="C8842">
            <v>0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>
            <v>54010200905</v>
          </cell>
          <cell r="B8843" t="str">
            <v>Retrocesiones de seguros</v>
          </cell>
          <cell r="C8843">
            <v>0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>
            <v>540103</v>
          </cell>
          <cell r="B8844" t="str">
            <v>Colectivo</v>
          </cell>
          <cell r="C8844">
            <v>0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>
            <v>5401030</v>
          </cell>
          <cell r="B8845" t="str">
            <v>Colectivo</v>
          </cell>
          <cell r="C8845">
            <v>0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>
            <v>540103003</v>
          </cell>
          <cell r="B8846" t="str">
            <v>Coaseguro</v>
          </cell>
          <cell r="C8846">
            <v>0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>
            <v>540103004</v>
          </cell>
          <cell r="B8847" t="str">
            <v>Reaseguro cedido</v>
          </cell>
          <cell r="C8847">
            <v>0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>
            <v>54010300401</v>
          </cell>
          <cell r="B8848" t="str">
            <v>Siniestros recuperados</v>
          </cell>
          <cell r="C8848">
            <v>0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>
            <v>54010300402</v>
          </cell>
          <cell r="B8849" t="str">
            <v>Gastos de ajuste siniestro recuperados</v>
          </cell>
          <cell r="C8849">
            <v>0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>
            <v>540103005</v>
          </cell>
          <cell r="B8850" t="str">
            <v>Retrocesiones de seguros</v>
          </cell>
          <cell r="C8850">
            <v>0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>
            <v>54010300501</v>
          </cell>
          <cell r="B8851" t="str">
            <v>Siniestros recuperados</v>
          </cell>
          <cell r="C8851">
            <v>0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>
            <v>54010300502</v>
          </cell>
          <cell r="B8852" t="str">
            <v>Gastos de ajuste siniestro recuperados</v>
          </cell>
          <cell r="C8852">
            <v>0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>
            <v>540103009</v>
          </cell>
          <cell r="B8853" t="str">
            <v>Seguro con Filiales</v>
          </cell>
          <cell r="C8853">
            <v>0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>
            <v>54010300903</v>
          </cell>
          <cell r="B8854" t="str">
            <v>Coaseguro</v>
          </cell>
          <cell r="C8854">
            <v>0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>
            <v>54010300904</v>
          </cell>
          <cell r="B8855" t="str">
            <v>Reaseguro cedido</v>
          </cell>
          <cell r="C8855">
            <v>0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>
            <v>54010300905</v>
          </cell>
          <cell r="B8856" t="str">
            <v>Retrocesiones de seguros</v>
          </cell>
          <cell r="C8856">
            <v>0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>
            <v>5401040</v>
          </cell>
          <cell r="B8857" t="str">
            <v>Otros planes</v>
          </cell>
          <cell r="C8857">
            <v>0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>
            <v>540104003</v>
          </cell>
          <cell r="B8858" t="str">
            <v>Coaseguro</v>
          </cell>
          <cell r="C8858">
            <v>0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>
            <v>540104004</v>
          </cell>
          <cell r="B8859" t="str">
            <v>Reaseguro cedido</v>
          </cell>
          <cell r="C8859">
            <v>0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>
            <v>54010400401</v>
          </cell>
          <cell r="B8860" t="str">
            <v>Siniestros recuperados</v>
          </cell>
          <cell r="C8860">
            <v>0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>
            <v>54010400402</v>
          </cell>
          <cell r="B8861" t="str">
            <v>Gastos de ajuste siniestro recuperados</v>
          </cell>
          <cell r="C8861">
            <v>0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>
            <v>540104005</v>
          </cell>
          <cell r="B8862" t="str">
            <v>Retrocesiones de seguros</v>
          </cell>
          <cell r="C8862">
            <v>0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>
            <v>54010400501</v>
          </cell>
          <cell r="B8863" t="str">
            <v>Siniestros recuperados</v>
          </cell>
          <cell r="C8863">
            <v>0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>
            <v>54010400502</v>
          </cell>
          <cell r="B8864" t="str">
            <v>Gastos de ajuste siniestro recuperados</v>
          </cell>
          <cell r="C8864">
            <v>0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>
            <v>540104009</v>
          </cell>
          <cell r="B8865" t="str">
            <v>Seguro con Filiales</v>
          </cell>
          <cell r="C8865">
            <v>0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>
            <v>54010400903</v>
          </cell>
          <cell r="B8866" t="str">
            <v>Coaseguro</v>
          </cell>
          <cell r="C8866">
            <v>0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>
            <v>54010400904</v>
          </cell>
          <cell r="B8867" t="str">
            <v>Reaseguro cedido</v>
          </cell>
          <cell r="C8867">
            <v>0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>
            <v>54010400905</v>
          </cell>
          <cell r="B8868" t="str">
            <v>Retrocesiones de seguros</v>
          </cell>
          <cell r="C8868">
            <v>0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>
            <v>5402</v>
          </cell>
          <cell r="B8869" t="str">
            <v>DE SEGUROS PREVISIONALES RENTAS Y PENSIONES</v>
          </cell>
          <cell r="C8869">
            <v>0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>
            <v>5402010</v>
          </cell>
          <cell r="B8870" t="str">
            <v>Rentas de invalidez y sobrevivencia</v>
          </cell>
          <cell r="C8870">
            <v>0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>
            <v>540201003</v>
          </cell>
          <cell r="B8871" t="str">
            <v>Coaseguro</v>
          </cell>
          <cell r="C8871">
            <v>0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>
            <v>540201004</v>
          </cell>
          <cell r="B8872" t="str">
            <v>Reaseguro cedido</v>
          </cell>
          <cell r="C8872">
            <v>0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>
            <v>540201005</v>
          </cell>
          <cell r="B8873" t="str">
            <v>Retrocesiones de seguros</v>
          </cell>
          <cell r="C8873">
            <v>0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>
            <v>540201009</v>
          </cell>
          <cell r="B8874" t="str">
            <v>Seguro con Filiales</v>
          </cell>
          <cell r="C8874">
            <v>0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>
            <v>54020100903</v>
          </cell>
          <cell r="B8875" t="str">
            <v>Coaseguro</v>
          </cell>
          <cell r="C8875">
            <v>0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>
            <v>54020100904</v>
          </cell>
          <cell r="B8876" t="str">
            <v>Reaseguro cedido</v>
          </cell>
          <cell r="C8876">
            <v>0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>
            <v>54020100905</v>
          </cell>
          <cell r="B8877" t="str">
            <v>Retrocesiones de seguros</v>
          </cell>
          <cell r="C8877">
            <v>0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>
            <v>5402010401</v>
          </cell>
          <cell r="B8878" t="str">
            <v>Siniestros recuperados</v>
          </cell>
          <cell r="C8878">
            <v>0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>
            <v>5402010402</v>
          </cell>
          <cell r="B8879" t="str">
            <v>Gastos de ajuste siniestro recuperados</v>
          </cell>
          <cell r="C8879">
            <v>0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>
            <v>5402010501</v>
          </cell>
          <cell r="B8880" t="str">
            <v>Siniestros recuperados</v>
          </cell>
          <cell r="C8880">
            <v>0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>
            <v>5402010502</v>
          </cell>
          <cell r="B8881" t="str">
            <v>Gastos de ajuste siniestro recuperados</v>
          </cell>
          <cell r="C8881">
            <v>0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>
            <v>5402020</v>
          </cell>
          <cell r="B8882" t="str">
            <v>Sepelio</v>
          </cell>
          <cell r="C8882">
            <v>0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>
            <v>540202003</v>
          </cell>
          <cell r="B8883" t="str">
            <v>Coaseguro</v>
          </cell>
          <cell r="C8883">
            <v>0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>
            <v>540202004</v>
          </cell>
          <cell r="B8884" t="str">
            <v>Reaseguro cedido</v>
          </cell>
          <cell r="C8884">
            <v>0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>
            <v>54020200401</v>
          </cell>
          <cell r="B8885" t="str">
            <v>Siniestros recuperados</v>
          </cell>
          <cell r="C8885">
            <v>0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>
            <v>54020200402</v>
          </cell>
          <cell r="B8886" t="str">
            <v>Gastos de ajuste siniestro recuperados</v>
          </cell>
          <cell r="C8886">
            <v>0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>
            <v>540202005</v>
          </cell>
          <cell r="B8887" t="str">
            <v>Retrocesiones de seguros</v>
          </cell>
          <cell r="C8887">
            <v>0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>
            <v>54020200501</v>
          </cell>
          <cell r="B8888" t="str">
            <v>Siniestros recuperados</v>
          </cell>
          <cell r="C8888">
            <v>0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>
            <v>54020200502</v>
          </cell>
          <cell r="B8889" t="str">
            <v>Gastos de ajuste siniestro recuperados</v>
          </cell>
          <cell r="C8889">
            <v>0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>
            <v>540202009</v>
          </cell>
          <cell r="B8890" t="str">
            <v>Seguro con Filiales</v>
          </cell>
          <cell r="C8890">
            <v>0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>
            <v>54020200903</v>
          </cell>
          <cell r="B8891" t="str">
            <v>Coaseguro</v>
          </cell>
          <cell r="C8891">
            <v>0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>
            <v>54020200904</v>
          </cell>
          <cell r="B8892" t="str">
            <v>Reaseguro cedido</v>
          </cell>
          <cell r="C8892">
            <v>0</v>
          </cell>
          <cell r="D8892">
            <v>0</v>
          </cell>
          <cell r="E8892">
            <v>0</v>
          </cell>
          <cell r="F8892">
            <v>0</v>
          </cell>
        </row>
        <row r="8893">
          <cell r="A8893">
            <v>54020200905</v>
          </cell>
          <cell r="B8893" t="str">
            <v>Retrocesiones de seguros</v>
          </cell>
          <cell r="C8893">
            <v>0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>
            <v>5402030</v>
          </cell>
          <cell r="B8894" t="str">
            <v>Otras rentas</v>
          </cell>
          <cell r="C8894">
            <v>0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>
            <v>540203003</v>
          </cell>
          <cell r="B8895" t="str">
            <v>Coaseguro</v>
          </cell>
          <cell r="C8895">
            <v>0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>
            <v>540203004</v>
          </cell>
          <cell r="B8896" t="str">
            <v>Reaseguro cedido</v>
          </cell>
          <cell r="C8896">
            <v>0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>
            <v>54020300401</v>
          </cell>
          <cell r="B8897" t="str">
            <v>Siniestros recuperados</v>
          </cell>
          <cell r="C8897">
            <v>0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>
            <v>54020300402</v>
          </cell>
          <cell r="B8898" t="str">
            <v>Gastos de ajuste siniestro recuperados</v>
          </cell>
          <cell r="C8898">
            <v>0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>
            <v>540203005</v>
          </cell>
          <cell r="B8899" t="str">
            <v>Retrocesiones de seguros</v>
          </cell>
          <cell r="C8899">
            <v>0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>
            <v>54020300501</v>
          </cell>
          <cell r="B8900" t="str">
            <v>Siniestros recuperados</v>
          </cell>
          <cell r="C8900">
            <v>0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>
            <v>54020300502</v>
          </cell>
          <cell r="B8901" t="str">
            <v>Gastos de ajuste siniestro recuperados</v>
          </cell>
          <cell r="C8901">
            <v>0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>
            <v>540203009</v>
          </cell>
          <cell r="B8902" t="str">
            <v>Seguro con Filiales</v>
          </cell>
          <cell r="C8902">
            <v>0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>
            <v>54020300903</v>
          </cell>
          <cell r="B8903" t="str">
            <v>Coaseguro</v>
          </cell>
          <cell r="C8903">
            <v>0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>
            <v>54020300904</v>
          </cell>
          <cell r="B8904" t="str">
            <v>Reaseguro cedido</v>
          </cell>
          <cell r="C8904">
            <v>0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>
            <v>54020300905</v>
          </cell>
          <cell r="B8905" t="str">
            <v>Retrocesiones de seguros</v>
          </cell>
          <cell r="C8905">
            <v>0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>
            <v>5402040</v>
          </cell>
          <cell r="B8906" t="str">
            <v>Pensiones</v>
          </cell>
          <cell r="C8906">
            <v>0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>
            <v>540204003</v>
          </cell>
          <cell r="B8907" t="str">
            <v>Coaseguro</v>
          </cell>
          <cell r="C8907">
            <v>0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>
            <v>540204004</v>
          </cell>
          <cell r="B8908" t="str">
            <v>Reaseguro cedido</v>
          </cell>
          <cell r="C8908">
            <v>0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>
            <v>54020400401</v>
          </cell>
          <cell r="B8909" t="str">
            <v>Siniestros recuperados</v>
          </cell>
          <cell r="C8909">
            <v>0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>
            <v>54020400402</v>
          </cell>
          <cell r="B8910" t="str">
            <v>Gastos de ajuste siniestro recuperados</v>
          </cell>
          <cell r="C8910">
            <v>0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>
            <v>540204005</v>
          </cell>
          <cell r="B8911" t="str">
            <v>Retrocesiones de seguros</v>
          </cell>
          <cell r="C8911">
            <v>0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>
            <v>54020400501</v>
          </cell>
          <cell r="B8912" t="str">
            <v>Siniestros recuperados</v>
          </cell>
          <cell r="C8912">
            <v>0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>
            <v>54020400502</v>
          </cell>
          <cell r="B8913" t="str">
            <v>Gastos de ajuste siniestro recuperados</v>
          </cell>
          <cell r="C8913">
            <v>0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>
            <v>540204009</v>
          </cell>
          <cell r="B8914" t="str">
            <v>Seguro con Filiales</v>
          </cell>
          <cell r="C8914">
            <v>0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>
            <v>54020400903</v>
          </cell>
          <cell r="B8915" t="str">
            <v>Coaseguro</v>
          </cell>
          <cell r="C8915">
            <v>0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>
            <v>54020400904</v>
          </cell>
          <cell r="B8916" t="str">
            <v>Reaseguro cedido</v>
          </cell>
          <cell r="C8916">
            <v>0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>
            <v>54020400905</v>
          </cell>
          <cell r="B8917" t="str">
            <v>Retrocesiones de seguros</v>
          </cell>
          <cell r="C8917">
            <v>0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>
            <v>5403</v>
          </cell>
          <cell r="B8918" t="str">
            <v>DE SEGUROS DE ACCIDENTES Y ENFERMEDADES</v>
          </cell>
          <cell r="C8918">
            <v>0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>
            <v>540301</v>
          </cell>
          <cell r="B8919" t="str">
            <v>Salud y hospitalizaciÛn</v>
          </cell>
          <cell r="C8919">
            <v>0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>
            <v>5403010</v>
          </cell>
          <cell r="B8920" t="str">
            <v>Salud y hospitalizaciÛn</v>
          </cell>
          <cell r="C8920">
            <v>0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>
            <v>540301003</v>
          </cell>
          <cell r="B8921" t="str">
            <v>Coaseguro</v>
          </cell>
          <cell r="C8921">
            <v>0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>
            <v>540301004</v>
          </cell>
          <cell r="B8922" t="str">
            <v>Reaseguro cedido</v>
          </cell>
          <cell r="C8922">
            <v>0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>
            <v>54030100401</v>
          </cell>
          <cell r="B8923" t="str">
            <v>Siniestros recuperados</v>
          </cell>
          <cell r="C8923">
            <v>0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>
            <v>54030100402</v>
          </cell>
          <cell r="B8924" t="str">
            <v>Gastos de ajuste siniestro recuperados</v>
          </cell>
          <cell r="C8924">
            <v>0</v>
          </cell>
          <cell r="D8924">
            <v>0</v>
          </cell>
          <cell r="E8924">
            <v>0</v>
          </cell>
          <cell r="F8924">
            <v>0</v>
          </cell>
        </row>
        <row r="8925">
          <cell r="A8925">
            <v>540301005</v>
          </cell>
          <cell r="B8925" t="str">
            <v>Retrocesiones de seguros</v>
          </cell>
          <cell r="C8925">
            <v>0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>
            <v>54030100501</v>
          </cell>
          <cell r="B8926" t="str">
            <v>Siniestros recuperados</v>
          </cell>
          <cell r="C8926">
            <v>0</v>
          </cell>
          <cell r="D8926">
            <v>0</v>
          </cell>
          <cell r="E8926">
            <v>0</v>
          </cell>
          <cell r="F8926">
            <v>0</v>
          </cell>
        </row>
        <row r="8927">
          <cell r="A8927">
            <v>54030100502</v>
          </cell>
          <cell r="B8927" t="str">
            <v>Gastos de ajuste siniestro recuperados</v>
          </cell>
          <cell r="C8927">
            <v>0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>
            <v>540301009</v>
          </cell>
          <cell r="B8928" t="str">
            <v>Seguro con Filiales</v>
          </cell>
          <cell r="C8928">
            <v>0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>
            <v>54030100903</v>
          </cell>
          <cell r="B8929" t="str">
            <v>Coaseguro</v>
          </cell>
          <cell r="C8929">
            <v>0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>
            <v>54030100904</v>
          </cell>
          <cell r="B8930" t="str">
            <v>Reaseguro cedido</v>
          </cell>
          <cell r="C8930">
            <v>0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>
            <v>54030100905</v>
          </cell>
          <cell r="B8931" t="str">
            <v>Retrocesiones de seguros</v>
          </cell>
          <cell r="C8931">
            <v>0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>
            <v>540302</v>
          </cell>
          <cell r="B8932" t="str">
            <v>Accidentes personales</v>
          </cell>
          <cell r="C8932">
            <v>0</v>
          </cell>
          <cell r="D8932">
            <v>0</v>
          </cell>
          <cell r="E8932">
            <v>0</v>
          </cell>
          <cell r="F8932">
            <v>0</v>
          </cell>
        </row>
        <row r="8933">
          <cell r="A8933">
            <v>5403020</v>
          </cell>
          <cell r="B8933" t="str">
            <v>Accidentes personales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>
            <v>540302003</v>
          </cell>
          <cell r="B8934" t="str">
            <v>Coaseguro</v>
          </cell>
          <cell r="C8934">
            <v>0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>
            <v>540302004</v>
          </cell>
          <cell r="B8935" t="str">
            <v>Reaseguro cedido</v>
          </cell>
          <cell r="C8935">
            <v>0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>
            <v>54030200401</v>
          </cell>
          <cell r="B8936" t="str">
            <v>Siniestros recuperados</v>
          </cell>
          <cell r="C8936">
            <v>0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>
            <v>54030200402</v>
          </cell>
          <cell r="B8937" t="str">
            <v>Gastos de ajuste siniestro recuperados</v>
          </cell>
          <cell r="C8937">
            <v>0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>
            <v>540302005</v>
          </cell>
          <cell r="B8938" t="str">
            <v>Retrocesiones de seguros</v>
          </cell>
          <cell r="C8938">
            <v>0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>
            <v>54030200501</v>
          </cell>
          <cell r="B8939" t="str">
            <v>Siniestros recuperados</v>
          </cell>
          <cell r="C8939">
            <v>0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>
            <v>54030200502</v>
          </cell>
          <cell r="B8940" t="str">
            <v>Gastos de ajuste siniestro recuperados</v>
          </cell>
          <cell r="C8940">
            <v>0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>
            <v>540302009</v>
          </cell>
          <cell r="B8941" t="str">
            <v>Seguro con Filiales</v>
          </cell>
          <cell r="C8941">
            <v>0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>
            <v>54030200903</v>
          </cell>
          <cell r="B8942" t="str">
            <v>Coaseguro</v>
          </cell>
          <cell r="C8942">
            <v>0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>
            <v>54030200904</v>
          </cell>
          <cell r="B8943" t="str">
            <v>Reaseguro cedido</v>
          </cell>
          <cell r="C8943">
            <v>0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>
            <v>54030200905</v>
          </cell>
          <cell r="B8944" t="str">
            <v>Retrocesiones de seguros</v>
          </cell>
          <cell r="C8944">
            <v>0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>
            <v>540303</v>
          </cell>
          <cell r="B8945" t="str">
            <v>ACCIDENTES VIAJES AEREOS</v>
          </cell>
          <cell r="C8945">
            <v>0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>
            <v>5403030</v>
          </cell>
          <cell r="B8946" t="str">
            <v>Accidentes viajes aÈreos</v>
          </cell>
          <cell r="C8946">
            <v>0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>
            <v>540303003</v>
          </cell>
          <cell r="B8947" t="str">
            <v>Coaseguro</v>
          </cell>
          <cell r="C8947">
            <v>0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>
            <v>540303004</v>
          </cell>
          <cell r="B8948" t="str">
            <v>Reaseguro cedido</v>
          </cell>
          <cell r="C8948">
            <v>0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>
            <v>54030300401</v>
          </cell>
          <cell r="B8949" t="str">
            <v>Siniestros recuperados</v>
          </cell>
          <cell r="C8949">
            <v>0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>
            <v>54030300402</v>
          </cell>
          <cell r="B8950" t="str">
            <v>Gastos de ajuste siniestro recuperados</v>
          </cell>
          <cell r="C8950">
            <v>0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>
            <v>540303005</v>
          </cell>
          <cell r="B8951" t="str">
            <v>Retrocesiones de seguros</v>
          </cell>
          <cell r="C8951">
            <v>0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>
            <v>54030300501</v>
          </cell>
          <cell r="B8952" t="str">
            <v>Siniestros recuperados</v>
          </cell>
          <cell r="C8952">
            <v>0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>
            <v>54030300502</v>
          </cell>
          <cell r="B8953" t="str">
            <v>Gastos de ajuste siniestro recuperados</v>
          </cell>
          <cell r="C8953">
            <v>0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>
            <v>540303009</v>
          </cell>
          <cell r="B8954" t="str">
            <v>Seguro con Filiales</v>
          </cell>
          <cell r="C8954">
            <v>0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>
            <v>54030300903</v>
          </cell>
          <cell r="B8955" t="str">
            <v>Coaseguro</v>
          </cell>
          <cell r="C8955">
            <v>0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>
            <v>54030300904</v>
          </cell>
          <cell r="B8956" t="str">
            <v>Reaseguro cedido</v>
          </cell>
          <cell r="C8956">
            <v>0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>
            <v>54030300905</v>
          </cell>
          <cell r="B8957" t="str">
            <v>Retrocesiones de seguros</v>
          </cell>
          <cell r="C8957">
            <v>0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>
            <v>5403040</v>
          </cell>
          <cell r="B8958" t="str">
            <v>Escolares</v>
          </cell>
          <cell r="C8958">
            <v>0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>
            <v>540304003</v>
          </cell>
          <cell r="B8959" t="str">
            <v>Coaseguro</v>
          </cell>
          <cell r="C8959">
            <v>0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>
            <v>540304004</v>
          </cell>
          <cell r="B8960" t="str">
            <v>Reaseguro cedido</v>
          </cell>
          <cell r="C8960">
            <v>0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>
            <v>54030400401</v>
          </cell>
          <cell r="B8961" t="str">
            <v>Siniestros recuperados</v>
          </cell>
          <cell r="C8961">
            <v>0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>
            <v>54030400402</v>
          </cell>
          <cell r="B8962" t="str">
            <v>Gastos de ajuste siniestro recuperados</v>
          </cell>
          <cell r="C8962">
            <v>0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>
            <v>540304005</v>
          </cell>
          <cell r="B8963" t="str">
            <v>Retrocesiones de seguros</v>
          </cell>
          <cell r="C8963">
            <v>0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>
            <v>54030400501</v>
          </cell>
          <cell r="B8964" t="str">
            <v>Siniestros recuperados</v>
          </cell>
          <cell r="C8964">
            <v>0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>
            <v>54030400502</v>
          </cell>
          <cell r="B8965" t="str">
            <v>Gastos de ajuste siniestro recuperados</v>
          </cell>
          <cell r="C8965">
            <v>0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>
            <v>540304009</v>
          </cell>
          <cell r="B8966" t="str">
            <v>Seguro con Filiales</v>
          </cell>
          <cell r="C8966">
            <v>0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>
            <v>54030400903</v>
          </cell>
          <cell r="B8967" t="str">
            <v>Coaseguro</v>
          </cell>
          <cell r="C8967">
            <v>0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>
            <v>54030400904</v>
          </cell>
          <cell r="B8968" t="str">
            <v>Reaseguro cedido</v>
          </cell>
          <cell r="C8968">
            <v>0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>
            <v>54030400905</v>
          </cell>
          <cell r="B8969" t="str">
            <v>Retrocesiones de seguros</v>
          </cell>
          <cell r="C8969">
            <v>0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>
            <v>5404</v>
          </cell>
          <cell r="B8970" t="str">
            <v>DE SEGUROS DE INCENDIOS Y LINEAS ALIADAS</v>
          </cell>
          <cell r="C8970">
            <v>0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>
            <v>540401</v>
          </cell>
          <cell r="B8971" t="str">
            <v>Incendios</v>
          </cell>
          <cell r="C8971">
            <v>0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>
            <v>5404010</v>
          </cell>
          <cell r="B8972" t="str">
            <v>Incendios</v>
          </cell>
          <cell r="C8972">
            <v>0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>
            <v>540401003</v>
          </cell>
          <cell r="B8973" t="str">
            <v>Coaseguro</v>
          </cell>
          <cell r="C8973">
            <v>0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>
            <v>540401004</v>
          </cell>
          <cell r="B8974" t="str">
            <v>Reaseguro cedido</v>
          </cell>
          <cell r="C8974">
            <v>0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>
            <v>54040100401</v>
          </cell>
          <cell r="B8975" t="str">
            <v>Siniestros recuperados</v>
          </cell>
          <cell r="C8975">
            <v>0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>
            <v>54040100402</v>
          </cell>
          <cell r="B8976" t="str">
            <v>Gastos de ajuste siniestro recuperados</v>
          </cell>
          <cell r="C8976">
            <v>0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>
            <v>540401005</v>
          </cell>
          <cell r="B8977" t="str">
            <v>Retrocesiones de seguros</v>
          </cell>
          <cell r="C8977">
            <v>0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>
            <v>54040100501</v>
          </cell>
          <cell r="B8978" t="str">
            <v>Siniestros recuperados</v>
          </cell>
          <cell r="C8978">
            <v>0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>
            <v>54040100502</v>
          </cell>
          <cell r="B8979" t="str">
            <v>Gastos de ajuste siniestro recuperados</v>
          </cell>
          <cell r="C8979">
            <v>0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>
            <v>540401009</v>
          </cell>
          <cell r="B8980" t="str">
            <v>Seguro con Filiales</v>
          </cell>
          <cell r="C8980">
            <v>0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>
            <v>54040100903</v>
          </cell>
          <cell r="B8981" t="str">
            <v>Coaseguro</v>
          </cell>
          <cell r="C8981">
            <v>0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>
            <v>54040100904</v>
          </cell>
          <cell r="B8982" t="str">
            <v>Reaseguro cedido</v>
          </cell>
          <cell r="C8982">
            <v>0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>
            <v>54040100905</v>
          </cell>
          <cell r="B8983" t="str">
            <v>Retrocesiones de seguros</v>
          </cell>
          <cell r="C8983">
            <v>0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>
            <v>540402</v>
          </cell>
          <cell r="B8984" t="str">
            <v>Líneas aliadas</v>
          </cell>
          <cell r="C8984">
            <v>0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>
            <v>5404020</v>
          </cell>
          <cell r="B8985" t="str">
            <v>Líneas aliadas</v>
          </cell>
          <cell r="C8985">
            <v>0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>
            <v>540402003</v>
          </cell>
          <cell r="B8986" t="str">
            <v>Coaseguro</v>
          </cell>
          <cell r="C8986">
            <v>0</v>
          </cell>
          <cell r="D8986">
            <v>0</v>
          </cell>
          <cell r="E8986">
            <v>0</v>
          </cell>
          <cell r="F8986">
            <v>0</v>
          </cell>
        </row>
        <row r="8987">
          <cell r="A8987">
            <v>540402004</v>
          </cell>
          <cell r="B8987" t="str">
            <v>Reaseguro cedido</v>
          </cell>
          <cell r="C8987">
            <v>0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>
            <v>54040200401</v>
          </cell>
          <cell r="B8988" t="str">
            <v>Siniestros recuperados</v>
          </cell>
          <cell r="C8988">
            <v>0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>
            <v>54040200402</v>
          </cell>
          <cell r="B8989" t="str">
            <v>Gastos de ajuste siniestro recuperados</v>
          </cell>
          <cell r="C8989">
            <v>0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>
            <v>540402005</v>
          </cell>
          <cell r="B8990" t="str">
            <v>Retrocesiones de seguros</v>
          </cell>
          <cell r="C8990">
            <v>0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>
            <v>54040200501</v>
          </cell>
          <cell r="B8991" t="str">
            <v>Siniestros recuperados</v>
          </cell>
          <cell r="C8991">
            <v>0</v>
          </cell>
          <cell r="D8991">
            <v>0</v>
          </cell>
          <cell r="E8991">
            <v>0</v>
          </cell>
          <cell r="F8991">
            <v>0</v>
          </cell>
        </row>
        <row r="8992">
          <cell r="A8992">
            <v>54040200502</v>
          </cell>
          <cell r="B8992" t="str">
            <v>Gastos de ajuste siniestro recuperados</v>
          </cell>
          <cell r="C8992">
            <v>0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>
            <v>540402009</v>
          </cell>
          <cell r="B8993" t="str">
            <v>Seguro con Filiales</v>
          </cell>
          <cell r="C8993">
            <v>0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>
            <v>54040200903</v>
          </cell>
          <cell r="B8994" t="str">
            <v>Coaseguro</v>
          </cell>
          <cell r="C8994">
            <v>0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>
            <v>54040200904</v>
          </cell>
          <cell r="B8995" t="str">
            <v>Reaseguro cedido</v>
          </cell>
          <cell r="C8995">
            <v>0</v>
          </cell>
          <cell r="D8995">
            <v>0</v>
          </cell>
          <cell r="E8995">
            <v>0</v>
          </cell>
          <cell r="F8995">
            <v>0</v>
          </cell>
        </row>
        <row r="8996">
          <cell r="A8996">
            <v>54040200905</v>
          </cell>
          <cell r="B8996" t="str">
            <v>Retrocesiones de seguros</v>
          </cell>
          <cell r="C8996">
            <v>0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>
            <v>5405</v>
          </cell>
          <cell r="B8997" t="str">
            <v>DE SEGUROS AUTOMOTORES</v>
          </cell>
          <cell r="C8997">
            <v>0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>
            <v>540501</v>
          </cell>
          <cell r="B8998" t="str">
            <v>Automotores</v>
          </cell>
          <cell r="C8998">
            <v>0</v>
          </cell>
          <cell r="D8998">
            <v>0</v>
          </cell>
          <cell r="E8998">
            <v>0</v>
          </cell>
          <cell r="F8998">
            <v>0</v>
          </cell>
        </row>
        <row r="8999">
          <cell r="A8999">
            <v>5405010</v>
          </cell>
          <cell r="B8999" t="str">
            <v>Automotores</v>
          </cell>
          <cell r="C8999">
            <v>0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>
            <v>540501003</v>
          </cell>
          <cell r="B9000" t="str">
            <v>Coaseguro</v>
          </cell>
          <cell r="C9000">
            <v>0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>
            <v>540501004</v>
          </cell>
          <cell r="B9001" t="str">
            <v>Reaseguro cedido</v>
          </cell>
          <cell r="C9001">
            <v>0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>
            <v>54050100401</v>
          </cell>
          <cell r="B9002" t="str">
            <v>Siniestros recuperados</v>
          </cell>
          <cell r="C9002">
            <v>0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>
            <v>54050100402</v>
          </cell>
          <cell r="B9003" t="str">
            <v>Gastos de ajuste siniestro recuperados</v>
          </cell>
          <cell r="C9003">
            <v>0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>
            <v>540501005</v>
          </cell>
          <cell r="B9004" t="str">
            <v>Retrocesiones de seguros</v>
          </cell>
          <cell r="C9004">
            <v>0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>
            <v>54050100501</v>
          </cell>
          <cell r="B9005" t="str">
            <v>Siniestros recuperados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>
            <v>54050100502</v>
          </cell>
          <cell r="B9006" t="str">
            <v>Gastos de ajuste siniestro recuperados</v>
          </cell>
          <cell r="C9006">
            <v>0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>
            <v>540501009</v>
          </cell>
          <cell r="B9007" t="str">
            <v>Seguro con Filiales</v>
          </cell>
          <cell r="C9007">
            <v>0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>
            <v>54050100903</v>
          </cell>
          <cell r="B9008" t="str">
            <v>Coaseguro</v>
          </cell>
          <cell r="C9008">
            <v>0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>
            <v>54050100904</v>
          </cell>
          <cell r="B9009" t="str">
            <v>Reaseguro cedido</v>
          </cell>
          <cell r="C9009">
            <v>0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>
            <v>54050100905</v>
          </cell>
          <cell r="B9010" t="str">
            <v>Retrocesiones de seguros</v>
          </cell>
          <cell r="C9010">
            <v>0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>
            <v>5406</v>
          </cell>
          <cell r="B9011" t="str">
            <v>DE OTROS SEGUROS GENERALES</v>
          </cell>
          <cell r="C9011">
            <v>0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>
            <v>540601</v>
          </cell>
          <cell r="B9012" t="str">
            <v>SEGUROS GENERALES</v>
          </cell>
          <cell r="C9012">
            <v>0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>
            <v>5406010</v>
          </cell>
          <cell r="B9013" t="str">
            <v>Rotura de Cristales</v>
          </cell>
          <cell r="C9013">
            <v>0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>
            <v>540601003</v>
          </cell>
          <cell r="B9014" t="str">
            <v>Coaseguro</v>
          </cell>
          <cell r="C9014">
            <v>0</v>
          </cell>
          <cell r="D9014">
            <v>0</v>
          </cell>
          <cell r="E9014">
            <v>0</v>
          </cell>
          <cell r="F9014">
            <v>0</v>
          </cell>
        </row>
        <row r="9015">
          <cell r="A9015">
            <v>540601004</v>
          </cell>
          <cell r="B9015" t="str">
            <v>Reaseguro cedido</v>
          </cell>
          <cell r="C9015">
            <v>0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>
            <v>54060100401</v>
          </cell>
          <cell r="B9016" t="str">
            <v>Siniestros recuperados</v>
          </cell>
          <cell r="C9016">
            <v>0</v>
          </cell>
          <cell r="D9016">
            <v>0</v>
          </cell>
          <cell r="E9016">
            <v>0</v>
          </cell>
          <cell r="F9016">
            <v>0</v>
          </cell>
        </row>
        <row r="9017">
          <cell r="A9017">
            <v>54060100402</v>
          </cell>
          <cell r="B9017" t="str">
            <v>Gastos de ajuste siniestro recuperados</v>
          </cell>
          <cell r="C9017">
            <v>0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>
            <v>540601005</v>
          </cell>
          <cell r="B9018" t="str">
            <v>Retrocesiones de seguros</v>
          </cell>
          <cell r="C9018">
            <v>0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>
            <v>54060100501</v>
          </cell>
          <cell r="B9019" t="str">
            <v>Siniestros recuperados</v>
          </cell>
          <cell r="C9019">
            <v>0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>
            <v>54060100502</v>
          </cell>
          <cell r="B9020" t="str">
            <v>Gastos de ajuste siniestro recuperados</v>
          </cell>
          <cell r="C9020">
            <v>0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>
            <v>540601009</v>
          </cell>
          <cell r="B9021" t="str">
            <v>Seguro con Filiales</v>
          </cell>
          <cell r="C9021">
            <v>0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>
            <v>54060100903</v>
          </cell>
          <cell r="B9022" t="str">
            <v>Coaseguro</v>
          </cell>
          <cell r="C9022">
            <v>0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>
            <v>54060100904</v>
          </cell>
          <cell r="B9023" t="str">
            <v>Reaseguro cedido</v>
          </cell>
          <cell r="C9023">
            <v>0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>
            <v>54060100905</v>
          </cell>
          <cell r="B9024" t="str">
            <v>Retrocesiones de seguros</v>
          </cell>
          <cell r="C9024">
            <v>0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>
            <v>540602</v>
          </cell>
          <cell r="B9025" t="str">
            <v>Transporte marítimo</v>
          </cell>
          <cell r="C9025">
            <v>0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>
            <v>5406020</v>
          </cell>
          <cell r="B9026" t="str">
            <v>Transporte marÌtimo</v>
          </cell>
          <cell r="C9026">
            <v>0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>
            <v>540602003</v>
          </cell>
          <cell r="B9027" t="str">
            <v>Coaseguro</v>
          </cell>
          <cell r="C9027">
            <v>0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>
            <v>540602004</v>
          </cell>
          <cell r="B9028" t="str">
            <v>Reaseguro cedido</v>
          </cell>
          <cell r="C9028">
            <v>0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>
            <v>54060200401</v>
          </cell>
          <cell r="B9029" t="str">
            <v>Siniestros recuperados</v>
          </cell>
          <cell r="C9029">
            <v>0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>
            <v>54060200402</v>
          </cell>
          <cell r="B9030" t="str">
            <v>Gastos de ajuste siniestro recuperados</v>
          </cell>
          <cell r="C9030">
            <v>0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>
            <v>540602005</v>
          </cell>
          <cell r="B9031" t="str">
            <v>Retrocesiones de seguros</v>
          </cell>
          <cell r="C9031">
            <v>0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>
            <v>54060200501</v>
          </cell>
          <cell r="B9032" t="str">
            <v>Siniestros recuperados</v>
          </cell>
          <cell r="C9032">
            <v>0</v>
          </cell>
          <cell r="D9032">
            <v>0</v>
          </cell>
          <cell r="E9032">
            <v>0</v>
          </cell>
          <cell r="F9032">
            <v>0</v>
          </cell>
        </row>
        <row r="9033">
          <cell r="A9033">
            <v>54060200502</v>
          </cell>
          <cell r="B9033" t="str">
            <v>Gastos de ajuste siniestro recuperados</v>
          </cell>
          <cell r="C9033">
            <v>0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>
            <v>540602009</v>
          </cell>
          <cell r="B9034" t="str">
            <v>Seguro con Filiales</v>
          </cell>
          <cell r="C9034">
            <v>0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>
            <v>54060200903</v>
          </cell>
          <cell r="B9035" t="str">
            <v>Coaseguro</v>
          </cell>
          <cell r="C9035">
            <v>0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>
            <v>54060200904</v>
          </cell>
          <cell r="B9036" t="str">
            <v>Reaseguro cedido</v>
          </cell>
          <cell r="C9036">
            <v>0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>
            <v>54060200905</v>
          </cell>
          <cell r="B9037" t="str">
            <v>Retrocesiones de seguros</v>
          </cell>
          <cell r="C9037">
            <v>0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>
            <v>540603</v>
          </cell>
          <cell r="B9038" t="str">
            <v>TRANSPORTE AEREO</v>
          </cell>
          <cell r="C9038">
            <v>0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>
            <v>5406030</v>
          </cell>
          <cell r="B9039" t="str">
            <v>Transporte aéreo</v>
          </cell>
          <cell r="C9039">
            <v>0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>
            <v>540603003</v>
          </cell>
          <cell r="B9040" t="str">
            <v>Coaseguro</v>
          </cell>
          <cell r="C9040">
            <v>0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>
            <v>540603004</v>
          </cell>
          <cell r="B9041" t="str">
            <v>Reaseguro cedido</v>
          </cell>
          <cell r="C9041">
            <v>0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>
            <v>54060300401</v>
          </cell>
          <cell r="B9042" t="str">
            <v>Siniestros recuperados</v>
          </cell>
          <cell r="C9042">
            <v>0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>
            <v>54060300402</v>
          </cell>
          <cell r="B9043" t="str">
            <v>Gastos de ajuste siniestro recuperados</v>
          </cell>
          <cell r="C9043">
            <v>0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>
            <v>540603005</v>
          </cell>
          <cell r="B9044" t="str">
            <v>Retrocesiones de seguros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>
            <v>54060300501</v>
          </cell>
          <cell r="B9045" t="str">
            <v>Siniestros recuperados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>
            <v>54060300502</v>
          </cell>
          <cell r="B9046" t="str">
            <v>Gastos de ajuste siniestro recuperados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>
            <v>540603009</v>
          </cell>
          <cell r="B9047" t="str">
            <v>Seguro con Filiales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>
            <v>54060300903</v>
          </cell>
          <cell r="B9048" t="str">
            <v>Coaseguro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>
            <v>54060300904</v>
          </cell>
          <cell r="B9049" t="str">
            <v>Reaseguro cedido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>
            <v>54060300905</v>
          </cell>
          <cell r="B9050" t="str">
            <v>Retrocesiones de seguros</v>
          </cell>
          <cell r="C9050">
            <v>0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>
            <v>540604</v>
          </cell>
          <cell r="B9051" t="str">
            <v>Transporte terrestre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>
            <v>5406040</v>
          </cell>
          <cell r="B9052" t="str">
            <v>Transporte terrestre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>
            <v>540604003</v>
          </cell>
          <cell r="B9053" t="str">
            <v>Coaseguro</v>
          </cell>
          <cell r="C9053">
            <v>0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>
            <v>540604004</v>
          </cell>
          <cell r="B9054" t="str">
            <v>Reaseguro cedido</v>
          </cell>
          <cell r="C9054">
            <v>0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>
            <v>54060400401</v>
          </cell>
          <cell r="B9055" t="str">
            <v>Siniestros recuperados</v>
          </cell>
          <cell r="C9055">
            <v>0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>
            <v>54060400402</v>
          </cell>
          <cell r="B9056" t="str">
            <v>Gastos de ajuste siniestro recuperados</v>
          </cell>
          <cell r="C9056">
            <v>0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>
            <v>540604005</v>
          </cell>
          <cell r="B9057" t="str">
            <v>Retrocesiones de seguros</v>
          </cell>
          <cell r="C9057">
            <v>0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>
            <v>54060400501</v>
          </cell>
          <cell r="B9058" t="str">
            <v>Siniestros recuperados</v>
          </cell>
          <cell r="C9058">
            <v>0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>
            <v>54060400502</v>
          </cell>
          <cell r="B9059" t="str">
            <v>Gastos de ajuste siniestro recuperados</v>
          </cell>
          <cell r="C9059">
            <v>0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>
            <v>540604009</v>
          </cell>
          <cell r="B9060" t="str">
            <v>Seguro con Filiales</v>
          </cell>
          <cell r="C9060">
            <v>0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>
            <v>54060400903</v>
          </cell>
          <cell r="B9061" t="str">
            <v>Coaseguro</v>
          </cell>
          <cell r="C9061">
            <v>0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>
            <v>54060400904</v>
          </cell>
          <cell r="B9062" t="str">
            <v>Reaseguro cedido</v>
          </cell>
          <cell r="C9062">
            <v>0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>
            <v>54060400905</v>
          </cell>
          <cell r="B9063" t="str">
            <v>Retrocesiones de seguros</v>
          </cell>
          <cell r="C9063">
            <v>0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>
            <v>540605</v>
          </cell>
          <cell r="B9064" t="str">
            <v>Marítimo cascos</v>
          </cell>
          <cell r="C9064">
            <v>0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>
            <v>5406050</v>
          </cell>
          <cell r="B9065" t="str">
            <v>MarÌtimos casco</v>
          </cell>
          <cell r="C9065">
            <v>0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>
            <v>540605003</v>
          </cell>
          <cell r="B9066" t="str">
            <v>Coaseguro</v>
          </cell>
          <cell r="C9066">
            <v>0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>
            <v>540605004</v>
          </cell>
          <cell r="B9067" t="str">
            <v>Reaseguro cedido</v>
          </cell>
          <cell r="C9067">
            <v>0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>
            <v>54060500401</v>
          </cell>
          <cell r="B9068" t="str">
            <v>Siniestros recuperados</v>
          </cell>
          <cell r="C9068">
            <v>0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>
            <v>54060500402</v>
          </cell>
          <cell r="B9069" t="str">
            <v>Gastos de ajuste siniestro recuperados</v>
          </cell>
          <cell r="C9069">
            <v>0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>
            <v>540605005</v>
          </cell>
          <cell r="B9070" t="str">
            <v>Retrocesiones de seguros</v>
          </cell>
          <cell r="C9070">
            <v>0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>
            <v>54060500501</v>
          </cell>
          <cell r="B9071" t="str">
            <v>Siniestros recuperados</v>
          </cell>
          <cell r="C9071">
            <v>0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>
            <v>54060500502</v>
          </cell>
          <cell r="B9072" t="str">
            <v>Gastos de ajuste siniestro recuperados</v>
          </cell>
          <cell r="C9072">
            <v>0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>
            <v>540605009</v>
          </cell>
          <cell r="B9073" t="str">
            <v>Seguro con Filiales</v>
          </cell>
          <cell r="C9073">
            <v>0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>
            <v>54060500903</v>
          </cell>
          <cell r="B9074" t="str">
            <v>Coaseguro</v>
          </cell>
          <cell r="C9074">
            <v>0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>
            <v>54060500904</v>
          </cell>
          <cell r="B9075" t="str">
            <v>Reaseguro cedido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>
            <v>54060500905</v>
          </cell>
          <cell r="B9076" t="str">
            <v>Retrocesiones de seguros</v>
          </cell>
          <cell r="C9076">
            <v>0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>
            <v>540606</v>
          </cell>
          <cell r="B9077" t="str">
            <v>Aviacion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>
            <v>5406060</v>
          </cell>
          <cell r="B9078" t="str">
            <v>Aviación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>
            <v>540606003</v>
          </cell>
          <cell r="B9079" t="str">
            <v>Coaseguro</v>
          </cell>
          <cell r="C9079">
            <v>0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>
            <v>540606004</v>
          </cell>
          <cell r="B9080" t="str">
            <v>Reaseguro cedido</v>
          </cell>
          <cell r="C9080">
            <v>0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>
            <v>54060600401</v>
          </cell>
          <cell r="B9081" t="str">
            <v>Siniestros recuperados</v>
          </cell>
          <cell r="C9081">
            <v>0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>
            <v>54060600402</v>
          </cell>
          <cell r="B9082" t="str">
            <v>Gastos de ajuste siniestro recuperados</v>
          </cell>
          <cell r="C9082">
            <v>0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>
            <v>540606005</v>
          </cell>
          <cell r="B9083" t="str">
            <v>Retrocesiones de seguros</v>
          </cell>
          <cell r="C9083">
            <v>0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>
            <v>54060600501</v>
          </cell>
          <cell r="B9084" t="str">
            <v>Siniestros recuperados</v>
          </cell>
          <cell r="C9084">
            <v>0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>
            <v>54060600502</v>
          </cell>
          <cell r="B9085" t="str">
            <v>Gastos de ajuste siniestro recuperados</v>
          </cell>
          <cell r="C9085">
            <v>0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>
            <v>540606009</v>
          </cell>
          <cell r="B9086" t="str">
            <v>Seguro con Filiales</v>
          </cell>
          <cell r="C9086">
            <v>0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>
            <v>54060600903</v>
          </cell>
          <cell r="B9087" t="str">
            <v>Coaseguro</v>
          </cell>
          <cell r="C9087">
            <v>0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>
            <v>54060600904</v>
          </cell>
          <cell r="B9088" t="str">
            <v>Reaseguro cedido</v>
          </cell>
          <cell r="C9088">
            <v>0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>
            <v>54060600905</v>
          </cell>
          <cell r="B9089" t="str">
            <v>Retrocesiones de seguros</v>
          </cell>
          <cell r="C9089">
            <v>0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>
            <v>540607</v>
          </cell>
          <cell r="B9090" t="str">
            <v>Robo y hurto</v>
          </cell>
          <cell r="C9090">
            <v>0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>
            <v>5406070</v>
          </cell>
          <cell r="B9091" t="str">
            <v>Robo y hurto</v>
          </cell>
          <cell r="C9091">
            <v>0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>
            <v>540607003</v>
          </cell>
          <cell r="B9092" t="str">
            <v>Coaseguro</v>
          </cell>
          <cell r="C9092">
            <v>0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>
            <v>540607004</v>
          </cell>
          <cell r="B9093" t="str">
            <v>Reaseguro cedido</v>
          </cell>
          <cell r="C9093">
            <v>0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>
            <v>54060700401</v>
          </cell>
          <cell r="B9094" t="str">
            <v>Siniestros recuperados</v>
          </cell>
          <cell r="C9094">
            <v>0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>
            <v>54060700402</v>
          </cell>
          <cell r="B9095" t="str">
            <v>Gastos de ajuste siniestro recuperados</v>
          </cell>
          <cell r="C9095">
            <v>0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>
            <v>540607005</v>
          </cell>
          <cell r="B9096" t="str">
            <v>Retrocesiones de seguros</v>
          </cell>
          <cell r="C9096">
            <v>0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>
            <v>54060700501</v>
          </cell>
          <cell r="B9097" t="str">
            <v>Siniestros recuperados</v>
          </cell>
          <cell r="C9097">
            <v>0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>
            <v>54060700502</v>
          </cell>
          <cell r="B9098" t="str">
            <v>Gastos de ajuste siniestro recuperados</v>
          </cell>
          <cell r="C9098">
            <v>0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>
            <v>540607009</v>
          </cell>
          <cell r="B9099" t="str">
            <v>Seguro con Filiales</v>
          </cell>
          <cell r="C9099">
            <v>0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>
            <v>54060700903</v>
          </cell>
          <cell r="B9100" t="str">
            <v>Coaseguro</v>
          </cell>
          <cell r="C9100">
            <v>0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>
            <v>54060700904</v>
          </cell>
          <cell r="B9101" t="str">
            <v>Reaseguro cedido</v>
          </cell>
          <cell r="C9101">
            <v>0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>
            <v>54060700905</v>
          </cell>
          <cell r="B9102" t="str">
            <v>Retrocesiones de seguros</v>
          </cell>
          <cell r="C9102">
            <v>0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>
            <v>540608</v>
          </cell>
          <cell r="B9103" t="str">
            <v>FIDELIDAD</v>
          </cell>
          <cell r="C9103">
            <v>0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>
            <v>5406080</v>
          </cell>
          <cell r="B9104" t="str">
            <v>Fidelidad</v>
          </cell>
          <cell r="C9104">
            <v>0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>
            <v>540608003</v>
          </cell>
          <cell r="B9105" t="str">
            <v>Coaseguro</v>
          </cell>
          <cell r="C9105">
            <v>0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>
            <v>540608004</v>
          </cell>
          <cell r="B9106" t="str">
            <v>Reaseguro cedido</v>
          </cell>
          <cell r="C9106">
            <v>0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>
            <v>54060800401</v>
          </cell>
          <cell r="B9107" t="str">
            <v>Siniestros recuperados</v>
          </cell>
          <cell r="C9107">
            <v>0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>
            <v>54060800402</v>
          </cell>
          <cell r="B9108" t="str">
            <v>Gastos de ajuste siniestro recuperados</v>
          </cell>
          <cell r="C9108">
            <v>0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>
            <v>540608005</v>
          </cell>
          <cell r="B9109" t="str">
            <v>Retrocesiones de seguros</v>
          </cell>
          <cell r="C9109">
            <v>0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>
            <v>54060800501</v>
          </cell>
          <cell r="B9110" t="str">
            <v>Siniestros recuperados</v>
          </cell>
          <cell r="C9110">
            <v>0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>
            <v>54060800502</v>
          </cell>
          <cell r="B9111" t="str">
            <v>Gastos de ajuste siniestro recuperados</v>
          </cell>
          <cell r="C9111">
            <v>0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>
            <v>540608009</v>
          </cell>
          <cell r="B9112" t="str">
            <v>Seguro con Filiales</v>
          </cell>
          <cell r="C9112">
            <v>0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>
            <v>54060800903</v>
          </cell>
          <cell r="B9113" t="str">
            <v>Coaseguro</v>
          </cell>
          <cell r="C9113">
            <v>0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>
            <v>54060800904</v>
          </cell>
          <cell r="B9114" t="str">
            <v>Reaseguro cedido</v>
          </cell>
          <cell r="C9114">
            <v>0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>
            <v>54060800905</v>
          </cell>
          <cell r="B9115" t="str">
            <v>Retrocesiones de seguros</v>
          </cell>
          <cell r="C9115">
            <v>0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>
            <v>5406090</v>
          </cell>
          <cell r="B9116" t="str">
            <v>Seguro de bancos</v>
          </cell>
          <cell r="C9116">
            <v>0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>
            <v>540609003</v>
          </cell>
          <cell r="B9117" t="str">
            <v>Coaseguro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>
            <v>540609004</v>
          </cell>
          <cell r="B9118" t="str">
            <v>Reaseguro cedido</v>
          </cell>
          <cell r="C9118">
            <v>0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>
            <v>54060900401</v>
          </cell>
          <cell r="B9119" t="str">
            <v>Siniestros recuperados</v>
          </cell>
          <cell r="C9119">
            <v>0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>
            <v>54060900402</v>
          </cell>
          <cell r="B9120" t="str">
            <v>Gastos de ajuste siniestro recuperados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>
            <v>540609005</v>
          </cell>
          <cell r="B9121" t="str">
            <v>Retrocesiones de seguros</v>
          </cell>
          <cell r="C9121">
            <v>0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>
            <v>54060900501</v>
          </cell>
          <cell r="B9122" t="str">
            <v>Siniestros recuperados</v>
          </cell>
          <cell r="C9122">
            <v>0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>
            <v>54060900502</v>
          </cell>
          <cell r="B9123" t="str">
            <v>Gastos de ajuste siniestro recuperados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>
            <v>540609009</v>
          </cell>
          <cell r="B9124" t="str">
            <v>Seguro con Filiales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>
            <v>54060900903</v>
          </cell>
          <cell r="B9125" t="str">
            <v>Coaseguro</v>
          </cell>
          <cell r="C9125">
            <v>0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>
            <v>54060900904</v>
          </cell>
          <cell r="B9126" t="str">
            <v>Reaseguro cedido</v>
          </cell>
          <cell r="C9126">
            <v>0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>
            <v>54060900905</v>
          </cell>
          <cell r="B9127" t="str">
            <v>Retrocesiones de seguros</v>
          </cell>
          <cell r="C9127">
            <v>0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>
            <v>540610</v>
          </cell>
          <cell r="B9128" t="str">
            <v>Todo riesgo para contratista</v>
          </cell>
          <cell r="C9128">
            <v>0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>
            <v>5406100</v>
          </cell>
          <cell r="B9129" t="str">
            <v>Todo riesgo para contratistas</v>
          </cell>
          <cell r="C9129">
            <v>0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>
            <v>540610003</v>
          </cell>
          <cell r="B9130" t="str">
            <v>Coaseguro</v>
          </cell>
          <cell r="C9130">
            <v>0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>
            <v>540610004</v>
          </cell>
          <cell r="B9131" t="str">
            <v>Reaseguro cedido</v>
          </cell>
          <cell r="C9131">
            <v>0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>
            <v>54061000401</v>
          </cell>
          <cell r="B9132" t="str">
            <v>Siniestros recuperados</v>
          </cell>
          <cell r="C9132">
            <v>0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>
            <v>54061000402</v>
          </cell>
          <cell r="B9133" t="str">
            <v>Gastos de ajuste siniestro recuperados</v>
          </cell>
          <cell r="C9133">
            <v>0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>
            <v>540610005</v>
          </cell>
          <cell r="B9134" t="str">
            <v>Retrocesiones de seguros</v>
          </cell>
          <cell r="C9134">
            <v>0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>
            <v>54061000501</v>
          </cell>
          <cell r="B9135" t="str">
            <v>Siniestros recuperados</v>
          </cell>
          <cell r="C9135">
            <v>0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>
            <v>54061000502</v>
          </cell>
          <cell r="B9136" t="str">
            <v>Gastos de ajuste siniestro recuperados</v>
          </cell>
          <cell r="C9136">
            <v>0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>
            <v>540610009</v>
          </cell>
          <cell r="B9137" t="str">
            <v>Seguro con Filiales</v>
          </cell>
          <cell r="C9137">
            <v>0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>
            <v>54061000903</v>
          </cell>
          <cell r="B9138" t="str">
            <v>Coaseguro</v>
          </cell>
          <cell r="C9138">
            <v>0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>
            <v>54061000904</v>
          </cell>
          <cell r="B9139" t="str">
            <v>Reaseguro cedido</v>
          </cell>
          <cell r="C9139">
            <v>0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>
            <v>54061000905</v>
          </cell>
          <cell r="B9140" t="str">
            <v>Retrocesiones de seguros</v>
          </cell>
          <cell r="C9140">
            <v>0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>
            <v>540611</v>
          </cell>
          <cell r="B9141" t="str">
            <v>Todo Riesgo Equipo Para Contratistas</v>
          </cell>
          <cell r="C9141">
            <v>0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>
            <v>5406110</v>
          </cell>
          <cell r="B9142" t="str">
            <v>Todo riesgo equipo para contratistas</v>
          </cell>
          <cell r="C9142">
            <v>0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>
            <v>540611003</v>
          </cell>
          <cell r="B9143" t="str">
            <v>Coaseguro</v>
          </cell>
          <cell r="C9143">
            <v>0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>
            <v>540611004</v>
          </cell>
          <cell r="B9144" t="str">
            <v>Reaseguro cedido</v>
          </cell>
          <cell r="C9144">
            <v>0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>
            <v>54061100401</v>
          </cell>
          <cell r="B9145" t="str">
            <v>Siniestros recuperados</v>
          </cell>
          <cell r="C9145">
            <v>0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>
            <v>54061100402</v>
          </cell>
          <cell r="B9146" t="str">
            <v>Gastos de ajuste siniestro recuperados</v>
          </cell>
          <cell r="C9146">
            <v>0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>
            <v>540611005</v>
          </cell>
          <cell r="B9147" t="str">
            <v>Retrocesiones de seguros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>
            <v>54061100501</v>
          </cell>
          <cell r="B9148" t="str">
            <v>Siniestros recuperados</v>
          </cell>
          <cell r="C9148">
            <v>0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>
            <v>54061100502</v>
          </cell>
          <cell r="B9149" t="str">
            <v>Gastos de ajuste siniestro recuperados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>
            <v>540611009</v>
          </cell>
          <cell r="B9150" t="str">
            <v>Seguro con Filiales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>
            <v>54061100903</v>
          </cell>
          <cell r="B9151" t="str">
            <v>Coaseguro</v>
          </cell>
          <cell r="C9151">
            <v>0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>
            <v>54061100904</v>
          </cell>
          <cell r="B9152" t="str">
            <v>Reaseguro cedido</v>
          </cell>
          <cell r="C9152">
            <v>0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>
            <v>54061100905</v>
          </cell>
          <cell r="B9153" t="str">
            <v>Retrocesiones de seguros</v>
          </cell>
          <cell r="C9153">
            <v>0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>
            <v>540612</v>
          </cell>
          <cell r="B9154" t="str">
            <v>Rotura De Maquinaria</v>
          </cell>
          <cell r="C9154">
            <v>0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>
            <v>5406120</v>
          </cell>
          <cell r="B9155" t="str">
            <v>Rotura de maquinaria</v>
          </cell>
          <cell r="C9155">
            <v>0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>
            <v>540612003</v>
          </cell>
          <cell r="B9156" t="str">
            <v>Coaseguro</v>
          </cell>
          <cell r="C9156">
            <v>0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>
            <v>540612004</v>
          </cell>
          <cell r="B9157" t="str">
            <v>Reaseguro cedido</v>
          </cell>
          <cell r="C9157">
            <v>0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>
            <v>54061200401</v>
          </cell>
          <cell r="B9158" t="str">
            <v>Siniestros recuperados</v>
          </cell>
          <cell r="C9158">
            <v>0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>
            <v>54061200402</v>
          </cell>
          <cell r="B9159" t="str">
            <v>Gastos de ajuste siniestro recuperados</v>
          </cell>
          <cell r="C9159">
            <v>0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>
            <v>540612005</v>
          </cell>
          <cell r="B9160" t="str">
            <v>Retrocesiones de seguros</v>
          </cell>
          <cell r="C9160">
            <v>0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>
            <v>54061200501</v>
          </cell>
          <cell r="B9161" t="str">
            <v>Siniestros recuperados</v>
          </cell>
          <cell r="C9161">
            <v>0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>
            <v>54061200502</v>
          </cell>
          <cell r="B9162" t="str">
            <v>Gastos de ajuste siniestro recuperados</v>
          </cell>
          <cell r="C9162">
            <v>0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>
            <v>540612009</v>
          </cell>
          <cell r="B9163" t="str">
            <v>Seguro con Filiales</v>
          </cell>
          <cell r="C9163">
            <v>0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>
            <v>54061200903</v>
          </cell>
          <cell r="B9164" t="str">
            <v>Coaseguro</v>
          </cell>
          <cell r="C9164">
            <v>0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>
            <v>54061200904</v>
          </cell>
          <cell r="B9165" t="str">
            <v>Reaseguro cedido</v>
          </cell>
          <cell r="C9165">
            <v>0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>
            <v>54061200905</v>
          </cell>
          <cell r="B9166" t="str">
            <v>Retrocesiones de seguros</v>
          </cell>
          <cell r="C9166">
            <v>0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>
            <v>5406130</v>
          </cell>
          <cell r="B9167" t="str">
            <v>Montaje contra todo riesgo</v>
          </cell>
          <cell r="C9167">
            <v>0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>
            <v>540613003</v>
          </cell>
          <cell r="B9168" t="str">
            <v>Coaseguro</v>
          </cell>
          <cell r="C9168">
            <v>0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>
            <v>540613004</v>
          </cell>
          <cell r="B9169" t="str">
            <v>Reaseguro cedido</v>
          </cell>
          <cell r="C9169">
            <v>0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>
            <v>54061300401</v>
          </cell>
          <cell r="B9170" t="str">
            <v>Siniestros recuperados</v>
          </cell>
          <cell r="C9170">
            <v>0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>
            <v>54061300402</v>
          </cell>
          <cell r="B9171" t="str">
            <v>Gastos de ajuste siniestro recuperados</v>
          </cell>
          <cell r="C9171">
            <v>0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>
            <v>540613005</v>
          </cell>
          <cell r="B9172" t="str">
            <v>Retrocesiones de seguros</v>
          </cell>
          <cell r="C9172">
            <v>0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>
            <v>54061300501</v>
          </cell>
          <cell r="B9173" t="str">
            <v>Siniestros recuperados</v>
          </cell>
          <cell r="C9173">
            <v>0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>
            <v>54061300502</v>
          </cell>
          <cell r="B9174" t="str">
            <v>Gastos de ajuste siniestro recuperados</v>
          </cell>
          <cell r="C9174">
            <v>0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>
            <v>540613009</v>
          </cell>
          <cell r="B9175" t="str">
            <v>Seguro con Filiales</v>
          </cell>
          <cell r="C9175">
            <v>0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>
            <v>54061300903</v>
          </cell>
          <cell r="B9176" t="str">
            <v>Coaseguro</v>
          </cell>
          <cell r="C9176">
            <v>0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>
            <v>54061300904</v>
          </cell>
          <cell r="B9177" t="str">
            <v>Reaseguro cedido</v>
          </cell>
          <cell r="C9177">
            <v>0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>
            <v>54061300905</v>
          </cell>
          <cell r="B9178" t="str">
            <v>Retrocesiones de seguros</v>
          </cell>
          <cell r="C9178">
            <v>0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>
            <v>540614</v>
          </cell>
          <cell r="B9179" t="str">
            <v>Todo riesgo equipo electrónico</v>
          </cell>
          <cell r="C9179">
            <v>0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>
            <v>5406140</v>
          </cell>
          <cell r="B9180" t="str">
            <v>Todo riesgo equipo electrÛnico</v>
          </cell>
          <cell r="C9180">
            <v>0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>
            <v>540614003</v>
          </cell>
          <cell r="B9181" t="str">
            <v>Coaseguro</v>
          </cell>
          <cell r="C9181">
            <v>0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>
            <v>540614004</v>
          </cell>
          <cell r="B9182" t="str">
            <v>Reaseguro cedido</v>
          </cell>
          <cell r="C9182">
            <v>0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>
            <v>54061400401</v>
          </cell>
          <cell r="B9183" t="str">
            <v>Siniestros recuperados</v>
          </cell>
          <cell r="C9183">
            <v>0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>
            <v>54061400402</v>
          </cell>
          <cell r="B9184" t="str">
            <v>Gastos de ajuste siniestro recuperados</v>
          </cell>
          <cell r="C9184">
            <v>0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>
            <v>540614005</v>
          </cell>
          <cell r="B9185" t="str">
            <v>Retrocesiones de seguros</v>
          </cell>
          <cell r="C9185">
            <v>0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>
            <v>54061400501</v>
          </cell>
          <cell r="B9186" t="str">
            <v>Siniestros recuperados</v>
          </cell>
          <cell r="C9186">
            <v>0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>
            <v>54061400502</v>
          </cell>
          <cell r="B9187" t="str">
            <v>Gastos de ajuste siniestro recuperados</v>
          </cell>
          <cell r="C9187">
            <v>0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>
            <v>540614009</v>
          </cell>
          <cell r="B9188" t="str">
            <v>Seguro con Filiales</v>
          </cell>
          <cell r="C9188">
            <v>0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>
            <v>54061400903</v>
          </cell>
          <cell r="B9189" t="str">
            <v>Coaseguro</v>
          </cell>
          <cell r="C9189">
            <v>0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>
            <v>54061400904</v>
          </cell>
          <cell r="B9190" t="str">
            <v>Reaseguro cedido</v>
          </cell>
          <cell r="C9190">
            <v>0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>
            <v>54061400905</v>
          </cell>
          <cell r="B9191" t="str">
            <v>Retrocesiones de seguros</v>
          </cell>
          <cell r="C9191">
            <v>0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>
            <v>5406150</v>
          </cell>
          <cell r="B9192" t="str">
            <v>Calderos</v>
          </cell>
          <cell r="C9192">
            <v>0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>
            <v>540615003</v>
          </cell>
          <cell r="B9193" t="str">
            <v>Coaseguro</v>
          </cell>
          <cell r="C9193">
            <v>0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>
            <v>540615004</v>
          </cell>
          <cell r="B9194" t="str">
            <v>Reaseguro cedido</v>
          </cell>
          <cell r="C9194">
            <v>0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>
            <v>54061500401</v>
          </cell>
          <cell r="B9195" t="str">
            <v>Siniestros recuperados</v>
          </cell>
          <cell r="C9195">
            <v>0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>
            <v>54061500402</v>
          </cell>
          <cell r="B9196" t="str">
            <v>Gastos de ajuste siniestro recuperados</v>
          </cell>
          <cell r="C9196">
            <v>0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>
            <v>540615005</v>
          </cell>
          <cell r="B9197" t="str">
            <v>Retrocesiones de seguros</v>
          </cell>
          <cell r="C9197">
            <v>0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>
            <v>54061500501</v>
          </cell>
          <cell r="B9198" t="str">
            <v>Siniestros recuperados</v>
          </cell>
          <cell r="C9198">
            <v>0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>
            <v>54061500502</v>
          </cell>
          <cell r="B9199" t="str">
            <v>Gastos de ajuste siniestro recuperados</v>
          </cell>
          <cell r="C9199">
            <v>0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>
            <v>540615009</v>
          </cell>
          <cell r="B9200" t="str">
            <v>Seguro con Filiales</v>
          </cell>
          <cell r="C9200">
            <v>0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>
            <v>54061500903</v>
          </cell>
          <cell r="B9201" t="str">
            <v>Coaseguro</v>
          </cell>
          <cell r="C9201">
            <v>0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>
            <v>54061500904</v>
          </cell>
          <cell r="B9202" t="str">
            <v>Reaseguro cedido</v>
          </cell>
          <cell r="C9202">
            <v>0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>
            <v>54061500905</v>
          </cell>
          <cell r="B9203" t="str">
            <v>Retrocesiones de seguros</v>
          </cell>
          <cell r="C9203">
            <v>0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>
            <v>5406160</v>
          </cell>
          <cell r="B9204" t="str">
            <v>Lucro cesante por interrupción de negocios</v>
          </cell>
          <cell r="C9204">
            <v>0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>
            <v>540616003</v>
          </cell>
          <cell r="B9205" t="str">
            <v>Coaseguro</v>
          </cell>
          <cell r="C9205">
            <v>0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>
            <v>540616004</v>
          </cell>
          <cell r="B9206" t="str">
            <v>Reaseguro cedido</v>
          </cell>
          <cell r="C9206">
            <v>0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>
            <v>54061600401</v>
          </cell>
          <cell r="B9207" t="str">
            <v>Siniestros recuperados</v>
          </cell>
          <cell r="C9207">
            <v>0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>
            <v>54061600402</v>
          </cell>
          <cell r="B9208" t="str">
            <v>Gastos de ajuste siniestro recuperados</v>
          </cell>
          <cell r="C9208">
            <v>0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>
            <v>540616005</v>
          </cell>
          <cell r="B9209" t="str">
            <v>Retrocesiones de seguros</v>
          </cell>
          <cell r="C9209">
            <v>0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>
            <v>54061600501</v>
          </cell>
          <cell r="B9210" t="str">
            <v>Siniestros recuperados</v>
          </cell>
          <cell r="C9210">
            <v>0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>
            <v>54061600502</v>
          </cell>
          <cell r="B9211" t="str">
            <v>Gastos de ajuste siniestro recuperados</v>
          </cell>
          <cell r="C9211">
            <v>0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>
            <v>540616009</v>
          </cell>
          <cell r="B9212" t="str">
            <v>Seguro con Filiales</v>
          </cell>
          <cell r="C9212">
            <v>0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>
            <v>54061600903</v>
          </cell>
          <cell r="B9213" t="str">
            <v>Coaseguro</v>
          </cell>
          <cell r="C9213">
            <v>0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>
            <v>54061600904</v>
          </cell>
          <cell r="B9214" t="str">
            <v>Reaseguro cedido</v>
          </cell>
          <cell r="C9214">
            <v>0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>
            <v>54061600905</v>
          </cell>
          <cell r="B9215" t="str">
            <v>Retrocesiones de seguros</v>
          </cell>
          <cell r="C9215">
            <v>0</v>
          </cell>
          <cell r="D9215">
            <v>0</v>
          </cell>
          <cell r="E9215">
            <v>0</v>
          </cell>
          <cell r="F9215">
            <v>0</v>
          </cell>
        </row>
        <row r="9216">
          <cell r="A9216">
            <v>5406170</v>
          </cell>
          <cell r="B9216" t="str">
            <v>Lucro cesante rotura de maquinaria</v>
          </cell>
          <cell r="C9216">
            <v>0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>
            <v>540617003</v>
          </cell>
          <cell r="B9217" t="str">
            <v>Coaseguro</v>
          </cell>
          <cell r="C9217">
            <v>0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>
            <v>540617004</v>
          </cell>
          <cell r="B9218" t="str">
            <v>Reaseguro cedido</v>
          </cell>
          <cell r="C9218">
            <v>0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>
            <v>54061700401</v>
          </cell>
          <cell r="B9219" t="str">
            <v>Siniestros recuperados</v>
          </cell>
          <cell r="C9219">
            <v>0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>
            <v>54061700402</v>
          </cell>
          <cell r="B9220" t="str">
            <v>Gastos de ajuste siniestro recuperados</v>
          </cell>
          <cell r="C9220">
            <v>0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>
            <v>540617005</v>
          </cell>
          <cell r="B9221" t="str">
            <v>Retrocesiones de seguros</v>
          </cell>
          <cell r="C9221">
            <v>0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>
            <v>54061700501</v>
          </cell>
          <cell r="B9222" t="str">
            <v>Siniestros recuperados</v>
          </cell>
          <cell r="C9222">
            <v>0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>
            <v>54061700502</v>
          </cell>
          <cell r="B9223" t="str">
            <v>Gastos de ajuste siniestro recuperados</v>
          </cell>
          <cell r="C9223">
            <v>0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>
            <v>540617009</v>
          </cell>
          <cell r="B9224" t="str">
            <v>Seguro con Filiales</v>
          </cell>
          <cell r="C9224">
            <v>0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>
            <v>54061700903</v>
          </cell>
          <cell r="B9225" t="str">
            <v>Coaseguro</v>
          </cell>
          <cell r="C9225">
            <v>0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>
            <v>54061700904</v>
          </cell>
          <cell r="B9226" t="str">
            <v>Reaseguro cedido</v>
          </cell>
          <cell r="C9226">
            <v>0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>
            <v>54061700905</v>
          </cell>
          <cell r="B9227" t="str">
            <v>Retrocesiones de seguros</v>
          </cell>
          <cell r="C9227">
            <v>0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>
            <v>540618</v>
          </cell>
          <cell r="B9228" t="str">
            <v>Responsabilidad civil</v>
          </cell>
          <cell r="C9228">
            <v>0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>
            <v>5406180</v>
          </cell>
          <cell r="B9229" t="str">
            <v>Responsabilidad civil</v>
          </cell>
          <cell r="C9229">
            <v>0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>
            <v>540618003</v>
          </cell>
          <cell r="B9230" t="str">
            <v>Coaseguro</v>
          </cell>
          <cell r="C9230">
            <v>0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>
            <v>540618004</v>
          </cell>
          <cell r="B9231" t="str">
            <v>Reaseguro cedido</v>
          </cell>
          <cell r="C9231">
            <v>0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>
            <v>54061800401</v>
          </cell>
          <cell r="B9232" t="str">
            <v>Siniestros recuperados</v>
          </cell>
          <cell r="C9232">
            <v>0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>
            <v>54061800402</v>
          </cell>
          <cell r="B9233" t="str">
            <v>Gastos de ajuste siniestro recuperados</v>
          </cell>
          <cell r="C9233">
            <v>0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>
            <v>540618005</v>
          </cell>
          <cell r="B9234" t="str">
            <v>Retrocesiones de seguros</v>
          </cell>
          <cell r="C9234">
            <v>0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>
            <v>54061800501</v>
          </cell>
          <cell r="B9235" t="str">
            <v>Siniestros recuperados</v>
          </cell>
          <cell r="C9235">
            <v>0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>
            <v>54061800502</v>
          </cell>
          <cell r="B9236" t="str">
            <v>Gastos de ajuste siniestro recuperados</v>
          </cell>
          <cell r="C9236">
            <v>0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>
            <v>540618009</v>
          </cell>
          <cell r="B9237" t="str">
            <v>Seguro con Filiales</v>
          </cell>
          <cell r="C9237">
            <v>0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>
            <v>54061800903</v>
          </cell>
          <cell r="B9238" t="str">
            <v>Coaseguro</v>
          </cell>
          <cell r="C9238">
            <v>0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>
            <v>54061800904</v>
          </cell>
          <cell r="B9239" t="str">
            <v>Reaseguro cedido</v>
          </cell>
          <cell r="C9239">
            <v>0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>
            <v>54061800905</v>
          </cell>
          <cell r="B9240" t="str">
            <v>Retrocesiones de seguros</v>
          </cell>
          <cell r="C9240">
            <v>0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>
            <v>5406190</v>
          </cell>
          <cell r="B9241" t="str">
            <v>Riesgos profesionales</v>
          </cell>
          <cell r="C9241">
            <v>0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>
            <v>540619003</v>
          </cell>
          <cell r="B9242" t="str">
            <v>Coaseguro</v>
          </cell>
          <cell r="C9242">
            <v>0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>
            <v>540619004</v>
          </cell>
          <cell r="B9243" t="str">
            <v>Reaseguro cedido</v>
          </cell>
          <cell r="C9243">
            <v>0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>
            <v>54061900401</v>
          </cell>
          <cell r="B9244" t="str">
            <v>Siniestros recuperados</v>
          </cell>
          <cell r="C9244">
            <v>0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>
            <v>54061900402</v>
          </cell>
          <cell r="B9245" t="str">
            <v>Gastos de ajuste siniestro recuperados</v>
          </cell>
          <cell r="C9245">
            <v>0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>
            <v>540619005</v>
          </cell>
          <cell r="B9246" t="str">
            <v>Retrocesiones de seguros</v>
          </cell>
          <cell r="C9246">
            <v>0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>
            <v>54061900501</v>
          </cell>
          <cell r="B9247" t="str">
            <v>Siniestros recuperados</v>
          </cell>
          <cell r="C9247">
            <v>0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>
            <v>54061900502</v>
          </cell>
          <cell r="B9248" t="str">
            <v>Gastos de ajuste siniestro recuperados</v>
          </cell>
          <cell r="C9248">
            <v>0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>
            <v>540619009</v>
          </cell>
          <cell r="B9249" t="str">
            <v>Seguro con Filiales</v>
          </cell>
          <cell r="C9249">
            <v>0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>
            <v>54061900903</v>
          </cell>
          <cell r="B9250" t="str">
            <v>Coaseguro</v>
          </cell>
          <cell r="C9250">
            <v>0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>
            <v>54061900904</v>
          </cell>
          <cell r="B9251" t="str">
            <v>Reaseguro cedido</v>
          </cell>
          <cell r="C9251">
            <v>0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>
            <v>54061900905</v>
          </cell>
          <cell r="B9252" t="str">
            <v>Retrocesiones de seguros</v>
          </cell>
          <cell r="C9252">
            <v>0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>
            <v>5406200</v>
          </cell>
          <cell r="B9253" t="str">
            <v>Ganadero</v>
          </cell>
          <cell r="C9253">
            <v>0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>
            <v>540620003</v>
          </cell>
          <cell r="B9254" t="str">
            <v>Coaseguro</v>
          </cell>
          <cell r="C9254">
            <v>0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>
            <v>540620004</v>
          </cell>
          <cell r="B9255" t="str">
            <v>Reaseguro cedido</v>
          </cell>
          <cell r="C9255">
            <v>0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>
            <v>54062000401</v>
          </cell>
          <cell r="B9256" t="str">
            <v>Siniestros recuperados</v>
          </cell>
          <cell r="C9256">
            <v>0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>
            <v>54062000402</v>
          </cell>
          <cell r="B9257" t="str">
            <v>Gastos de ajuste siniestro recuperados</v>
          </cell>
          <cell r="C9257">
            <v>0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>
            <v>540620005</v>
          </cell>
          <cell r="B9258" t="str">
            <v>Retrocesiones de seguros</v>
          </cell>
          <cell r="C9258">
            <v>0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>
            <v>54062000501</v>
          </cell>
          <cell r="B9259" t="str">
            <v>Siniestros recuperados</v>
          </cell>
          <cell r="C9259">
            <v>0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>
            <v>54062000502</v>
          </cell>
          <cell r="B9260" t="str">
            <v>Gastos de ajuste siniestro recuperados</v>
          </cell>
          <cell r="C9260">
            <v>0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>
            <v>540620009</v>
          </cell>
          <cell r="B9261" t="str">
            <v>Seguro con Filiales</v>
          </cell>
          <cell r="C9261">
            <v>0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>
            <v>54062000903</v>
          </cell>
          <cell r="B9262" t="str">
            <v>Coaseguro</v>
          </cell>
          <cell r="C9262">
            <v>0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>
            <v>54062000904</v>
          </cell>
          <cell r="B9263" t="str">
            <v>Reaseguro cedido</v>
          </cell>
          <cell r="C9263">
            <v>0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>
            <v>54062000905</v>
          </cell>
          <cell r="B9264" t="str">
            <v>Retrocesiones de seguros</v>
          </cell>
          <cell r="C9264">
            <v>0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>
            <v>540621</v>
          </cell>
          <cell r="B9265" t="str">
            <v>Agrícola</v>
          </cell>
          <cell r="C9265">
            <v>0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>
            <v>5406210</v>
          </cell>
          <cell r="B9266" t="str">
            <v>AgrÌcola</v>
          </cell>
          <cell r="C9266">
            <v>0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>
            <v>540621003</v>
          </cell>
          <cell r="B9267" t="str">
            <v>Coaseguro</v>
          </cell>
          <cell r="C9267">
            <v>0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>
            <v>540621004</v>
          </cell>
          <cell r="B9268" t="str">
            <v>Reaseguro cedido</v>
          </cell>
          <cell r="C9268">
            <v>0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>
            <v>54062100401</v>
          </cell>
          <cell r="B9269" t="str">
            <v>Siniestros recuperados</v>
          </cell>
          <cell r="C9269">
            <v>0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>
            <v>54062100402</v>
          </cell>
          <cell r="B9270" t="str">
            <v>Gastos de ajuste siniestro recuperados</v>
          </cell>
          <cell r="C9270">
            <v>0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>
            <v>540621005</v>
          </cell>
          <cell r="B9271" t="str">
            <v>Retrocesiones de seguros</v>
          </cell>
          <cell r="C9271">
            <v>0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>
            <v>54062100501</v>
          </cell>
          <cell r="B9272" t="str">
            <v>Siniestros recuperados</v>
          </cell>
          <cell r="C9272">
            <v>0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>
            <v>54062100502</v>
          </cell>
          <cell r="B9273" t="str">
            <v>Gastos de ajuste siniestro recuperados</v>
          </cell>
          <cell r="C9273">
            <v>0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>
            <v>540621009</v>
          </cell>
          <cell r="B9274" t="str">
            <v>Seguro con Filiales</v>
          </cell>
          <cell r="C9274">
            <v>0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>
            <v>54062100903</v>
          </cell>
          <cell r="B9275" t="str">
            <v>Coaseguro</v>
          </cell>
          <cell r="C9275">
            <v>0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>
            <v>54062100904</v>
          </cell>
          <cell r="B9276" t="str">
            <v>Reaseguro cedido</v>
          </cell>
          <cell r="C9276">
            <v>0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>
            <v>54062100905</v>
          </cell>
          <cell r="B9277" t="str">
            <v>Retrocesiones de seguros</v>
          </cell>
          <cell r="C9277">
            <v>0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>
            <v>540622</v>
          </cell>
          <cell r="B9278" t="str">
            <v>Domiciliario</v>
          </cell>
          <cell r="C9278">
            <v>0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>
            <v>5406220</v>
          </cell>
          <cell r="B9279" t="str">
            <v>Domiciliario</v>
          </cell>
          <cell r="C9279">
            <v>0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>
            <v>540622003</v>
          </cell>
          <cell r="B9280" t="str">
            <v>Coaseguro</v>
          </cell>
          <cell r="C9280">
            <v>0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>
            <v>540622004</v>
          </cell>
          <cell r="B9281" t="str">
            <v>Reaseguro cedido</v>
          </cell>
          <cell r="C9281">
            <v>0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>
            <v>54062200401</v>
          </cell>
          <cell r="B9282" t="str">
            <v>Siniestros recuperados</v>
          </cell>
          <cell r="C9282">
            <v>0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>
            <v>54062200402</v>
          </cell>
          <cell r="B9283" t="str">
            <v>Gastos de ajuste siniestro recuperados</v>
          </cell>
          <cell r="C9283">
            <v>0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>
            <v>540622005</v>
          </cell>
          <cell r="B9284" t="str">
            <v>Retrocesiones de seguros</v>
          </cell>
          <cell r="C9284">
            <v>0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>
            <v>54062200501</v>
          </cell>
          <cell r="B9285" t="str">
            <v>Siniestros recuperados</v>
          </cell>
          <cell r="C9285">
            <v>0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>
            <v>54062200502</v>
          </cell>
          <cell r="B9286" t="str">
            <v>Gastos de ajuste siniestro recuperados</v>
          </cell>
          <cell r="C9286">
            <v>0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>
            <v>540622009</v>
          </cell>
          <cell r="B9287" t="str">
            <v>Seguro con Filiales</v>
          </cell>
          <cell r="C9287">
            <v>0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>
            <v>54062200903</v>
          </cell>
          <cell r="B9288" t="str">
            <v>Coaseguro</v>
          </cell>
          <cell r="C9288">
            <v>0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>
            <v>54062200904</v>
          </cell>
          <cell r="B9289" t="str">
            <v>Reaseguro cedido</v>
          </cell>
          <cell r="C9289">
            <v>0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>
            <v>54062200905</v>
          </cell>
          <cell r="B9290" t="str">
            <v>Retrocesiones de seguros</v>
          </cell>
          <cell r="C9290">
            <v>0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>
            <v>540623</v>
          </cell>
          <cell r="B9291" t="str">
            <v>Crédito interno</v>
          </cell>
          <cell r="C9291">
            <v>0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>
            <v>5406230</v>
          </cell>
          <cell r="B9292" t="str">
            <v>Crédito interno</v>
          </cell>
          <cell r="C9292">
            <v>0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>
            <v>540623003</v>
          </cell>
          <cell r="B9293" t="str">
            <v>Coaseguro</v>
          </cell>
          <cell r="C9293">
            <v>0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>
            <v>540623004</v>
          </cell>
          <cell r="B9294" t="str">
            <v>Reaseguro cedido</v>
          </cell>
          <cell r="C9294">
            <v>0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>
            <v>54062300401</v>
          </cell>
          <cell r="B9295" t="str">
            <v>Siniestros recuperados</v>
          </cell>
          <cell r="C9295">
            <v>0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>
            <v>54062300402</v>
          </cell>
          <cell r="B9296" t="str">
            <v>Gastos de ajuste siniestro recuperados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>
            <v>540623005</v>
          </cell>
          <cell r="B9297" t="str">
            <v>Retrocesiones de seguros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>
            <v>54062300501</v>
          </cell>
          <cell r="B9298" t="str">
            <v>Siniestros recuperados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>
            <v>54062300502</v>
          </cell>
          <cell r="B9299" t="str">
            <v>Gastos de ajuste siniestro recuperados</v>
          </cell>
          <cell r="C9299">
            <v>0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>
            <v>540623009</v>
          </cell>
          <cell r="B9300" t="str">
            <v>Seguro con Filiales</v>
          </cell>
          <cell r="C9300">
            <v>0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>
            <v>54062300903</v>
          </cell>
          <cell r="B9301" t="str">
            <v>Coaseguro</v>
          </cell>
          <cell r="C9301">
            <v>0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>
            <v>54062300904</v>
          </cell>
          <cell r="B9302" t="str">
            <v>Reaseguro cedido</v>
          </cell>
          <cell r="C9302">
            <v>0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>
            <v>54062300905</v>
          </cell>
          <cell r="B9303" t="str">
            <v>Retrocesiones de seguros</v>
          </cell>
          <cell r="C9303">
            <v>0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>
            <v>5406240</v>
          </cell>
          <cell r="B9304" t="str">
            <v>Crédito a la exportación</v>
          </cell>
          <cell r="C9304">
            <v>0</v>
          </cell>
          <cell r="D9304">
            <v>0</v>
          </cell>
          <cell r="E9304">
            <v>0</v>
          </cell>
          <cell r="F9304">
            <v>0</v>
          </cell>
        </row>
        <row r="9305">
          <cell r="A9305">
            <v>540624003</v>
          </cell>
          <cell r="B9305" t="str">
            <v>Coaseguro</v>
          </cell>
          <cell r="C9305">
            <v>0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>
            <v>540624004</v>
          </cell>
          <cell r="B9306" t="str">
            <v>Reaseguro cedido</v>
          </cell>
          <cell r="C9306">
            <v>0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>
            <v>54062400401</v>
          </cell>
          <cell r="B9307" t="str">
            <v>Siniestros recuperados</v>
          </cell>
          <cell r="C9307">
            <v>0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>
            <v>54062400402</v>
          </cell>
          <cell r="B9308" t="str">
            <v>Gastos de ajuste siniestro recuperados</v>
          </cell>
          <cell r="C9308">
            <v>0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>
            <v>540624005</v>
          </cell>
          <cell r="B9309" t="str">
            <v>Retrocesiones de seguros</v>
          </cell>
          <cell r="C9309">
            <v>0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>
            <v>54062400501</v>
          </cell>
          <cell r="B9310" t="str">
            <v>Siniestros recuperados</v>
          </cell>
          <cell r="C9310">
            <v>0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>
            <v>54062400502</v>
          </cell>
          <cell r="B9311" t="str">
            <v>Gastos de ajuste siniestro recuperados</v>
          </cell>
          <cell r="C9311">
            <v>0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>
            <v>540624009</v>
          </cell>
          <cell r="B9312" t="str">
            <v>Seguro con Filiales</v>
          </cell>
          <cell r="C9312">
            <v>0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>
            <v>54062400903</v>
          </cell>
          <cell r="B9313" t="str">
            <v>Coaseguro</v>
          </cell>
          <cell r="C9313">
            <v>0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>
            <v>54062400904</v>
          </cell>
          <cell r="B9314" t="str">
            <v>Reaseguro cedido</v>
          </cell>
          <cell r="C9314">
            <v>0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>
            <v>54062400905</v>
          </cell>
          <cell r="B9315" t="str">
            <v>Retrocesiones de seguros</v>
          </cell>
          <cell r="C9315">
            <v>0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>
            <v>5406250</v>
          </cell>
          <cell r="B9316" t="str">
            <v>Miscelaneos</v>
          </cell>
          <cell r="C9316">
            <v>0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>
            <v>540625003</v>
          </cell>
          <cell r="B9317" t="str">
            <v>Coaseguro</v>
          </cell>
          <cell r="C9317">
            <v>0</v>
          </cell>
          <cell r="D9317">
            <v>0</v>
          </cell>
          <cell r="E9317">
            <v>0</v>
          </cell>
          <cell r="F9317">
            <v>0</v>
          </cell>
        </row>
        <row r="9318">
          <cell r="A9318">
            <v>540625004</v>
          </cell>
          <cell r="B9318" t="str">
            <v>Reaseguro cedido</v>
          </cell>
          <cell r="C9318">
            <v>0</v>
          </cell>
          <cell r="D9318">
            <v>0</v>
          </cell>
          <cell r="E9318">
            <v>0</v>
          </cell>
          <cell r="F9318">
            <v>0</v>
          </cell>
        </row>
        <row r="9319">
          <cell r="A9319">
            <v>54062500401</v>
          </cell>
          <cell r="B9319" t="str">
            <v>Siniestros recuperados</v>
          </cell>
          <cell r="C9319">
            <v>0</v>
          </cell>
          <cell r="D9319">
            <v>0</v>
          </cell>
          <cell r="E9319">
            <v>0</v>
          </cell>
          <cell r="F9319">
            <v>0</v>
          </cell>
        </row>
        <row r="9320">
          <cell r="A9320">
            <v>54062500402</v>
          </cell>
          <cell r="B9320" t="str">
            <v>Gastos de ajuste siniestro recuperados</v>
          </cell>
          <cell r="C9320">
            <v>0</v>
          </cell>
          <cell r="D9320">
            <v>0</v>
          </cell>
          <cell r="E9320">
            <v>0</v>
          </cell>
          <cell r="F9320">
            <v>0</v>
          </cell>
        </row>
        <row r="9321">
          <cell r="A9321">
            <v>540625005</v>
          </cell>
          <cell r="B9321" t="str">
            <v>Retrocesiones de seguros</v>
          </cell>
          <cell r="C9321">
            <v>0</v>
          </cell>
          <cell r="D9321">
            <v>0</v>
          </cell>
          <cell r="E9321">
            <v>0</v>
          </cell>
          <cell r="F9321">
            <v>0</v>
          </cell>
        </row>
        <row r="9322">
          <cell r="A9322">
            <v>54062500501</v>
          </cell>
          <cell r="B9322" t="str">
            <v>Siniestros recuperados</v>
          </cell>
          <cell r="C9322">
            <v>0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>
            <v>54062500502</v>
          </cell>
          <cell r="B9323" t="str">
            <v>Gastos de ajuste siniestro recuperados</v>
          </cell>
          <cell r="C9323">
            <v>0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>
            <v>540625009</v>
          </cell>
          <cell r="B9324" t="str">
            <v>Seguro con Filiales</v>
          </cell>
          <cell r="C9324">
            <v>0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>
            <v>54062500903</v>
          </cell>
          <cell r="B9325" t="str">
            <v>Coaseguro</v>
          </cell>
          <cell r="C9325">
            <v>0</v>
          </cell>
          <cell r="D9325">
            <v>0</v>
          </cell>
          <cell r="E9325">
            <v>0</v>
          </cell>
          <cell r="F9325">
            <v>0</v>
          </cell>
        </row>
        <row r="9326">
          <cell r="A9326">
            <v>54062500904</v>
          </cell>
          <cell r="B9326" t="str">
            <v>Reaseguro cedido</v>
          </cell>
          <cell r="C9326">
            <v>0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>
            <v>54062500905</v>
          </cell>
          <cell r="B9327" t="str">
            <v>Retrocesiones de seguros</v>
          </cell>
          <cell r="C9327">
            <v>0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>
            <v>5407</v>
          </cell>
          <cell r="B9328" t="str">
            <v>DE FIANZAS</v>
          </cell>
          <cell r="C9328">
            <v>0</v>
          </cell>
          <cell r="D9328">
            <v>0</v>
          </cell>
          <cell r="E9328">
            <v>130319.95</v>
          </cell>
          <cell r="F9328">
            <v>-130319.95</v>
          </cell>
        </row>
        <row r="9329">
          <cell r="A9329">
            <v>5407010</v>
          </cell>
          <cell r="B9329" t="str">
            <v>Fidelidad</v>
          </cell>
          <cell r="C9329">
            <v>0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>
            <v>540701003</v>
          </cell>
          <cell r="B9330" t="str">
            <v>Coafianzamiento</v>
          </cell>
          <cell r="C9330">
            <v>0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>
            <v>540701004</v>
          </cell>
          <cell r="B9331" t="str">
            <v>Reafianzamiento cedido</v>
          </cell>
          <cell r="C9331">
            <v>0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>
            <v>54070100401</v>
          </cell>
          <cell r="B9332" t="str">
            <v>Siniestros recuperados</v>
          </cell>
          <cell r="C9332">
            <v>0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>
            <v>54070100402</v>
          </cell>
          <cell r="B9333" t="str">
            <v>Gastos de ajuste siniestro recuperados</v>
          </cell>
          <cell r="C9333">
            <v>0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>
            <v>540701005</v>
          </cell>
          <cell r="B9334" t="str">
            <v>Retrocesión de fianzas</v>
          </cell>
          <cell r="C9334">
            <v>0</v>
          </cell>
          <cell r="D9334">
            <v>0</v>
          </cell>
          <cell r="E9334">
            <v>0</v>
          </cell>
          <cell r="F9334">
            <v>0</v>
          </cell>
        </row>
        <row r="9335">
          <cell r="A9335">
            <v>54070100501</v>
          </cell>
          <cell r="B9335" t="str">
            <v>Siniestros recuperados</v>
          </cell>
          <cell r="C9335">
            <v>0</v>
          </cell>
          <cell r="D9335">
            <v>0</v>
          </cell>
          <cell r="E9335">
            <v>0</v>
          </cell>
          <cell r="F9335">
            <v>0</v>
          </cell>
        </row>
        <row r="9336">
          <cell r="A9336">
            <v>54070100502</v>
          </cell>
          <cell r="B9336" t="str">
            <v>Gastos de ajuste siniestro recuperados</v>
          </cell>
          <cell r="C9336">
            <v>0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>
            <v>540701009</v>
          </cell>
          <cell r="B9337" t="str">
            <v>Fianzas con filiales</v>
          </cell>
          <cell r="C9337">
            <v>0</v>
          </cell>
          <cell r="D9337">
            <v>0</v>
          </cell>
          <cell r="E9337">
            <v>0</v>
          </cell>
          <cell r="F9337">
            <v>0</v>
          </cell>
        </row>
        <row r="9338">
          <cell r="A9338">
            <v>54070100903</v>
          </cell>
          <cell r="B9338" t="str">
            <v>Coafianzamiento</v>
          </cell>
          <cell r="C9338">
            <v>0</v>
          </cell>
          <cell r="D9338">
            <v>0</v>
          </cell>
          <cell r="E9338">
            <v>0</v>
          </cell>
          <cell r="F9338">
            <v>0</v>
          </cell>
        </row>
        <row r="9339">
          <cell r="A9339">
            <v>54070100904</v>
          </cell>
          <cell r="B9339" t="str">
            <v>Reafianzamiento cedido</v>
          </cell>
          <cell r="C9339">
            <v>0</v>
          </cell>
          <cell r="D9339">
            <v>0</v>
          </cell>
          <cell r="E9339">
            <v>0</v>
          </cell>
          <cell r="F9339">
            <v>0</v>
          </cell>
        </row>
        <row r="9340">
          <cell r="A9340">
            <v>54070100905</v>
          </cell>
          <cell r="B9340" t="str">
            <v>Retrocesión de fianzas</v>
          </cell>
          <cell r="C9340">
            <v>0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>
            <v>540702</v>
          </cell>
          <cell r="B9341" t="str">
            <v>Garantía</v>
          </cell>
          <cell r="C9341">
            <v>0</v>
          </cell>
          <cell r="D9341">
            <v>0</v>
          </cell>
          <cell r="E9341">
            <v>130319.95</v>
          </cell>
          <cell r="F9341">
            <v>-130319.95</v>
          </cell>
        </row>
        <row r="9342">
          <cell r="A9342">
            <v>5407020</v>
          </cell>
          <cell r="B9342" t="str">
            <v>Garantía</v>
          </cell>
          <cell r="C9342">
            <v>0</v>
          </cell>
          <cell r="D9342">
            <v>0</v>
          </cell>
          <cell r="E9342">
            <v>130319.95</v>
          </cell>
          <cell r="F9342">
            <v>-130319.95</v>
          </cell>
        </row>
        <row r="9343">
          <cell r="A9343">
            <v>540702003</v>
          </cell>
          <cell r="B9343" t="str">
            <v>Coafianzamiento</v>
          </cell>
          <cell r="C9343">
            <v>0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>
            <v>540702004</v>
          </cell>
          <cell r="B9344" t="str">
            <v>Reafianzamiento cedido</v>
          </cell>
          <cell r="C9344">
            <v>0</v>
          </cell>
          <cell r="D9344">
            <v>0</v>
          </cell>
          <cell r="E9344">
            <v>130319.95</v>
          </cell>
          <cell r="F9344">
            <v>-130319.95</v>
          </cell>
        </row>
        <row r="9345">
          <cell r="A9345">
            <v>54070200401</v>
          </cell>
          <cell r="B9345" t="str">
            <v>Siniestros recuperados</v>
          </cell>
          <cell r="C9345">
            <v>0</v>
          </cell>
          <cell r="D9345">
            <v>0</v>
          </cell>
          <cell r="E9345">
            <v>130319.95</v>
          </cell>
          <cell r="F9345">
            <v>-130319.95</v>
          </cell>
        </row>
        <row r="9346">
          <cell r="A9346">
            <v>54070200402</v>
          </cell>
          <cell r="B9346" t="str">
            <v>Gastos de ajuste siniestro recuperados</v>
          </cell>
          <cell r="C9346">
            <v>0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>
            <v>540702005</v>
          </cell>
          <cell r="B9347" t="str">
            <v>Retrocesión de fianzas</v>
          </cell>
          <cell r="C9347">
            <v>0</v>
          </cell>
          <cell r="D9347">
            <v>0</v>
          </cell>
          <cell r="E9347">
            <v>0</v>
          </cell>
          <cell r="F9347">
            <v>0</v>
          </cell>
        </row>
        <row r="9348">
          <cell r="A9348">
            <v>54070200501</v>
          </cell>
          <cell r="B9348" t="str">
            <v>Siniestros recuperados</v>
          </cell>
          <cell r="C9348">
            <v>0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>
            <v>54070200502</v>
          </cell>
          <cell r="B9349" t="str">
            <v>Gastos de ajuste siniestro recuperados</v>
          </cell>
          <cell r="C9349">
            <v>0</v>
          </cell>
          <cell r="D9349">
            <v>0</v>
          </cell>
          <cell r="E9349">
            <v>0</v>
          </cell>
          <cell r="F9349">
            <v>0</v>
          </cell>
        </row>
        <row r="9350">
          <cell r="A9350">
            <v>540702009</v>
          </cell>
          <cell r="B9350" t="str">
            <v>Fianzas con filiales</v>
          </cell>
          <cell r="C9350">
            <v>0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>
            <v>54070200903</v>
          </cell>
          <cell r="B9351" t="str">
            <v>Coafianzamiento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>
            <v>54070200904</v>
          </cell>
          <cell r="B9352" t="str">
            <v>Reafianzamiento cedido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>
            <v>54070200905</v>
          </cell>
          <cell r="B9353" t="str">
            <v>Retrocesión de fianzas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>
            <v>5407030</v>
          </cell>
          <cell r="B9354" t="str">
            <v>Motoristas</v>
          </cell>
          <cell r="C9354">
            <v>0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>
            <v>540703003</v>
          </cell>
          <cell r="B9355" t="str">
            <v>Coafianzamiento</v>
          </cell>
          <cell r="C9355">
            <v>0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>
            <v>540703004</v>
          </cell>
          <cell r="B9356" t="str">
            <v>Reafianzamiento cedido</v>
          </cell>
          <cell r="C9356">
            <v>0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>
            <v>54070300401</v>
          </cell>
          <cell r="B9357" t="str">
            <v>Siniestros recuperados</v>
          </cell>
          <cell r="C9357">
            <v>0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>
            <v>54070300402</v>
          </cell>
          <cell r="B9358" t="str">
            <v>Gastos de ajuste siniestro recuperados</v>
          </cell>
          <cell r="C9358">
            <v>0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>
            <v>540703005</v>
          </cell>
          <cell r="B9359" t="str">
            <v>Retrocesión de fianzas</v>
          </cell>
          <cell r="C9359">
            <v>0</v>
          </cell>
          <cell r="D9359">
            <v>0</v>
          </cell>
          <cell r="E9359">
            <v>0</v>
          </cell>
          <cell r="F9359">
            <v>0</v>
          </cell>
        </row>
        <row r="9360">
          <cell r="A9360">
            <v>54070300501</v>
          </cell>
          <cell r="B9360" t="str">
            <v>Siniestros recuperados</v>
          </cell>
          <cell r="C9360">
            <v>0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>
            <v>54070300502</v>
          </cell>
          <cell r="B9361" t="str">
            <v>Gastos de ajuste siniestro recuperados</v>
          </cell>
          <cell r="C9361">
            <v>0</v>
          </cell>
          <cell r="D9361">
            <v>0</v>
          </cell>
          <cell r="E9361">
            <v>0</v>
          </cell>
          <cell r="F9361">
            <v>0</v>
          </cell>
        </row>
        <row r="9362">
          <cell r="A9362">
            <v>540703009</v>
          </cell>
          <cell r="B9362" t="str">
            <v>Fianzas con filiales</v>
          </cell>
          <cell r="C9362">
            <v>0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>
            <v>54070300903</v>
          </cell>
          <cell r="B9363" t="str">
            <v>Coafianzamiento</v>
          </cell>
          <cell r="C9363">
            <v>0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>
            <v>54070300904</v>
          </cell>
          <cell r="B9364" t="str">
            <v>Reafianzamiento cedido</v>
          </cell>
          <cell r="C9364">
            <v>0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>
            <v>54070300905</v>
          </cell>
          <cell r="B9365" t="str">
            <v>Retrocesión de fianzas</v>
          </cell>
          <cell r="C9365">
            <v>0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>
            <v>5408</v>
          </cell>
          <cell r="B9366" t="str">
            <v>RECUPERACION DE GASTOS DE LIQUIDACION DE SINIESTROS</v>
          </cell>
          <cell r="C9366">
            <v>0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>
            <v>5408010</v>
          </cell>
          <cell r="B9367" t="str">
            <v>DE SINIESTROS DE SEGUROS DE VIDA</v>
          </cell>
          <cell r="C9367">
            <v>0</v>
          </cell>
          <cell r="D9367">
            <v>0</v>
          </cell>
          <cell r="E9367">
            <v>0</v>
          </cell>
          <cell r="F9367">
            <v>0</v>
          </cell>
        </row>
        <row r="9368">
          <cell r="A9368">
            <v>540801001</v>
          </cell>
          <cell r="B9368" t="str">
            <v>RecuperaciÛn de gastos de liquidaciÛn de siniestros de vida</v>
          </cell>
          <cell r="C9368">
            <v>0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>
            <v>54080100101</v>
          </cell>
          <cell r="B9369" t="str">
            <v>Seguros directos</v>
          </cell>
          <cell r="C9369">
            <v>0</v>
          </cell>
          <cell r="D9369">
            <v>0</v>
          </cell>
          <cell r="E9369">
            <v>0</v>
          </cell>
          <cell r="F9369">
            <v>0</v>
          </cell>
        </row>
        <row r="9370">
          <cell r="A9370">
            <v>54080100102</v>
          </cell>
          <cell r="B9370" t="str">
            <v>Reaseguros tomados</v>
          </cell>
          <cell r="C9370">
            <v>0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>
            <v>54080100103</v>
          </cell>
          <cell r="B9371" t="str">
            <v>Coaseguros</v>
          </cell>
          <cell r="C9371">
            <v>0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>
            <v>54080100109</v>
          </cell>
          <cell r="B9372" t="str">
            <v>Seguros con filiales</v>
          </cell>
          <cell r="C9372">
            <v>0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>
            <v>5408010010901</v>
          </cell>
          <cell r="B9373" t="str">
            <v>Seguros directos</v>
          </cell>
          <cell r="C9373">
            <v>0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>
            <v>5408010010902</v>
          </cell>
          <cell r="B9374" t="str">
            <v>Reaseguros tomados</v>
          </cell>
          <cell r="C9374">
            <v>0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>
            <v>5408010010903</v>
          </cell>
          <cell r="B9375" t="str">
            <v>Coaseguros</v>
          </cell>
          <cell r="C9375">
            <v>0</v>
          </cell>
          <cell r="D9375">
            <v>0</v>
          </cell>
          <cell r="E9375">
            <v>0</v>
          </cell>
          <cell r="F9375">
            <v>0</v>
          </cell>
        </row>
        <row r="9376">
          <cell r="A9376">
            <v>540801002</v>
          </cell>
          <cell r="B9376" t="str">
            <v>Recuperación de gastos de liquidación de siniestros de vida</v>
          </cell>
          <cell r="C9376">
            <v>0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>
            <v>54080100201</v>
          </cell>
          <cell r="B9377" t="str">
            <v>Seguros directos</v>
          </cell>
          <cell r="C9377">
            <v>0</v>
          </cell>
          <cell r="D9377">
            <v>0</v>
          </cell>
          <cell r="E9377">
            <v>0</v>
          </cell>
          <cell r="F9377">
            <v>0</v>
          </cell>
        </row>
        <row r="9378">
          <cell r="A9378">
            <v>54080100202</v>
          </cell>
          <cell r="B9378" t="str">
            <v>Reaseguros tomados</v>
          </cell>
          <cell r="C9378">
            <v>0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>
            <v>54080100203</v>
          </cell>
          <cell r="B9379" t="str">
            <v>Coaseguros</v>
          </cell>
          <cell r="C9379">
            <v>0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>
            <v>54080100209</v>
          </cell>
          <cell r="B9380" t="str">
            <v>Seguros con filiales</v>
          </cell>
          <cell r="C9380">
            <v>0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>
            <v>5408010020901</v>
          </cell>
          <cell r="B9381" t="str">
            <v>Seguros directos</v>
          </cell>
          <cell r="C9381">
            <v>0</v>
          </cell>
          <cell r="D9381">
            <v>0</v>
          </cell>
          <cell r="E9381">
            <v>0</v>
          </cell>
          <cell r="F9381">
            <v>0</v>
          </cell>
        </row>
        <row r="9382">
          <cell r="A9382">
            <v>5408010020902</v>
          </cell>
          <cell r="B9382" t="str">
            <v>Reaseguros tomados</v>
          </cell>
          <cell r="C9382">
            <v>0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>
            <v>5408010020903</v>
          </cell>
          <cell r="B9383" t="str">
            <v>Coaseguros</v>
          </cell>
          <cell r="C9383">
            <v>0</v>
          </cell>
          <cell r="D9383">
            <v>0</v>
          </cell>
          <cell r="E9383">
            <v>0</v>
          </cell>
          <cell r="F9383">
            <v>0</v>
          </cell>
        </row>
        <row r="9384">
          <cell r="A9384">
            <v>540801003</v>
          </cell>
          <cell r="B9384" t="str">
            <v>Recuperación de gastos de liquidación de vida colectivo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>
            <v>54080100301</v>
          </cell>
          <cell r="B9385" t="str">
            <v>Seguros directos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</row>
        <row r="9386">
          <cell r="A9386">
            <v>54080100302</v>
          </cell>
          <cell r="B9386" t="str">
            <v>Reaseguros tomados</v>
          </cell>
          <cell r="C9386">
            <v>0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>
            <v>54080100303</v>
          </cell>
          <cell r="B9387" t="str">
            <v>Coaseguros</v>
          </cell>
          <cell r="C9387">
            <v>0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>
            <v>54080100309</v>
          </cell>
          <cell r="B9388" t="str">
            <v>Seguros con filiales</v>
          </cell>
          <cell r="C9388">
            <v>0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>
            <v>5408010030901</v>
          </cell>
          <cell r="B9389" t="str">
            <v>Seguros directos</v>
          </cell>
          <cell r="C9389">
            <v>0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>
            <v>5408010030902</v>
          </cell>
          <cell r="B9390" t="str">
            <v>Reaseguros tomados</v>
          </cell>
          <cell r="C9390">
            <v>0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>
            <v>5408010030903</v>
          </cell>
          <cell r="B9391" t="str">
            <v>Coaseguros</v>
          </cell>
          <cell r="C9391">
            <v>0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>
            <v>540801004</v>
          </cell>
          <cell r="B9392" t="str">
            <v>Recuperación de gastos de liquidación de vida-otros planes</v>
          </cell>
          <cell r="C9392">
            <v>0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>
            <v>54080100401</v>
          </cell>
          <cell r="B9393" t="str">
            <v>Seguros directos</v>
          </cell>
          <cell r="C9393">
            <v>0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>
            <v>54080100402</v>
          </cell>
          <cell r="B9394" t="str">
            <v>Reaseguros tomados</v>
          </cell>
          <cell r="C9394">
            <v>0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>
            <v>54080100403</v>
          </cell>
          <cell r="B9395" t="str">
            <v>Coaseguros</v>
          </cell>
          <cell r="C9395">
            <v>0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>
            <v>54080100409</v>
          </cell>
          <cell r="B9396" t="str">
            <v>Seguros con filiales</v>
          </cell>
          <cell r="C9396">
            <v>0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>
            <v>5408010040901</v>
          </cell>
          <cell r="B9397" t="str">
            <v>Seguros directos</v>
          </cell>
          <cell r="C9397">
            <v>0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>
            <v>5408010040902</v>
          </cell>
          <cell r="B9398" t="str">
            <v>Reaseguros tomados</v>
          </cell>
          <cell r="C9398">
            <v>0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>
            <v>5408010040903</v>
          </cell>
          <cell r="B9399" t="str">
            <v>Coaseguros</v>
          </cell>
          <cell r="C9399">
            <v>0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>
            <v>5408020</v>
          </cell>
          <cell r="B9400" t="str">
            <v>DE SINIESTROS DE SEGUROS PREVISIONALES RENTAS Y PENSIONES</v>
          </cell>
          <cell r="C9400">
            <v>0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>
            <v>540802001</v>
          </cell>
          <cell r="B9401" t="str">
            <v>Rentas de invalidez y sobrevivencia</v>
          </cell>
          <cell r="C9401">
            <v>0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>
            <v>54080200101</v>
          </cell>
          <cell r="B9402" t="str">
            <v>Seguros directos</v>
          </cell>
          <cell r="C9402">
            <v>0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>
            <v>54080200102</v>
          </cell>
          <cell r="B9403" t="str">
            <v>Reaseguros tomados</v>
          </cell>
          <cell r="C9403">
            <v>0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>
            <v>54080200103</v>
          </cell>
          <cell r="B9404" t="str">
            <v>Coaseguros</v>
          </cell>
          <cell r="C9404">
            <v>0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>
            <v>54080200109</v>
          </cell>
          <cell r="B9405" t="str">
            <v>Seguros con filiales</v>
          </cell>
          <cell r="C9405">
            <v>0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>
            <v>540802002</v>
          </cell>
          <cell r="B9406" t="str">
            <v>Sepelio</v>
          </cell>
          <cell r="C9406">
            <v>0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>
            <v>54080200201</v>
          </cell>
          <cell r="B9407" t="str">
            <v>Seguros directos</v>
          </cell>
          <cell r="C9407">
            <v>0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>
            <v>54080200202</v>
          </cell>
          <cell r="B9408" t="str">
            <v>Reaseguros tomados</v>
          </cell>
          <cell r="C9408">
            <v>0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>
            <v>54080200203</v>
          </cell>
          <cell r="B9409" t="str">
            <v>Coaseguros</v>
          </cell>
          <cell r="C9409">
            <v>0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>
            <v>54080200209</v>
          </cell>
          <cell r="B9410" t="str">
            <v>Seguros con filiales</v>
          </cell>
          <cell r="C9410">
            <v>0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>
            <v>5408020020901</v>
          </cell>
          <cell r="B9411" t="str">
            <v>Seguros directos</v>
          </cell>
          <cell r="C9411">
            <v>0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>
            <v>5408020020902</v>
          </cell>
          <cell r="B9412" t="str">
            <v>Reaseguros tomados</v>
          </cell>
          <cell r="C9412">
            <v>0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>
            <v>5408020020903</v>
          </cell>
          <cell r="B9413" t="str">
            <v>Coaseguros</v>
          </cell>
          <cell r="C9413">
            <v>0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>
            <v>540802003</v>
          </cell>
          <cell r="B9414" t="str">
            <v>Otras rentas</v>
          </cell>
          <cell r="C9414">
            <v>0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>
            <v>54080200301</v>
          </cell>
          <cell r="B9415" t="str">
            <v>Seguros directos</v>
          </cell>
          <cell r="C9415">
            <v>0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>
            <v>54080200302</v>
          </cell>
          <cell r="B9416" t="str">
            <v>Reaseguros tomados</v>
          </cell>
          <cell r="C9416">
            <v>0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>
            <v>54080200303</v>
          </cell>
          <cell r="B9417" t="str">
            <v>Coaseguros</v>
          </cell>
          <cell r="C9417">
            <v>0</v>
          </cell>
          <cell r="D9417">
            <v>0</v>
          </cell>
          <cell r="E9417">
            <v>0</v>
          </cell>
          <cell r="F9417">
            <v>0</v>
          </cell>
        </row>
        <row r="9418">
          <cell r="A9418">
            <v>54080200309</v>
          </cell>
          <cell r="B9418" t="str">
            <v>Seguros con filiales</v>
          </cell>
          <cell r="C9418">
            <v>0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>
            <v>5408020030901</v>
          </cell>
          <cell r="B9419" t="str">
            <v>Seguros directos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>
            <v>5408020030902</v>
          </cell>
          <cell r="B9420" t="str">
            <v>Reaseguros tomados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>
            <v>5408020030903</v>
          </cell>
          <cell r="B9421" t="str">
            <v>Coaseguros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>
            <v>540802004</v>
          </cell>
          <cell r="B9422" t="str">
            <v>Pensiones</v>
          </cell>
          <cell r="C9422">
            <v>0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>
            <v>54080200401</v>
          </cell>
          <cell r="B9423" t="str">
            <v>Seguros directos</v>
          </cell>
          <cell r="C9423">
            <v>0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>
            <v>54080200402</v>
          </cell>
          <cell r="B9424" t="str">
            <v>Reaseguros tomados</v>
          </cell>
          <cell r="C9424">
            <v>0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>
            <v>54080200403</v>
          </cell>
          <cell r="B9425" t="str">
            <v>Coaseguros</v>
          </cell>
          <cell r="C9425">
            <v>0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>
            <v>54080200409</v>
          </cell>
          <cell r="B9426" t="str">
            <v>Seguros con filiales</v>
          </cell>
          <cell r="C9426">
            <v>0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>
            <v>5408020040901</v>
          </cell>
          <cell r="B9427" t="str">
            <v>Seguros directos</v>
          </cell>
          <cell r="C9427">
            <v>0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>
            <v>5408020040902</v>
          </cell>
          <cell r="B9428" t="str">
            <v>Reaseguros tomados</v>
          </cell>
          <cell r="C9428">
            <v>0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>
            <v>5408020040903</v>
          </cell>
          <cell r="B9429" t="str">
            <v>Coaseguros</v>
          </cell>
          <cell r="C9429">
            <v>0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>
            <v>5408030</v>
          </cell>
          <cell r="B9430" t="str">
            <v>DE SINIESTROS  DE SEGUROS DE ACCIDENTES Y ENFERMEDAD</v>
          </cell>
          <cell r="C9430">
            <v>0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>
            <v>540803001</v>
          </cell>
          <cell r="B9431" t="str">
            <v>Salud y hospitalización</v>
          </cell>
          <cell r="C9431">
            <v>0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>
            <v>54080300101</v>
          </cell>
          <cell r="B9432" t="str">
            <v>Seguros directos</v>
          </cell>
          <cell r="C9432">
            <v>0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>
            <v>54080300102</v>
          </cell>
          <cell r="B9433" t="str">
            <v>Reaseguros tomados</v>
          </cell>
          <cell r="C9433">
            <v>0</v>
          </cell>
          <cell r="D9433">
            <v>0</v>
          </cell>
          <cell r="E9433">
            <v>0</v>
          </cell>
          <cell r="F9433">
            <v>0</v>
          </cell>
        </row>
        <row r="9434">
          <cell r="A9434">
            <v>54080300103</v>
          </cell>
          <cell r="B9434" t="str">
            <v>Coaseguros</v>
          </cell>
          <cell r="C9434">
            <v>0</v>
          </cell>
          <cell r="D9434">
            <v>0</v>
          </cell>
          <cell r="E9434">
            <v>0</v>
          </cell>
          <cell r="F9434">
            <v>0</v>
          </cell>
        </row>
        <row r="9435">
          <cell r="A9435">
            <v>54080300109</v>
          </cell>
          <cell r="B9435" t="str">
            <v>Seguros con filiales</v>
          </cell>
          <cell r="C9435">
            <v>0</v>
          </cell>
          <cell r="D9435">
            <v>0</v>
          </cell>
          <cell r="E9435">
            <v>0</v>
          </cell>
          <cell r="F9435">
            <v>0</v>
          </cell>
        </row>
        <row r="9436">
          <cell r="A9436">
            <v>5408030010901</v>
          </cell>
          <cell r="B9436" t="str">
            <v>Seguros directos</v>
          </cell>
          <cell r="C9436">
            <v>0</v>
          </cell>
          <cell r="D9436">
            <v>0</v>
          </cell>
          <cell r="E9436">
            <v>0</v>
          </cell>
          <cell r="F9436">
            <v>0</v>
          </cell>
        </row>
        <row r="9437">
          <cell r="A9437">
            <v>5408030010902</v>
          </cell>
          <cell r="B9437" t="str">
            <v>Reaseguros tomados</v>
          </cell>
          <cell r="C9437">
            <v>0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>
            <v>5408030010903</v>
          </cell>
          <cell r="B9438" t="str">
            <v>Coaseguros</v>
          </cell>
          <cell r="C9438">
            <v>0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>
            <v>540803002</v>
          </cell>
          <cell r="B9439" t="str">
            <v>Accidentes personales</v>
          </cell>
          <cell r="C9439">
            <v>0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>
            <v>54080300201</v>
          </cell>
          <cell r="B9440" t="str">
            <v>Seguros directos</v>
          </cell>
          <cell r="C9440">
            <v>0</v>
          </cell>
          <cell r="D9440">
            <v>0</v>
          </cell>
          <cell r="E9440">
            <v>0</v>
          </cell>
          <cell r="F9440">
            <v>0</v>
          </cell>
        </row>
        <row r="9441">
          <cell r="A9441">
            <v>54080300202</v>
          </cell>
          <cell r="B9441" t="str">
            <v>Reaseguros tomados</v>
          </cell>
          <cell r="C9441">
            <v>0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>
            <v>54080300203</v>
          </cell>
          <cell r="B9442" t="str">
            <v>Coaseguros</v>
          </cell>
          <cell r="C9442">
            <v>0</v>
          </cell>
          <cell r="D9442">
            <v>0</v>
          </cell>
          <cell r="E9442">
            <v>0</v>
          </cell>
          <cell r="F9442">
            <v>0</v>
          </cell>
        </row>
        <row r="9443">
          <cell r="A9443">
            <v>54080300209</v>
          </cell>
          <cell r="B9443" t="str">
            <v>Seguros con filiales</v>
          </cell>
          <cell r="C9443">
            <v>0</v>
          </cell>
          <cell r="D9443">
            <v>0</v>
          </cell>
          <cell r="E9443">
            <v>0</v>
          </cell>
          <cell r="F9443">
            <v>0</v>
          </cell>
        </row>
        <row r="9444">
          <cell r="A9444">
            <v>5408030020901</v>
          </cell>
          <cell r="B9444" t="str">
            <v>Seguros directos</v>
          </cell>
          <cell r="C9444">
            <v>0</v>
          </cell>
          <cell r="D9444">
            <v>0</v>
          </cell>
          <cell r="E9444">
            <v>0</v>
          </cell>
          <cell r="F9444">
            <v>0</v>
          </cell>
        </row>
        <row r="9445">
          <cell r="A9445">
            <v>5408030020902</v>
          </cell>
          <cell r="B9445" t="str">
            <v>Reaseguros tomados</v>
          </cell>
          <cell r="C9445">
            <v>0</v>
          </cell>
          <cell r="D9445">
            <v>0</v>
          </cell>
          <cell r="E9445">
            <v>0</v>
          </cell>
          <cell r="F9445">
            <v>0</v>
          </cell>
        </row>
        <row r="9446">
          <cell r="A9446">
            <v>5408030020903</v>
          </cell>
          <cell r="B9446" t="str">
            <v>Coaseguros</v>
          </cell>
          <cell r="C9446">
            <v>0</v>
          </cell>
          <cell r="D9446">
            <v>0</v>
          </cell>
          <cell r="E9446">
            <v>0</v>
          </cell>
          <cell r="F9446">
            <v>0</v>
          </cell>
        </row>
        <row r="9447">
          <cell r="A9447">
            <v>540803003</v>
          </cell>
          <cell r="B9447" t="str">
            <v>Accidentes viajes aéreos</v>
          </cell>
          <cell r="C9447">
            <v>0</v>
          </cell>
          <cell r="D9447">
            <v>0</v>
          </cell>
          <cell r="E9447">
            <v>0</v>
          </cell>
          <cell r="F9447">
            <v>0</v>
          </cell>
        </row>
        <row r="9448">
          <cell r="A9448">
            <v>54080300301</v>
          </cell>
          <cell r="B9448" t="str">
            <v>Seguros directos</v>
          </cell>
          <cell r="C9448">
            <v>0</v>
          </cell>
          <cell r="D9448">
            <v>0</v>
          </cell>
          <cell r="E9448">
            <v>0</v>
          </cell>
          <cell r="F9448">
            <v>0</v>
          </cell>
        </row>
        <row r="9449">
          <cell r="A9449">
            <v>54080300302</v>
          </cell>
          <cell r="B9449" t="str">
            <v>Reaseguros tomados</v>
          </cell>
          <cell r="C9449">
            <v>0</v>
          </cell>
          <cell r="D9449">
            <v>0</v>
          </cell>
          <cell r="E9449">
            <v>0</v>
          </cell>
          <cell r="F9449">
            <v>0</v>
          </cell>
        </row>
        <row r="9450">
          <cell r="A9450">
            <v>54080300303</v>
          </cell>
          <cell r="B9450" t="str">
            <v>Coaseguros</v>
          </cell>
          <cell r="C9450">
            <v>0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>
            <v>54080300309</v>
          </cell>
          <cell r="B9451" t="str">
            <v>Seguros con filiales</v>
          </cell>
          <cell r="C9451">
            <v>0</v>
          </cell>
          <cell r="D9451">
            <v>0</v>
          </cell>
          <cell r="E9451">
            <v>0</v>
          </cell>
          <cell r="F9451">
            <v>0</v>
          </cell>
        </row>
        <row r="9452">
          <cell r="A9452">
            <v>5408030030901</v>
          </cell>
          <cell r="B9452" t="str">
            <v>Seguros directos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>
            <v>5408030030902</v>
          </cell>
          <cell r="B9453" t="str">
            <v>Reaseguros tomados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</row>
        <row r="9454">
          <cell r="A9454">
            <v>5408030030903</v>
          </cell>
          <cell r="B9454" t="str">
            <v>Coaseguros</v>
          </cell>
          <cell r="C9454">
            <v>0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>
            <v>540803004</v>
          </cell>
          <cell r="B9455" t="str">
            <v>Escolares</v>
          </cell>
          <cell r="C9455">
            <v>0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>
            <v>54080300401</v>
          </cell>
          <cell r="B9456" t="str">
            <v>Seguros directos</v>
          </cell>
          <cell r="C9456">
            <v>0</v>
          </cell>
          <cell r="D9456">
            <v>0</v>
          </cell>
          <cell r="E9456">
            <v>0</v>
          </cell>
          <cell r="F9456">
            <v>0</v>
          </cell>
        </row>
        <row r="9457">
          <cell r="A9457">
            <v>54080300402</v>
          </cell>
          <cell r="B9457" t="str">
            <v>Reaseguros tomados</v>
          </cell>
          <cell r="C9457">
            <v>0</v>
          </cell>
          <cell r="D9457">
            <v>0</v>
          </cell>
          <cell r="E9457">
            <v>0</v>
          </cell>
          <cell r="F9457">
            <v>0</v>
          </cell>
        </row>
        <row r="9458">
          <cell r="A9458">
            <v>54080300403</v>
          </cell>
          <cell r="B9458" t="str">
            <v>Coaseguros</v>
          </cell>
          <cell r="C9458">
            <v>0</v>
          </cell>
          <cell r="D9458">
            <v>0</v>
          </cell>
          <cell r="E9458">
            <v>0</v>
          </cell>
          <cell r="F9458">
            <v>0</v>
          </cell>
        </row>
        <row r="9459">
          <cell r="A9459">
            <v>54080300409</v>
          </cell>
          <cell r="B9459" t="str">
            <v>Seguros con filiales</v>
          </cell>
          <cell r="C9459">
            <v>0</v>
          </cell>
          <cell r="D9459">
            <v>0</v>
          </cell>
          <cell r="E9459">
            <v>0</v>
          </cell>
          <cell r="F9459">
            <v>0</v>
          </cell>
        </row>
        <row r="9460">
          <cell r="A9460">
            <v>5408030040901</v>
          </cell>
          <cell r="B9460" t="str">
            <v>Seguros directos</v>
          </cell>
          <cell r="C9460">
            <v>0</v>
          </cell>
          <cell r="D9460">
            <v>0</v>
          </cell>
          <cell r="E9460">
            <v>0</v>
          </cell>
          <cell r="F9460">
            <v>0</v>
          </cell>
        </row>
        <row r="9461">
          <cell r="A9461">
            <v>5408030040902</v>
          </cell>
          <cell r="B9461" t="str">
            <v>Reaseguros tomados</v>
          </cell>
          <cell r="C9461">
            <v>0</v>
          </cell>
          <cell r="D9461">
            <v>0</v>
          </cell>
          <cell r="E9461">
            <v>0</v>
          </cell>
          <cell r="F9461">
            <v>0</v>
          </cell>
        </row>
        <row r="9462">
          <cell r="A9462">
            <v>5408030040903</v>
          </cell>
          <cell r="B9462" t="str">
            <v>Coaseguros</v>
          </cell>
          <cell r="C9462">
            <v>0</v>
          </cell>
          <cell r="D9462">
            <v>0</v>
          </cell>
          <cell r="E9462">
            <v>0</v>
          </cell>
          <cell r="F9462">
            <v>0</v>
          </cell>
        </row>
        <row r="9463">
          <cell r="A9463">
            <v>540804</v>
          </cell>
          <cell r="B9463" t="str">
            <v>DE SINIESTROS DE SEGUROS DE INCENDIOS Y LINEAS ALIADAS</v>
          </cell>
          <cell r="C9463">
            <v>0</v>
          </cell>
          <cell r="D9463">
            <v>0</v>
          </cell>
          <cell r="E9463">
            <v>0</v>
          </cell>
          <cell r="F9463">
            <v>0</v>
          </cell>
        </row>
        <row r="9464">
          <cell r="A9464">
            <v>5408040</v>
          </cell>
          <cell r="B9464" t="str">
            <v>DE SINIESTROS DE SEG DE INCENDIOS Y LINEAS ALIADAS</v>
          </cell>
          <cell r="C9464">
            <v>0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>
            <v>540804001</v>
          </cell>
          <cell r="B9465" t="str">
            <v>Incendios</v>
          </cell>
          <cell r="C9465">
            <v>0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>
            <v>54080400101</v>
          </cell>
          <cell r="B9466" t="str">
            <v>Seguros directos</v>
          </cell>
          <cell r="C9466">
            <v>0</v>
          </cell>
          <cell r="D9466">
            <v>0</v>
          </cell>
          <cell r="E9466">
            <v>0</v>
          </cell>
          <cell r="F9466">
            <v>0</v>
          </cell>
        </row>
        <row r="9467">
          <cell r="A9467">
            <v>54080400102</v>
          </cell>
          <cell r="B9467" t="str">
            <v>Reaseguros tomados</v>
          </cell>
          <cell r="C9467">
            <v>0</v>
          </cell>
          <cell r="D9467">
            <v>0</v>
          </cell>
          <cell r="E9467">
            <v>0</v>
          </cell>
          <cell r="F9467">
            <v>0</v>
          </cell>
        </row>
        <row r="9468">
          <cell r="A9468">
            <v>54080400103</v>
          </cell>
          <cell r="B9468" t="str">
            <v>Coaseguros</v>
          </cell>
          <cell r="C9468">
            <v>0</v>
          </cell>
          <cell r="D9468">
            <v>0</v>
          </cell>
          <cell r="E9468">
            <v>0</v>
          </cell>
          <cell r="F9468">
            <v>0</v>
          </cell>
        </row>
        <row r="9469">
          <cell r="A9469">
            <v>54080400109</v>
          </cell>
          <cell r="B9469" t="str">
            <v>Seguros con filiales</v>
          </cell>
          <cell r="C9469">
            <v>0</v>
          </cell>
          <cell r="D9469">
            <v>0</v>
          </cell>
          <cell r="E9469">
            <v>0</v>
          </cell>
          <cell r="F9469">
            <v>0</v>
          </cell>
        </row>
        <row r="9470">
          <cell r="A9470">
            <v>5408040010901</v>
          </cell>
          <cell r="B9470" t="str">
            <v>Seguros directos</v>
          </cell>
          <cell r="C9470">
            <v>0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>
            <v>5408040010902</v>
          </cell>
          <cell r="B9471" t="str">
            <v>Reaseguros tomados</v>
          </cell>
          <cell r="C9471">
            <v>0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>
            <v>5408040010903</v>
          </cell>
          <cell r="B9472" t="str">
            <v>Coaseguros</v>
          </cell>
          <cell r="C9472">
            <v>0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>
            <v>540804002</v>
          </cell>
          <cell r="B9473" t="str">
            <v>Líneas aliadas</v>
          </cell>
          <cell r="C9473">
            <v>0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>
            <v>54080400201</v>
          </cell>
          <cell r="B9474" t="str">
            <v>Seguros directos</v>
          </cell>
          <cell r="C9474">
            <v>0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>
            <v>54080400202</v>
          </cell>
          <cell r="B9475" t="str">
            <v>Reaseguros tomados</v>
          </cell>
          <cell r="C9475">
            <v>0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>
            <v>54080400203</v>
          </cell>
          <cell r="B9476" t="str">
            <v>Coaseguros</v>
          </cell>
          <cell r="C9476">
            <v>0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>
            <v>54080400209</v>
          </cell>
          <cell r="B9477" t="str">
            <v>Seguros con filiales</v>
          </cell>
          <cell r="C9477">
            <v>0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>
            <v>5408040020901</v>
          </cell>
          <cell r="B9478" t="str">
            <v>Seguros directos</v>
          </cell>
          <cell r="C9478">
            <v>0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>
            <v>5408040020902</v>
          </cell>
          <cell r="B9479" t="str">
            <v>Reaseguros tomados</v>
          </cell>
          <cell r="C9479">
            <v>0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>
            <v>5408040020903</v>
          </cell>
          <cell r="B9480" t="str">
            <v>Coaseguros</v>
          </cell>
          <cell r="C9480">
            <v>0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>
            <v>540805</v>
          </cell>
          <cell r="B9481" t="str">
            <v>DE SINIESTROS DE SEGUROS DE AUTOMOTORES</v>
          </cell>
          <cell r="C9481">
            <v>0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>
            <v>5408050</v>
          </cell>
          <cell r="B9482" t="str">
            <v>DE SINIESTROS DE SEGUROS DE AUTOMOTORES</v>
          </cell>
          <cell r="C9482">
            <v>0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>
            <v>540805001</v>
          </cell>
          <cell r="B9483" t="str">
            <v>Automotores</v>
          </cell>
          <cell r="C9483">
            <v>0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>
            <v>54080500101</v>
          </cell>
          <cell r="B9484" t="str">
            <v>Seguros directos</v>
          </cell>
          <cell r="C9484">
            <v>0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>
            <v>54080500102</v>
          </cell>
          <cell r="B9485" t="str">
            <v>Reaseguros tomados</v>
          </cell>
          <cell r="C9485">
            <v>0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>
            <v>54080500103</v>
          </cell>
          <cell r="B9486" t="str">
            <v>Coaseguros</v>
          </cell>
          <cell r="C9486">
            <v>0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>
            <v>54080500109</v>
          </cell>
          <cell r="B9487" t="str">
            <v>Seguros con filiales</v>
          </cell>
          <cell r="C9487">
            <v>0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>
            <v>5408050010901</v>
          </cell>
          <cell r="B9488" t="str">
            <v>Seguros directos</v>
          </cell>
          <cell r="C9488">
            <v>0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>
            <v>5408050010902</v>
          </cell>
          <cell r="B9489" t="str">
            <v>Reaseguros tomados</v>
          </cell>
          <cell r="C9489">
            <v>0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>
            <v>5408050010903</v>
          </cell>
          <cell r="B9490" t="str">
            <v>Coaseguros</v>
          </cell>
          <cell r="C9490">
            <v>0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>
            <v>540806</v>
          </cell>
          <cell r="B9491" t="str">
            <v>DE SINIESTROS DE OTROS SEGUROS GENERALES</v>
          </cell>
          <cell r="C9491">
            <v>0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>
            <v>5408060</v>
          </cell>
          <cell r="B9492" t="str">
            <v>DE SINIESTROS DE OTROS SEGUROS GENERALES</v>
          </cell>
          <cell r="C9492">
            <v>0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>
            <v>540806001</v>
          </cell>
          <cell r="B9493" t="str">
            <v>Rotura de Cristales</v>
          </cell>
          <cell r="C9493">
            <v>0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>
            <v>54080600101</v>
          </cell>
          <cell r="B9494" t="str">
            <v>Seguros directos</v>
          </cell>
          <cell r="C9494">
            <v>0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>
            <v>54080600102</v>
          </cell>
          <cell r="B9495" t="str">
            <v>Reaseguros tomados</v>
          </cell>
          <cell r="C9495">
            <v>0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>
            <v>54080600103</v>
          </cell>
          <cell r="B9496" t="str">
            <v>Coaseguros</v>
          </cell>
          <cell r="C9496">
            <v>0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>
            <v>54080600109</v>
          </cell>
          <cell r="B9497" t="str">
            <v>Seguros con filiales</v>
          </cell>
          <cell r="C9497">
            <v>0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>
            <v>5408060010901</v>
          </cell>
          <cell r="B9498" t="str">
            <v>Seguros directos</v>
          </cell>
          <cell r="C9498">
            <v>0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>
            <v>5408060010902</v>
          </cell>
          <cell r="B9499" t="str">
            <v>Reaseguros tomados</v>
          </cell>
          <cell r="C9499">
            <v>0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>
            <v>5408060010903</v>
          </cell>
          <cell r="B9500" t="str">
            <v>Coaseguros</v>
          </cell>
          <cell r="C9500">
            <v>0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>
            <v>540806002</v>
          </cell>
          <cell r="B9501" t="str">
            <v>Transporte marítimo</v>
          </cell>
          <cell r="C9501">
            <v>0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>
            <v>54080600201</v>
          </cell>
          <cell r="B9502" t="str">
            <v>Seguros directos</v>
          </cell>
          <cell r="C9502">
            <v>0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>
            <v>54080600202</v>
          </cell>
          <cell r="B9503" t="str">
            <v>Reaseguros tomados</v>
          </cell>
          <cell r="C9503">
            <v>0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>
            <v>54080600203</v>
          </cell>
          <cell r="B9504" t="str">
            <v>Coaseguros</v>
          </cell>
          <cell r="C9504">
            <v>0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>
            <v>54080600209</v>
          </cell>
          <cell r="B9505" t="str">
            <v>Seguros con filiales</v>
          </cell>
          <cell r="C9505">
            <v>0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>
            <v>5408060020901</v>
          </cell>
          <cell r="B9506" t="str">
            <v>Seguros directos</v>
          </cell>
          <cell r="C9506">
            <v>0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>
            <v>5408060020902</v>
          </cell>
          <cell r="B9507" t="str">
            <v>Reaseguros tomados</v>
          </cell>
          <cell r="C9507">
            <v>0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>
            <v>5408060020903</v>
          </cell>
          <cell r="B9508" t="str">
            <v>Coaseguros</v>
          </cell>
          <cell r="C9508">
            <v>0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>
            <v>540806003</v>
          </cell>
          <cell r="B9509" t="str">
            <v>Transporte aéreo</v>
          </cell>
          <cell r="C9509">
            <v>0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>
            <v>54080600301</v>
          </cell>
          <cell r="B9510" t="str">
            <v>Seguros directos</v>
          </cell>
          <cell r="C9510">
            <v>0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>
            <v>54080600302</v>
          </cell>
          <cell r="B9511" t="str">
            <v>Reaseguros tomados</v>
          </cell>
          <cell r="C9511">
            <v>0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>
            <v>54080600303</v>
          </cell>
          <cell r="B9512" t="str">
            <v>Coaseguros</v>
          </cell>
          <cell r="C9512">
            <v>0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>
            <v>54080600309</v>
          </cell>
          <cell r="B9513" t="str">
            <v>Seguros con filiales</v>
          </cell>
          <cell r="C9513">
            <v>0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>
            <v>5408060030901</v>
          </cell>
          <cell r="B9514" t="str">
            <v>Seguros directos</v>
          </cell>
          <cell r="C9514">
            <v>0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>
            <v>5408060030902</v>
          </cell>
          <cell r="B9515" t="str">
            <v>Reaseguros tomados</v>
          </cell>
          <cell r="C9515">
            <v>0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>
            <v>5408060030903</v>
          </cell>
          <cell r="B9516" t="str">
            <v>Coaseguros</v>
          </cell>
          <cell r="C9516">
            <v>0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>
            <v>540806004</v>
          </cell>
          <cell r="B9517" t="str">
            <v>Transporte terrestre</v>
          </cell>
          <cell r="C9517">
            <v>0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>
            <v>54080600401</v>
          </cell>
          <cell r="B9518" t="str">
            <v>Seguros directos</v>
          </cell>
          <cell r="C9518">
            <v>0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>
            <v>54080600402</v>
          </cell>
          <cell r="B9519" t="str">
            <v>Reaseguros tomados</v>
          </cell>
          <cell r="C9519">
            <v>0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>
            <v>54080600403</v>
          </cell>
          <cell r="B9520" t="str">
            <v>Coaseguros</v>
          </cell>
          <cell r="C9520">
            <v>0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>
            <v>54080600409</v>
          </cell>
          <cell r="B9521" t="str">
            <v>Seguros con filiales</v>
          </cell>
          <cell r="C9521">
            <v>0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>
            <v>5408060040901</v>
          </cell>
          <cell r="B9522" t="str">
            <v>Seguros directos</v>
          </cell>
          <cell r="C9522">
            <v>0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>
            <v>5408060040902</v>
          </cell>
          <cell r="B9523" t="str">
            <v>Reaseguros tomados</v>
          </cell>
          <cell r="C9523">
            <v>0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>
            <v>5408060040903</v>
          </cell>
          <cell r="B9524" t="str">
            <v>Coaseguros</v>
          </cell>
          <cell r="C9524">
            <v>0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>
            <v>540806005</v>
          </cell>
          <cell r="B9525" t="str">
            <v>Marítimos casco</v>
          </cell>
          <cell r="C9525">
            <v>0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>
            <v>54080600501</v>
          </cell>
          <cell r="B9526" t="str">
            <v>Seguros directos</v>
          </cell>
          <cell r="C9526">
            <v>0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>
            <v>54080600502</v>
          </cell>
          <cell r="B9527" t="str">
            <v>Reaseguros tomados</v>
          </cell>
          <cell r="C9527">
            <v>0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>
            <v>54080600503</v>
          </cell>
          <cell r="B9528" t="str">
            <v>Coaseguros</v>
          </cell>
          <cell r="C9528">
            <v>0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>
            <v>54080600509</v>
          </cell>
          <cell r="B9529" t="str">
            <v>Seguros con filiales</v>
          </cell>
          <cell r="C9529">
            <v>0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>
            <v>5408060050901</v>
          </cell>
          <cell r="B9530" t="str">
            <v>Seguros directos</v>
          </cell>
          <cell r="C9530">
            <v>0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>
            <v>5408060050902</v>
          </cell>
          <cell r="B9531" t="str">
            <v>Reaseguros tomados</v>
          </cell>
          <cell r="C9531">
            <v>0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>
            <v>5408060050903</v>
          </cell>
          <cell r="B9532" t="str">
            <v>Coaseguros</v>
          </cell>
          <cell r="C9532">
            <v>0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>
            <v>540806006</v>
          </cell>
          <cell r="B9533" t="str">
            <v>Aviación</v>
          </cell>
          <cell r="C9533">
            <v>0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>
            <v>54080600601</v>
          </cell>
          <cell r="B9534" t="str">
            <v>Seguros directos</v>
          </cell>
          <cell r="C9534">
            <v>0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>
            <v>54080600602</v>
          </cell>
          <cell r="B9535" t="str">
            <v>Reaseguros tomados</v>
          </cell>
          <cell r="C9535">
            <v>0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>
            <v>54080600603</v>
          </cell>
          <cell r="B9536" t="str">
            <v>Coaseguros</v>
          </cell>
          <cell r="C9536">
            <v>0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>
            <v>54080600609</v>
          </cell>
          <cell r="B9537" t="str">
            <v>Seguros con filiales</v>
          </cell>
          <cell r="C9537">
            <v>0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>
            <v>5408060060901</v>
          </cell>
          <cell r="B9538" t="str">
            <v>Seguros directos</v>
          </cell>
          <cell r="C9538">
            <v>0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>
            <v>5408060060902</v>
          </cell>
          <cell r="B9539" t="str">
            <v>Reaseguros tomados</v>
          </cell>
          <cell r="C9539">
            <v>0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>
            <v>5408060060903</v>
          </cell>
          <cell r="B9540" t="str">
            <v>Coaseguros</v>
          </cell>
          <cell r="C9540">
            <v>0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>
            <v>540806007</v>
          </cell>
          <cell r="B9541" t="str">
            <v>Robo y hurto</v>
          </cell>
          <cell r="C9541">
            <v>0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>
            <v>54080600701</v>
          </cell>
          <cell r="B9542" t="str">
            <v>Seguros directos</v>
          </cell>
          <cell r="C9542">
            <v>0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>
            <v>54080600702</v>
          </cell>
          <cell r="B9543" t="str">
            <v>Reaseguros tomados</v>
          </cell>
          <cell r="C9543">
            <v>0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>
            <v>54080600703</v>
          </cell>
          <cell r="B9544" t="str">
            <v>Coaseguros</v>
          </cell>
          <cell r="C9544">
            <v>0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>
            <v>54080600709</v>
          </cell>
          <cell r="B9545" t="str">
            <v>Seguros con filiales</v>
          </cell>
          <cell r="C9545">
            <v>0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>
            <v>5408060070901</v>
          </cell>
          <cell r="B9546" t="str">
            <v>Seguros directos</v>
          </cell>
          <cell r="C9546">
            <v>0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>
            <v>5408060070902</v>
          </cell>
          <cell r="B9547" t="str">
            <v>Reaseguros tomados</v>
          </cell>
          <cell r="C9547">
            <v>0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>
            <v>5408060070903</v>
          </cell>
          <cell r="B9548" t="str">
            <v>Coaseguros</v>
          </cell>
          <cell r="C9548">
            <v>0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>
            <v>540806008</v>
          </cell>
          <cell r="B9549" t="str">
            <v>Fidelidad</v>
          </cell>
          <cell r="C9549">
            <v>0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>
            <v>54080600801</v>
          </cell>
          <cell r="B9550" t="str">
            <v>Seguros directos</v>
          </cell>
          <cell r="C9550">
            <v>0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>
            <v>54080600802</v>
          </cell>
          <cell r="B9551" t="str">
            <v>Reaseguros tomados</v>
          </cell>
          <cell r="C9551">
            <v>0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>
            <v>54080600803</v>
          </cell>
          <cell r="B9552" t="str">
            <v>Coaseguros</v>
          </cell>
          <cell r="C9552">
            <v>0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>
            <v>54080600809</v>
          </cell>
          <cell r="B9553" t="str">
            <v>Seguros con filiales</v>
          </cell>
          <cell r="C9553">
            <v>0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>
            <v>5408060080901</v>
          </cell>
          <cell r="B9554" t="str">
            <v>Seguros directos</v>
          </cell>
          <cell r="C9554">
            <v>0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>
            <v>5408060080902</v>
          </cell>
          <cell r="B9555" t="str">
            <v>Reaseguros tomados</v>
          </cell>
          <cell r="C9555">
            <v>0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>
            <v>5408060080903</v>
          </cell>
          <cell r="B9556" t="str">
            <v>Coaseguros</v>
          </cell>
          <cell r="C9556">
            <v>0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>
            <v>540806009</v>
          </cell>
          <cell r="B9557" t="str">
            <v>Seguro de bancos</v>
          </cell>
          <cell r="C9557">
            <v>0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>
            <v>54080600901</v>
          </cell>
          <cell r="B9558" t="str">
            <v>Seguros directos</v>
          </cell>
          <cell r="C9558">
            <v>0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>
            <v>54080600902</v>
          </cell>
          <cell r="B9559" t="str">
            <v>Reaseguros tomados</v>
          </cell>
          <cell r="C9559">
            <v>0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>
            <v>54080600903</v>
          </cell>
          <cell r="B9560" t="str">
            <v>Coaseguros</v>
          </cell>
          <cell r="C9560">
            <v>0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>
            <v>54080600909</v>
          </cell>
          <cell r="B9561" t="str">
            <v>Seguros con filiales</v>
          </cell>
          <cell r="C9561">
            <v>0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>
            <v>5408060090901</v>
          </cell>
          <cell r="B9562" t="str">
            <v>Seguros directos</v>
          </cell>
          <cell r="C9562">
            <v>0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>
            <v>5408060090902</v>
          </cell>
          <cell r="B9563" t="str">
            <v>Reaseguros tomados</v>
          </cell>
          <cell r="C9563">
            <v>0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>
            <v>5408060090903</v>
          </cell>
          <cell r="B9564" t="str">
            <v>Coaseguros</v>
          </cell>
          <cell r="C9564">
            <v>0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>
            <v>540806010</v>
          </cell>
          <cell r="B9565" t="str">
            <v>Todo riesgo para contratistas</v>
          </cell>
          <cell r="C9565">
            <v>0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>
            <v>54080601001</v>
          </cell>
          <cell r="B9566" t="str">
            <v>Seguros directos</v>
          </cell>
          <cell r="C9566">
            <v>0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>
            <v>54080601002</v>
          </cell>
          <cell r="B9567" t="str">
            <v>Reaseguros tomados</v>
          </cell>
          <cell r="C9567">
            <v>0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>
            <v>54080601003</v>
          </cell>
          <cell r="B9568" t="str">
            <v>Coaseguros</v>
          </cell>
          <cell r="C9568">
            <v>0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>
            <v>54080601009</v>
          </cell>
          <cell r="B9569" t="str">
            <v>Seguros con filiales</v>
          </cell>
          <cell r="C9569">
            <v>0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>
            <v>5408060100901</v>
          </cell>
          <cell r="B9570" t="str">
            <v>Seguros directos</v>
          </cell>
          <cell r="C9570">
            <v>0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>
            <v>5408060100902</v>
          </cell>
          <cell r="B9571" t="str">
            <v>Reaseguros tomados</v>
          </cell>
          <cell r="C9571">
            <v>0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>
            <v>5408060100903</v>
          </cell>
          <cell r="B9572" t="str">
            <v>Coaseguros</v>
          </cell>
          <cell r="C9572">
            <v>0</v>
          </cell>
          <cell r="D9572">
            <v>0</v>
          </cell>
          <cell r="E9572">
            <v>0</v>
          </cell>
          <cell r="F9572">
            <v>0</v>
          </cell>
        </row>
        <row r="9573">
          <cell r="A9573">
            <v>540806011</v>
          </cell>
          <cell r="B9573" t="str">
            <v>Todo riesgo equipo para contratistas</v>
          </cell>
          <cell r="C9573">
            <v>0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>
            <v>54080601101</v>
          </cell>
          <cell r="B9574" t="str">
            <v>Seguros directos</v>
          </cell>
          <cell r="C9574">
            <v>0</v>
          </cell>
          <cell r="D9574">
            <v>0</v>
          </cell>
          <cell r="E9574">
            <v>0</v>
          </cell>
          <cell r="F9574">
            <v>0</v>
          </cell>
        </row>
        <row r="9575">
          <cell r="A9575">
            <v>54080601102</v>
          </cell>
          <cell r="B9575" t="str">
            <v>Reaseguros tomados</v>
          </cell>
          <cell r="C9575">
            <v>0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>
            <v>54080601103</v>
          </cell>
          <cell r="B9576" t="str">
            <v>Coaseguros</v>
          </cell>
          <cell r="C9576">
            <v>0</v>
          </cell>
          <cell r="D9576">
            <v>0</v>
          </cell>
          <cell r="E9576">
            <v>0</v>
          </cell>
          <cell r="F9576">
            <v>0</v>
          </cell>
        </row>
        <row r="9577">
          <cell r="A9577">
            <v>54080601109</v>
          </cell>
          <cell r="B9577" t="str">
            <v>Seguros con filiales</v>
          </cell>
          <cell r="C9577">
            <v>0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>
            <v>5408060110901</v>
          </cell>
          <cell r="B9578" t="str">
            <v>Seguros directos</v>
          </cell>
          <cell r="C9578">
            <v>0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>
            <v>5408060110902</v>
          </cell>
          <cell r="B9579" t="str">
            <v>Reaseguros tomados</v>
          </cell>
          <cell r="C9579">
            <v>0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>
            <v>5408060110903</v>
          </cell>
          <cell r="B9580" t="str">
            <v>Coaseguros</v>
          </cell>
          <cell r="C9580">
            <v>0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>
            <v>540806012</v>
          </cell>
          <cell r="B9581" t="str">
            <v>Rotura de maquinaria</v>
          </cell>
          <cell r="C9581">
            <v>0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>
            <v>54080601201</v>
          </cell>
          <cell r="B9582" t="str">
            <v>Seguros directos</v>
          </cell>
          <cell r="C9582">
            <v>0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>
            <v>54080601202</v>
          </cell>
          <cell r="B9583" t="str">
            <v>Reaseguros tomados</v>
          </cell>
          <cell r="C9583">
            <v>0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>
            <v>54080601203</v>
          </cell>
          <cell r="B9584" t="str">
            <v>Coaseguros</v>
          </cell>
          <cell r="C9584">
            <v>0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>
            <v>54080601209</v>
          </cell>
          <cell r="B9585" t="str">
            <v>Seguros con filiales</v>
          </cell>
          <cell r="C9585">
            <v>0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>
            <v>5408060120901</v>
          </cell>
          <cell r="B9586" t="str">
            <v>Seguros directos</v>
          </cell>
          <cell r="C9586">
            <v>0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>
            <v>5408060120902</v>
          </cell>
          <cell r="B9587" t="str">
            <v>Reaseguros tomados</v>
          </cell>
          <cell r="C9587">
            <v>0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>
            <v>5408060120903</v>
          </cell>
          <cell r="B9588" t="str">
            <v>Coaseguros</v>
          </cell>
          <cell r="C9588">
            <v>0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>
            <v>540806013</v>
          </cell>
          <cell r="B9589" t="str">
            <v>Montaje contra todo riesgo</v>
          </cell>
          <cell r="C9589">
            <v>0</v>
          </cell>
          <cell r="D9589">
            <v>0</v>
          </cell>
          <cell r="E9589">
            <v>0</v>
          </cell>
          <cell r="F9589">
            <v>0</v>
          </cell>
        </row>
        <row r="9590">
          <cell r="A9590">
            <v>54080601301</v>
          </cell>
          <cell r="B9590" t="str">
            <v>Seguros directos</v>
          </cell>
          <cell r="C9590">
            <v>0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>
            <v>54080601302</v>
          </cell>
          <cell r="B9591" t="str">
            <v>Reaseguros tomados</v>
          </cell>
          <cell r="C9591">
            <v>0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>
            <v>54080601303</v>
          </cell>
          <cell r="B9592" t="str">
            <v>Coaseguros</v>
          </cell>
          <cell r="C9592">
            <v>0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>
            <v>54080601309</v>
          </cell>
          <cell r="B9593" t="str">
            <v>Seguros con filiales</v>
          </cell>
          <cell r="C9593">
            <v>0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>
            <v>5408060130901</v>
          </cell>
          <cell r="B9594" t="str">
            <v>Seguros directos</v>
          </cell>
          <cell r="C9594">
            <v>0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>
            <v>5408060130902</v>
          </cell>
          <cell r="B9595" t="str">
            <v>Reaseguros tomados</v>
          </cell>
          <cell r="C9595">
            <v>0</v>
          </cell>
          <cell r="D9595">
            <v>0</v>
          </cell>
          <cell r="E9595">
            <v>0</v>
          </cell>
          <cell r="F9595">
            <v>0</v>
          </cell>
        </row>
        <row r="9596">
          <cell r="A9596">
            <v>5408060130903</v>
          </cell>
          <cell r="B9596" t="str">
            <v>Coaseguros</v>
          </cell>
          <cell r="C9596">
            <v>0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>
            <v>540806014</v>
          </cell>
          <cell r="B9597" t="str">
            <v>Todo riesgo equipo electrónico</v>
          </cell>
          <cell r="C9597">
            <v>0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>
            <v>54080601401</v>
          </cell>
          <cell r="B9598" t="str">
            <v>Seguros directos</v>
          </cell>
          <cell r="C9598">
            <v>0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>
            <v>54080601402</v>
          </cell>
          <cell r="B9599" t="str">
            <v>Reaseguros tomados</v>
          </cell>
          <cell r="C9599">
            <v>0</v>
          </cell>
          <cell r="D9599">
            <v>0</v>
          </cell>
          <cell r="E9599">
            <v>0</v>
          </cell>
          <cell r="F9599">
            <v>0</v>
          </cell>
        </row>
        <row r="9600">
          <cell r="A9600">
            <v>54080601403</v>
          </cell>
          <cell r="B9600" t="str">
            <v>Coaseguros</v>
          </cell>
          <cell r="C9600">
            <v>0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>
            <v>54080601409</v>
          </cell>
          <cell r="B9601" t="str">
            <v>Seguros con filiales</v>
          </cell>
          <cell r="C9601">
            <v>0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>
            <v>5408060140901</v>
          </cell>
          <cell r="B9602" t="str">
            <v>Seguros directos</v>
          </cell>
          <cell r="C9602">
            <v>0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>
            <v>5408060140902</v>
          </cell>
          <cell r="B9603" t="str">
            <v>Reaseguros tomados</v>
          </cell>
          <cell r="C9603">
            <v>0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>
            <v>5408060140903</v>
          </cell>
          <cell r="B9604" t="str">
            <v>Coaseguros</v>
          </cell>
          <cell r="C9604">
            <v>0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>
            <v>540806015</v>
          </cell>
          <cell r="B9605" t="str">
            <v>Calderos</v>
          </cell>
          <cell r="C9605">
            <v>0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>
            <v>54080601501</v>
          </cell>
          <cell r="B9606" t="str">
            <v>Seguros directos</v>
          </cell>
          <cell r="C9606">
            <v>0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>
            <v>54080601502</v>
          </cell>
          <cell r="B9607" t="str">
            <v>Reaseguros tomados</v>
          </cell>
          <cell r="C9607">
            <v>0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>
            <v>54080601503</v>
          </cell>
          <cell r="B9608" t="str">
            <v>Coaseguros</v>
          </cell>
          <cell r="C9608">
            <v>0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>
            <v>54080601509</v>
          </cell>
          <cell r="B9609" t="str">
            <v>Seguros con filiales</v>
          </cell>
          <cell r="C9609">
            <v>0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>
            <v>5408060150901</v>
          </cell>
          <cell r="B9610" t="str">
            <v>Seguros directos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>
            <v>5408060150902</v>
          </cell>
          <cell r="B9611" t="str">
            <v>Reaseguros tomados</v>
          </cell>
          <cell r="C9611">
            <v>0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>
            <v>5408060150903</v>
          </cell>
          <cell r="B9612" t="str">
            <v>Coaseguros</v>
          </cell>
          <cell r="C9612">
            <v>0</v>
          </cell>
          <cell r="D9612">
            <v>0</v>
          </cell>
          <cell r="E9612">
            <v>0</v>
          </cell>
          <cell r="F9612">
            <v>0</v>
          </cell>
        </row>
        <row r="9613">
          <cell r="A9613">
            <v>540806016</v>
          </cell>
          <cell r="B9613" t="str">
            <v>Lucro cesante por interrupción de negocios</v>
          </cell>
          <cell r="C9613">
            <v>0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>
            <v>54080601601</v>
          </cell>
          <cell r="B9614" t="str">
            <v>Seguros directos</v>
          </cell>
          <cell r="C9614">
            <v>0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>
            <v>54080601602</v>
          </cell>
          <cell r="B9615" t="str">
            <v>Reaseguros tomados</v>
          </cell>
          <cell r="C9615">
            <v>0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>
            <v>54080601603</v>
          </cell>
          <cell r="B9616" t="str">
            <v>Coaseguros</v>
          </cell>
          <cell r="C9616">
            <v>0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>
            <v>54080601609</v>
          </cell>
          <cell r="B9617" t="str">
            <v>Seguros con filiales</v>
          </cell>
          <cell r="C9617">
            <v>0</v>
          </cell>
          <cell r="D9617">
            <v>0</v>
          </cell>
          <cell r="E9617">
            <v>0</v>
          </cell>
          <cell r="F9617">
            <v>0</v>
          </cell>
        </row>
        <row r="9618">
          <cell r="A9618">
            <v>5408060160901</v>
          </cell>
          <cell r="B9618" t="str">
            <v>Seguros directos</v>
          </cell>
          <cell r="C9618">
            <v>0</v>
          </cell>
          <cell r="D9618">
            <v>0</v>
          </cell>
          <cell r="E9618">
            <v>0</v>
          </cell>
          <cell r="F9618">
            <v>0</v>
          </cell>
        </row>
        <row r="9619">
          <cell r="A9619">
            <v>5408060160902</v>
          </cell>
          <cell r="B9619" t="str">
            <v>Reaseguros tomados</v>
          </cell>
          <cell r="C9619">
            <v>0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>
            <v>5408060160903</v>
          </cell>
          <cell r="B9620" t="str">
            <v>Coaseguros</v>
          </cell>
          <cell r="C9620">
            <v>0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>
            <v>540806017</v>
          </cell>
          <cell r="B9621" t="str">
            <v>Lucro cesante rotura de maquinaria</v>
          </cell>
          <cell r="C9621">
            <v>0</v>
          </cell>
          <cell r="D9621">
            <v>0</v>
          </cell>
          <cell r="E9621">
            <v>0</v>
          </cell>
          <cell r="F9621">
            <v>0</v>
          </cell>
        </row>
        <row r="9622">
          <cell r="A9622">
            <v>54080601701</v>
          </cell>
          <cell r="B9622" t="str">
            <v>Seguros directos</v>
          </cell>
          <cell r="C9622">
            <v>0</v>
          </cell>
          <cell r="D9622">
            <v>0</v>
          </cell>
          <cell r="E9622">
            <v>0</v>
          </cell>
          <cell r="F9622">
            <v>0</v>
          </cell>
        </row>
        <row r="9623">
          <cell r="A9623">
            <v>54080601702</v>
          </cell>
          <cell r="B9623" t="str">
            <v>Reaseguros tomados</v>
          </cell>
          <cell r="C9623">
            <v>0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>
            <v>54080601703</v>
          </cell>
          <cell r="B9624" t="str">
            <v>Coaseguros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>
            <v>54080601709</v>
          </cell>
          <cell r="B9625" t="str">
            <v>Seguros con filiales</v>
          </cell>
          <cell r="C9625">
            <v>0</v>
          </cell>
          <cell r="D9625">
            <v>0</v>
          </cell>
          <cell r="E9625">
            <v>0</v>
          </cell>
          <cell r="F9625">
            <v>0</v>
          </cell>
        </row>
        <row r="9626">
          <cell r="A9626">
            <v>5408060170901</v>
          </cell>
          <cell r="B9626" t="str">
            <v>Seguros directos</v>
          </cell>
          <cell r="C9626">
            <v>0</v>
          </cell>
          <cell r="D9626">
            <v>0</v>
          </cell>
          <cell r="E9626">
            <v>0</v>
          </cell>
          <cell r="F9626">
            <v>0</v>
          </cell>
        </row>
        <row r="9627">
          <cell r="A9627">
            <v>5408060170902</v>
          </cell>
          <cell r="B9627" t="str">
            <v>Reaseguros tomados</v>
          </cell>
          <cell r="C9627">
            <v>0</v>
          </cell>
          <cell r="D9627">
            <v>0</v>
          </cell>
          <cell r="E9627">
            <v>0</v>
          </cell>
          <cell r="F9627">
            <v>0</v>
          </cell>
        </row>
        <row r="9628">
          <cell r="A9628">
            <v>5408060170903</v>
          </cell>
          <cell r="B9628" t="str">
            <v>Coaseguros</v>
          </cell>
          <cell r="C9628">
            <v>0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>
            <v>540806018</v>
          </cell>
          <cell r="B9629" t="str">
            <v>Responsabilidad civil</v>
          </cell>
          <cell r="C9629">
            <v>0</v>
          </cell>
          <cell r="D9629">
            <v>0</v>
          </cell>
          <cell r="E9629">
            <v>0</v>
          </cell>
          <cell r="F9629">
            <v>0</v>
          </cell>
        </row>
        <row r="9630">
          <cell r="A9630">
            <v>54080601801</v>
          </cell>
          <cell r="B9630" t="str">
            <v>Seguros directos</v>
          </cell>
          <cell r="C9630">
            <v>0</v>
          </cell>
          <cell r="D9630">
            <v>0</v>
          </cell>
          <cell r="E9630">
            <v>0</v>
          </cell>
          <cell r="F9630">
            <v>0</v>
          </cell>
        </row>
        <row r="9631">
          <cell r="A9631">
            <v>54080601802</v>
          </cell>
          <cell r="B9631" t="str">
            <v>Reaseguros tomados</v>
          </cell>
          <cell r="C9631">
            <v>0</v>
          </cell>
          <cell r="D9631">
            <v>0</v>
          </cell>
          <cell r="E9631">
            <v>0</v>
          </cell>
          <cell r="F9631">
            <v>0</v>
          </cell>
        </row>
        <row r="9632">
          <cell r="A9632">
            <v>54080601803</v>
          </cell>
          <cell r="B9632" t="str">
            <v>Coaseguros</v>
          </cell>
          <cell r="C9632">
            <v>0</v>
          </cell>
          <cell r="D9632">
            <v>0</v>
          </cell>
          <cell r="E9632">
            <v>0</v>
          </cell>
          <cell r="F9632">
            <v>0</v>
          </cell>
        </row>
        <row r="9633">
          <cell r="A9633">
            <v>54080601809</v>
          </cell>
          <cell r="B9633" t="str">
            <v>Seguros con filiales</v>
          </cell>
          <cell r="C9633">
            <v>0</v>
          </cell>
          <cell r="D9633">
            <v>0</v>
          </cell>
          <cell r="E9633">
            <v>0</v>
          </cell>
          <cell r="F9633">
            <v>0</v>
          </cell>
        </row>
        <row r="9634">
          <cell r="A9634">
            <v>5408060180901</v>
          </cell>
          <cell r="B9634" t="str">
            <v>Seguros directos</v>
          </cell>
          <cell r="C9634">
            <v>0</v>
          </cell>
          <cell r="D9634">
            <v>0</v>
          </cell>
          <cell r="E9634">
            <v>0</v>
          </cell>
          <cell r="F9634">
            <v>0</v>
          </cell>
        </row>
        <row r="9635">
          <cell r="A9635">
            <v>5408060180902</v>
          </cell>
          <cell r="B9635" t="str">
            <v>Reaseguros tomados</v>
          </cell>
          <cell r="C9635">
            <v>0</v>
          </cell>
          <cell r="D9635">
            <v>0</v>
          </cell>
          <cell r="E9635">
            <v>0</v>
          </cell>
          <cell r="F9635">
            <v>0</v>
          </cell>
        </row>
        <row r="9636">
          <cell r="A9636">
            <v>5408060180903</v>
          </cell>
          <cell r="B9636" t="str">
            <v>Coaseguros</v>
          </cell>
          <cell r="C9636">
            <v>0</v>
          </cell>
          <cell r="D9636">
            <v>0</v>
          </cell>
          <cell r="E9636">
            <v>0</v>
          </cell>
          <cell r="F9636">
            <v>0</v>
          </cell>
        </row>
        <row r="9637">
          <cell r="A9637">
            <v>540806019</v>
          </cell>
          <cell r="B9637" t="str">
            <v>Riesgos profesionales</v>
          </cell>
          <cell r="C9637">
            <v>0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>
            <v>54080601901</v>
          </cell>
          <cell r="B9638" t="str">
            <v>Seguros directos</v>
          </cell>
          <cell r="C9638">
            <v>0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>
            <v>54080601902</v>
          </cell>
          <cell r="B9639" t="str">
            <v>Reaseguros tomados</v>
          </cell>
          <cell r="C9639">
            <v>0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>
            <v>54080601903</v>
          </cell>
          <cell r="B9640" t="str">
            <v>Coaseguros</v>
          </cell>
          <cell r="C9640">
            <v>0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>
            <v>54080601909</v>
          </cell>
          <cell r="B9641" t="str">
            <v>Seguros con filiales</v>
          </cell>
          <cell r="C9641">
            <v>0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>
            <v>5408060190901</v>
          </cell>
          <cell r="B9642" t="str">
            <v>Seguros directos</v>
          </cell>
          <cell r="C9642">
            <v>0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>
            <v>5408060190902</v>
          </cell>
          <cell r="B9643" t="str">
            <v>Reaseguros tomados</v>
          </cell>
          <cell r="C9643">
            <v>0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>
            <v>5408060190903</v>
          </cell>
          <cell r="B9644" t="str">
            <v>Coaseguros</v>
          </cell>
          <cell r="C9644">
            <v>0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>
            <v>540806020</v>
          </cell>
          <cell r="B9645" t="str">
            <v>Ganadero</v>
          </cell>
          <cell r="C9645">
            <v>0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>
            <v>54080602001</v>
          </cell>
          <cell r="B9646" t="str">
            <v>Seguros directos</v>
          </cell>
          <cell r="C9646">
            <v>0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>
            <v>54080602002</v>
          </cell>
          <cell r="B9647" t="str">
            <v>Reaseguros tomados</v>
          </cell>
          <cell r="C9647">
            <v>0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>
            <v>54080602003</v>
          </cell>
          <cell r="B9648" t="str">
            <v>Coaseguros</v>
          </cell>
          <cell r="C9648">
            <v>0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>
            <v>54080602009</v>
          </cell>
          <cell r="B9649" t="str">
            <v>Seguros con filiales</v>
          </cell>
          <cell r="C9649">
            <v>0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>
            <v>5408060200901</v>
          </cell>
          <cell r="B9650" t="str">
            <v>Seguros directos</v>
          </cell>
          <cell r="C9650">
            <v>0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>
            <v>5408060200902</v>
          </cell>
          <cell r="B9651" t="str">
            <v>Reaseguros tomados</v>
          </cell>
          <cell r="C9651">
            <v>0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>
            <v>5408060200903</v>
          </cell>
          <cell r="B9652" t="str">
            <v>Coaseguros</v>
          </cell>
          <cell r="C9652">
            <v>0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>
            <v>540806021</v>
          </cell>
          <cell r="B9653" t="str">
            <v>Agrícola</v>
          </cell>
          <cell r="C9653">
            <v>0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>
            <v>54080602101</v>
          </cell>
          <cell r="B9654" t="str">
            <v>Seguros directos</v>
          </cell>
          <cell r="C9654">
            <v>0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>
            <v>54080602102</v>
          </cell>
          <cell r="B9655" t="str">
            <v>Reaseguros tomados</v>
          </cell>
          <cell r="C9655">
            <v>0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>
            <v>54080602103</v>
          </cell>
          <cell r="B9656" t="str">
            <v>Coaseguros</v>
          </cell>
          <cell r="C9656">
            <v>0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>
            <v>54080602109</v>
          </cell>
          <cell r="B9657" t="str">
            <v>Seguros con filiales</v>
          </cell>
          <cell r="C9657">
            <v>0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>
            <v>5408060210901</v>
          </cell>
          <cell r="B9658" t="str">
            <v>Seguros directos</v>
          </cell>
          <cell r="C9658">
            <v>0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>
            <v>5408060210902</v>
          </cell>
          <cell r="B9659" t="str">
            <v>Reaseguros tomados</v>
          </cell>
          <cell r="C9659">
            <v>0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>
            <v>5408060210903</v>
          </cell>
          <cell r="B9660" t="str">
            <v>Coaseguros</v>
          </cell>
          <cell r="C9660">
            <v>0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>
            <v>540806022</v>
          </cell>
          <cell r="B9661" t="str">
            <v>Domiciliario</v>
          </cell>
          <cell r="C9661">
            <v>0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>
            <v>54080602201</v>
          </cell>
          <cell r="B9662" t="str">
            <v>Seguros directos</v>
          </cell>
          <cell r="C9662">
            <v>0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>
            <v>54080602202</v>
          </cell>
          <cell r="B9663" t="str">
            <v>Reaseguros tomados</v>
          </cell>
          <cell r="C9663">
            <v>0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>
            <v>54080602203</v>
          </cell>
          <cell r="B9664" t="str">
            <v>Coaseguros</v>
          </cell>
          <cell r="C9664">
            <v>0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>
            <v>54080602209</v>
          </cell>
          <cell r="B9665" t="str">
            <v>Seguros con filiales</v>
          </cell>
          <cell r="C9665">
            <v>0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>
            <v>5408060220901</v>
          </cell>
          <cell r="B9666" t="str">
            <v>Seguros directos</v>
          </cell>
          <cell r="C9666">
            <v>0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>
            <v>5408060220902</v>
          </cell>
          <cell r="B9667" t="str">
            <v>Reaseguros tomados</v>
          </cell>
          <cell r="C9667">
            <v>0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>
            <v>5408060220903</v>
          </cell>
          <cell r="B9668" t="str">
            <v>Coaseguros</v>
          </cell>
          <cell r="C9668">
            <v>0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>
            <v>540806023</v>
          </cell>
          <cell r="B9669" t="str">
            <v>Crédito interno</v>
          </cell>
          <cell r="C9669">
            <v>0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>
            <v>54080602301</v>
          </cell>
          <cell r="B9670" t="str">
            <v>Seguros directos</v>
          </cell>
          <cell r="C9670">
            <v>0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>
            <v>54080602302</v>
          </cell>
          <cell r="B9671" t="str">
            <v>Reaseguros tomados</v>
          </cell>
          <cell r="C9671">
            <v>0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>
            <v>54080602303</v>
          </cell>
          <cell r="B9672" t="str">
            <v>Coaseguros</v>
          </cell>
          <cell r="C9672">
            <v>0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>
            <v>54080602309</v>
          </cell>
          <cell r="B9673" t="str">
            <v>Seguros con filiales</v>
          </cell>
          <cell r="C9673">
            <v>0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>
            <v>5408060230901</v>
          </cell>
          <cell r="B9674" t="str">
            <v>Seguros directos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>
            <v>5408060230902</v>
          </cell>
          <cell r="B9675" t="str">
            <v>Reaseguros tomados</v>
          </cell>
          <cell r="C9675">
            <v>0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>
            <v>5408060230903</v>
          </cell>
          <cell r="B9676" t="str">
            <v>Coaseguros</v>
          </cell>
          <cell r="C9676">
            <v>0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>
            <v>540806024</v>
          </cell>
          <cell r="B9677" t="str">
            <v>Crédito a la exportaciÛn</v>
          </cell>
          <cell r="C9677">
            <v>0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>
            <v>54080602401</v>
          </cell>
          <cell r="B9678" t="str">
            <v>Seguros directos</v>
          </cell>
          <cell r="C9678">
            <v>0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>
            <v>54080602402</v>
          </cell>
          <cell r="B9679" t="str">
            <v>Reaseguros tomados</v>
          </cell>
          <cell r="C9679">
            <v>0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>
            <v>54080602403</v>
          </cell>
          <cell r="B9680" t="str">
            <v>Coaseguros</v>
          </cell>
          <cell r="C9680">
            <v>0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>
            <v>54080602409</v>
          </cell>
          <cell r="B9681" t="str">
            <v>Seguros con filiales</v>
          </cell>
          <cell r="C9681">
            <v>0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>
            <v>5408060240901</v>
          </cell>
          <cell r="B9682" t="str">
            <v>Seguros directos</v>
          </cell>
          <cell r="C9682">
            <v>0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>
            <v>5408060240902</v>
          </cell>
          <cell r="B9683" t="str">
            <v>Reaseguros tomados</v>
          </cell>
          <cell r="C9683">
            <v>0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>
            <v>5408060240903</v>
          </cell>
          <cell r="B9684" t="str">
            <v>Coaseguros</v>
          </cell>
          <cell r="C9684">
            <v>0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>
            <v>540806025</v>
          </cell>
          <cell r="B9685" t="str">
            <v>Miscelaneos</v>
          </cell>
          <cell r="C9685">
            <v>0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>
            <v>54080602501</v>
          </cell>
          <cell r="B9686" t="str">
            <v>Seguros directos</v>
          </cell>
          <cell r="C9686">
            <v>0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>
            <v>54080602502</v>
          </cell>
          <cell r="B9687" t="str">
            <v>Reaseguros tomados</v>
          </cell>
          <cell r="C9687">
            <v>0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>
            <v>54080602503</v>
          </cell>
          <cell r="B9688" t="str">
            <v>Coaseguros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>
            <v>54080602509</v>
          </cell>
          <cell r="B9689" t="str">
            <v>Seguros con filiales</v>
          </cell>
          <cell r="C9689">
            <v>0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>
            <v>5408060250901</v>
          </cell>
          <cell r="B9690" t="str">
            <v>Seguros directos</v>
          </cell>
          <cell r="C9690">
            <v>0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>
            <v>5408060250902</v>
          </cell>
          <cell r="B9691" t="str">
            <v>Reaseguros tomados</v>
          </cell>
          <cell r="C9691">
            <v>0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>
            <v>5408060250903</v>
          </cell>
          <cell r="B9692" t="str">
            <v>Coaseguros</v>
          </cell>
          <cell r="C9692">
            <v>0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>
            <v>540807</v>
          </cell>
          <cell r="B9693" t="str">
            <v>DE SINIESTRO DE FIANZAS</v>
          </cell>
          <cell r="C9693">
            <v>0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>
            <v>5408070</v>
          </cell>
          <cell r="B9694" t="str">
            <v>DE SINIESTROS DE FIANZAS</v>
          </cell>
          <cell r="C9694">
            <v>0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>
            <v>540807001</v>
          </cell>
          <cell r="B9695" t="str">
            <v>Fidelidad</v>
          </cell>
          <cell r="C9695">
            <v>0</v>
          </cell>
          <cell r="D9695">
            <v>0</v>
          </cell>
          <cell r="E9695">
            <v>0</v>
          </cell>
          <cell r="F9695">
            <v>0</v>
          </cell>
        </row>
        <row r="9696">
          <cell r="A9696">
            <v>54080700101</v>
          </cell>
          <cell r="B9696" t="str">
            <v>Fianzas directas</v>
          </cell>
          <cell r="C9696">
            <v>0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>
            <v>54080700102</v>
          </cell>
          <cell r="B9697" t="str">
            <v>Rafianzamientos tomados</v>
          </cell>
          <cell r="C9697">
            <v>0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>
            <v>54080700103</v>
          </cell>
          <cell r="B9698" t="str">
            <v>Coafianzamiento</v>
          </cell>
          <cell r="C9698">
            <v>0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>
            <v>54080700109</v>
          </cell>
          <cell r="B9699" t="str">
            <v>Fianzas de filiales</v>
          </cell>
          <cell r="C9699">
            <v>0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>
            <v>5408070010901</v>
          </cell>
          <cell r="B9700" t="str">
            <v>Fianzas directas</v>
          </cell>
          <cell r="C9700">
            <v>0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>
            <v>5408070010902</v>
          </cell>
          <cell r="B9701" t="str">
            <v>Rafianzamientos tomados</v>
          </cell>
          <cell r="C9701">
            <v>0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>
            <v>5408070010903</v>
          </cell>
          <cell r="B9702" t="str">
            <v>Coafianzamiento</v>
          </cell>
          <cell r="C9702">
            <v>0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>
            <v>540807002</v>
          </cell>
          <cell r="B9703" t="str">
            <v>Garantía</v>
          </cell>
          <cell r="C9703">
            <v>0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>
            <v>54080700201</v>
          </cell>
          <cell r="B9704" t="str">
            <v>Fianzas directas</v>
          </cell>
          <cell r="C9704">
            <v>0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>
            <v>54080700202</v>
          </cell>
          <cell r="B9705" t="str">
            <v>Rafianzamientos tomados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>
            <v>54080700203</v>
          </cell>
          <cell r="B9706" t="str">
            <v>Coafianzamiento</v>
          </cell>
          <cell r="C9706">
            <v>0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>
            <v>54080700209</v>
          </cell>
          <cell r="B9707" t="str">
            <v>Fianzas de filiales</v>
          </cell>
          <cell r="C9707">
            <v>0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>
            <v>5408070020901</v>
          </cell>
          <cell r="B9708" t="str">
            <v>Fianzas directas</v>
          </cell>
          <cell r="C9708">
            <v>0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>
            <v>5408070020902</v>
          </cell>
          <cell r="B9709" t="str">
            <v>Rafianzamientos tomados</v>
          </cell>
          <cell r="C9709">
            <v>0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>
            <v>5408070020903</v>
          </cell>
          <cell r="B9710" t="str">
            <v>Coafianzamiento</v>
          </cell>
          <cell r="C9710">
            <v>0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>
            <v>540807003</v>
          </cell>
          <cell r="B9711" t="str">
            <v>Motoristas</v>
          </cell>
          <cell r="C9711">
            <v>0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>
            <v>54080700301</v>
          </cell>
          <cell r="B9712" t="str">
            <v>Fianzas directas</v>
          </cell>
          <cell r="C9712">
            <v>0</v>
          </cell>
          <cell r="D9712">
            <v>0</v>
          </cell>
          <cell r="E9712">
            <v>0</v>
          </cell>
          <cell r="F9712">
            <v>0</v>
          </cell>
        </row>
        <row r="9713">
          <cell r="A9713">
            <v>54080700302</v>
          </cell>
          <cell r="B9713" t="str">
            <v>Rafianzamientos tomados</v>
          </cell>
          <cell r="C9713">
            <v>0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>
            <v>54080700303</v>
          </cell>
          <cell r="B9714" t="str">
            <v>Coafianzamiento</v>
          </cell>
          <cell r="C9714">
            <v>0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>
            <v>54080700309</v>
          </cell>
          <cell r="B9715" t="str">
            <v>Fianzas de filiales</v>
          </cell>
          <cell r="C9715">
            <v>0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>
            <v>5408070030901</v>
          </cell>
          <cell r="B9716" t="str">
            <v>Fianzas directas</v>
          </cell>
          <cell r="C9716">
            <v>0</v>
          </cell>
          <cell r="D9716">
            <v>0</v>
          </cell>
          <cell r="E9716">
            <v>0</v>
          </cell>
          <cell r="F9716">
            <v>0</v>
          </cell>
        </row>
        <row r="9717">
          <cell r="A9717">
            <v>5408070030902</v>
          </cell>
          <cell r="B9717" t="str">
            <v>Rafianzamientos tomados</v>
          </cell>
          <cell r="C9717">
            <v>0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>
            <v>5408070030903</v>
          </cell>
          <cell r="B9718" t="str">
            <v>Coafianzamiento</v>
          </cell>
          <cell r="C9718">
            <v>0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>
            <v>55</v>
          </cell>
          <cell r="B9719" t="str">
            <v>REEMBOLSO DE GASTOS POR CESIONES DE SEGUROS Y FIANZAS</v>
          </cell>
          <cell r="C9719">
            <v>0</v>
          </cell>
          <cell r="D9719">
            <v>1478818.68</v>
          </cell>
          <cell r="E9719">
            <v>3348200.05</v>
          </cell>
          <cell r="F9719">
            <v>-1869381.37</v>
          </cell>
        </row>
        <row r="9720">
          <cell r="A9720">
            <v>5501</v>
          </cell>
          <cell r="B9720" t="str">
            <v>DE SEGUROS DE VIDA</v>
          </cell>
          <cell r="C9720">
            <v>0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>
            <v>5501010</v>
          </cell>
          <cell r="B9721" t="str">
            <v>Ingresos por comisiones y participaciones de vida individual</v>
          </cell>
          <cell r="C9721">
            <v>0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>
            <v>55010100104</v>
          </cell>
          <cell r="B9722" t="str">
            <v>Reaseguro cedido</v>
          </cell>
          <cell r="C9722">
            <v>0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>
            <v>55010100105</v>
          </cell>
          <cell r="B9723" t="str">
            <v>Retrocesiones de seguros</v>
          </cell>
          <cell r="C9723">
            <v>0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>
            <v>55010100109</v>
          </cell>
          <cell r="B9724" t="str">
            <v>Seguros con filiales</v>
          </cell>
          <cell r="C9724">
            <v>0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>
            <v>550102</v>
          </cell>
          <cell r="B9725" t="str">
            <v>VIDA INDIVIDUAL</v>
          </cell>
          <cell r="C9725">
            <v>0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>
            <v>5501020</v>
          </cell>
          <cell r="B9726" t="str">
            <v>De vida individual de corto plazo</v>
          </cell>
          <cell r="C9726">
            <v>0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>
            <v>550102001</v>
          </cell>
          <cell r="B9727" t="str">
            <v>Retrocesión de Seguros</v>
          </cell>
          <cell r="C9727">
            <v>0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>
            <v>55010200104</v>
          </cell>
          <cell r="B9728" t="str">
            <v>Reaseguro cedido</v>
          </cell>
          <cell r="C9728">
            <v>0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>
            <v>55010200105</v>
          </cell>
          <cell r="B9729" t="str">
            <v>Retrocesiones de seguros</v>
          </cell>
          <cell r="C9729">
            <v>0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>
            <v>55010200109</v>
          </cell>
          <cell r="B9730" t="str">
            <v>Seguros con filiales</v>
          </cell>
          <cell r="C9730">
            <v>0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>
            <v>550103</v>
          </cell>
          <cell r="B9731" t="str">
            <v>Colectivo</v>
          </cell>
          <cell r="C9731">
            <v>0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>
            <v>5501030</v>
          </cell>
          <cell r="B9732" t="str">
            <v>Colectivo</v>
          </cell>
          <cell r="C9732">
            <v>0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>
            <v>550103001</v>
          </cell>
          <cell r="B9733" t="str">
            <v>Reaseguro cedido</v>
          </cell>
          <cell r="C9733">
            <v>0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>
            <v>55010300104</v>
          </cell>
          <cell r="B9734" t="str">
            <v>Reaseguro cedido</v>
          </cell>
          <cell r="C9734">
            <v>0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>
            <v>55010300105</v>
          </cell>
          <cell r="B9735" t="str">
            <v>Retrocesiones de seguros</v>
          </cell>
          <cell r="C9735">
            <v>0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>
            <v>55010300109</v>
          </cell>
          <cell r="B9736" t="str">
            <v>Seguros con filiales</v>
          </cell>
          <cell r="C9736">
            <v>0</v>
          </cell>
          <cell r="D9736">
            <v>0</v>
          </cell>
          <cell r="E9736">
            <v>0</v>
          </cell>
          <cell r="F9736">
            <v>0</v>
          </cell>
        </row>
        <row r="9737">
          <cell r="A9737">
            <v>5501040</v>
          </cell>
          <cell r="B9737" t="str">
            <v>Otros planes</v>
          </cell>
          <cell r="C9737">
            <v>0</v>
          </cell>
          <cell r="D9737">
            <v>0</v>
          </cell>
          <cell r="E9737">
            <v>0</v>
          </cell>
          <cell r="F9737">
            <v>0</v>
          </cell>
        </row>
        <row r="9738">
          <cell r="A9738">
            <v>55010400104</v>
          </cell>
          <cell r="B9738" t="str">
            <v>Reaseguro cedido</v>
          </cell>
          <cell r="C9738">
            <v>0</v>
          </cell>
          <cell r="D9738">
            <v>0</v>
          </cell>
          <cell r="E9738">
            <v>0</v>
          </cell>
          <cell r="F9738">
            <v>0</v>
          </cell>
        </row>
        <row r="9739">
          <cell r="A9739">
            <v>55010400105</v>
          </cell>
          <cell r="B9739" t="str">
            <v>Retrocesiones de seguros</v>
          </cell>
          <cell r="C9739">
            <v>0</v>
          </cell>
          <cell r="D9739">
            <v>0</v>
          </cell>
          <cell r="E9739">
            <v>0</v>
          </cell>
          <cell r="F9739">
            <v>0</v>
          </cell>
        </row>
        <row r="9740">
          <cell r="A9740">
            <v>55010400109</v>
          </cell>
          <cell r="B9740" t="str">
            <v>Seguros con filiales</v>
          </cell>
          <cell r="C9740">
            <v>0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>
            <v>5502</v>
          </cell>
          <cell r="B9741" t="str">
            <v>DE SEGUROS PREVISIONALES RENTASU Y PENSIONES</v>
          </cell>
          <cell r="C9741">
            <v>0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>
            <v>5502010</v>
          </cell>
          <cell r="B9742" t="str">
            <v>Rentas de invalidez y sobrevivencia</v>
          </cell>
          <cell r="C9742">
            <v>0</v>
          </cell>
          <cell r="D9742">
            <v>0</v>
          </cell>
          <cell r="E9742">
            <v>0</v>
          </cell>
          <cell r="F9742">
            <v>0</v>
          </cell>
        </row>
        <row r="9743">
          <cell r="A9743">
            <v>55020100104</v>
          </cell>
          <cell r="B9743" t="str">
            <v>Reaseguro cedido</v>
          </cell>
          <cell r="C9743">
            <v>0</v>
          </cell>
          <cell r="D9743">
            <v>0</v>
          </cell>
          <cell r="E9743">
            <v>0</v>
          </cell>
          <cell r="F9743">
            <v>0</v>
          </cell>
        </row>
        <row r="9744">
          <cell r="A9744">
            <v>55020100105</v>
          </cell>
          <cell r="B9744" t="str">
            <v>Retrocesiones de seguros</v>
          </cell>
          <cell r="C9744">
            <v>0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>
            <v>55020100109</v>
          </cell>
          <cell r="B9745" t="str">
            <v>Seguros con filiales</v>
          </cell>
          <cell r="C9745">
            <v>0</v>
          </cell>
          <cell r="D9745">
            <v>0</v>
          </cell>
          <cell r="E9745">
            <v>0</v>
          </cell>
          <cell r="F9745">
            <v>0</v>
          </cell>
        </row>
        <row r="9746">
          <cell r="A9746">
            <v>5502020</v>
          </cell>
          <cell r="B9746" t="str">
            <v>Sepelio</v>
          </cell>
          <cell r="C9746">
            <v>0</v>
          </cell>
          <cell r="D9746">
            <v>0</v>
          </cell>
          <cell r="E9746">
            <v>0</v>
          </cell>
          <cell r="F9746">
            <v>0</v>
          </cell>
        </row>
        <row r="9747">
          <cell r="A9747">
            <v>55020200104</v>
          </cell>
          <cell r="B9747" t="str">
            <v>Reaseguro cedido</v>
          </cell>
          <cell r="C9747">
            <v>0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>
            <v>55020200105</v>
          </cell>
          <cell r="B9748" t="str">
            <v>Retrocesiones de seguros</v>
          </cell>
          <cell r="C9748">
            <v>0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>
            <v>55020200109</v>
          </cell>
          <cell r="B9749" t="str">
            <v>Seguros con filiales</v>
          </cell>
          <cell r="C9749">
            <v>0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>
            <v>5502030</v>
          </cell>
          <cell r="B9750" t="str">
            <v>Otras rentas</v>
          </cell>
          <cell r="C9750">
            <v>0</v>
          </cell>
          <cell r="D9750">
            <v>0</v>
          </cell>
          <cell r="E9750">
            <v>0</v>
          </cell>
          <cell r="F9750">
            <v>0</v>
          </cell>
        </row>
        <row r="9751">
          <cell r="A9751">
            <v>55020300104</v>
          </cell>
          <cell r="B9751" t="str">
            <v>Reaseguro cedido</v>
          </cell>
          <cell r="C9751">
            <v>0</v>
          </cell>
          <cell r="D9751">
            <v>0</v>
          </cell>
          <cell r="E9751">
            <v>0</v>
          </cell>
          <cell r="F9751">
            <v>0</v>
          </cell>
        </row>
        <row r="9752">
          <cell r="A9752">
            <v>55020300105</v>
          </cell>
          <cell r="B9752" t="str">
            <v>Retrocesiones de seguros</v>
          </cell>
          <cell r="C9752">
            <v>0</v>
          </cell>
          <cell r="D9752">
            <v>0</v>
          </cell>
          <cell r="E9752">
            <v>0</v>
          </cell>
          <cell r="F9752">
            <v>0</v>
          </cell>
        </row>
        <row r="9753">
          <cell r="A9753">
            <v>55020300109</v>
          </cell>
          <cell r="B9753" t="str">
            <v>Seguros con filiales</v>
          </cell>
          <cell r="C9753">
            <v>0</v>
          </cell>
          <cell r="D9753">
            <v>0</v>
          </cell>
          <cell r="E9753">
            <v>0</v>
          </cell>
          <cell r="F9753">
            <v>0</v>
          </cell>
        </row>
        <row r="9754">
          <cell r="A9754">
            <v>5502040</v>
          </cell>
          <cell r="B9754" t="str">
            <v>Pensiones</v>
          </cell>
          <cell r="C9754">
            <v>0</v>
          </cell>
          <cell r="D9754">
            <v>0</v>
          </cell>
          <cell r="E9754">
            <v>0</v>
          </cell>
          <cell r="F9754">
            <v>0</v>
          </cell>
        </row>
        <row r="9755">
          <cell r="A9755">
            <v>55020400104</v>
          </cell>
          <cell r="B9755" t="str">
            <v>Reaseguro cedido</v>
          </cell>
          <cell r="C9755">
            <v>0</v>
          </cell>
          <cell r="D9755">
            <v>0</v>
          </cell>
          <cell r="E9755">
            <v>0</v>
          </cell>
          <cell r="F9755">
            <v>0</v>
          </cell>
        </row>
        <row r="9756">
          <cell r="A9756">
            <v>55020400105</v>
          </cell>
          <cell r="B9756" t="str">
            <v>Retrocesiones de seguros</v>
          </cell>
          <cell r="C9756">
            <v>0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>
            <v>55020400109</v>
          </cell>
          <cell r="B9757" t="str">
            <v>Seguros con filiales</v>
          </cell>
          <cell r="C9757">
            <v>0</v>
          </cell>
          <cell r="D9757">
            <v>0</v>
          </cell>
          <cell r="E9757">
            <v>0</v>
          </cell>
          <cell r="F9757">
            <v>0</v>
          </cell>
        </row>
        <row r="9758">
          <cell r="A9758">
            <v>5503</v>
          </cell>
          <cell r="B9758" t="str">
            <v>DE SEGUROS DE ACCIDENTES Y ENFERMEDADES</v>
          </cell>
          <cell r="C9758">
            <v>0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>
            <v>550301</v>
          </cell>
          <cell r="B9759" t="str">
            <v>Salud y hospitalización</v>
          </cell>
          <cell r="C9759">
            <v>0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>
            <v>5503010</v>
          </cell>
          <cell r="B9760" t="str">
            <v>Salud y hospitalización</v>
          </cell>
          <cell r="C9760">
            <v>0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>
            <v>550301001</v>
          </cell>
          <cell r="B9761" t="str">
            <v>Reaseguro cedido</v>
          </cell>
          <cell r="C9761">
            <v>0</v>
          </cell>
          <cell r="D9761">
            <v>0</v>
          </cell>
          <cell r="E9761">
            <v>0</v>
          </cell>
          <cell r="F9761">
            <v>0</v>
          </cell>
        </row>
        <row r="9762">
          <cell r="A9762">
            <v>55030100104</v>
          </cell>
          <cell r="B9762" t="str">
            <v>Reaseguro cedido</v>
          </cell>
          <cell r="C9762">
            <v>0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>
            <v>55030100105</v>
          </cell>
          <cell r="B9763" t="str">
            <v>Retrocesiones de seguros</v>
          </cell>
          <cell r="C9763">
            <v>0</v>
          </cell>
          <cell r="D9763">
            <v>0</v>
          </cell>
          <cell r="E9763">
            <v>0</v>
          </cell>
          <cell r="F9763">
            <v>0</v>
          </cell>
        </row>
        <row r="9764">
          <cell r="A9764">
            <v>55030100109</v>
          </cell>
          <cell r="B9764" t="str">
            <v>Seguros con filiales</v>
          </cell>
          <cell r="C9764">
            <v>0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>
            <v>550302</v>
          </cell>
          <cell r="B9765" t="str">
            <v>Accidentes personales</v>
          </cell>
          <cell r="C9765">
            <v>0</v>
          </cell>
          <cell r="D9765">
            <v>0</v>
          </cell>
          <cell r="E9765">
            <v>0</v>
          </cell>
          <cell r="F9765">
            <v>0</v>
          </cell>
        </row>
        <row r="9766">
          <cell r="A9766">
            <v>5503020</v>
          </cell>
          <cell r="B9766" t="str">
            <v>Accidentes personales</v>
          </cell>
          <cell r="C9766">
            <v>0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>
            <v>550302001</v>
          </cell>
          <cell r="B9767" t="str">
            <v>Reaseguro cedido</v>
          </cell>
          <cell r="C9767">
            <v>0</v>
          </cell>
          <cell r="D9767">
            <v>0</v>
          </cell>
          <cell r="E9767">
            <v>0</v>
          </cell>
          <cell r="F9767">
            <v>0</v>
          </cell>
        </row>
        <row r="9768">
          <cell r="A9768">
            <v>55030200104</v>
          </cell>
          <cell r="B9768" t="str">
            <v>Reaseguro cedido</v>
          </cell>
          <cell r="C9768">
            <v>0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>
            <v>55030200105</v>
          </cell>
          <cell r="B9769" t="str">
            <v>Retrocesiones de seguros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</row>
        <row r="9770">
          <cell r="A9770">
            <v>55030200109</v>
          </cell>
          <cell r="B9770" t="str">
            <v>Seguros con filiales</v>
          </cell>
          <cell r="C9770">
            <v>0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>
            <v>550303</v>
          </cell>
          <cell r="B9771" t="str">
            <v>Accidentes viajes aéreos</v>
          </cell>
          <cell r="C9771">
            <v>0</v>
          </cell>
          <cell r="D9771">
            <v>0</v>
          </cell>
          <cell r="E9771">
            <v>0</v>
          </cell>
          <cell r="F9771">
            <v>0</v>
          </cell>
        </row>
        <row r="9772">
          <cell r="A9772">
            <v>5503030</v>
          </cell>
          <cell r="B9772" t="str">
            <v>Accidentes viajes aéreos</v>
          </cell>
          <cell r="C9772">
            <v>0</v>
          </cell>
          <cell r="D9772">
            <v>0</v>
          </cell>
          <cell r="E9772">
            <v>0</v>
          </cell>
          <cell r="F9772">
            <v>0</v>
          </cell>
        </row>
        <row r="9773">
          <cell r="A9773">
            <v>550303001</v>
          </cell>
          <cell r="B9773" t="str">
            <v>Reaseguro cedido</v>
          </cell>
          <cell r="C9773">
            <v>0</v>
          </cell>
          <cell r="D9773">
            <v>0</v>
          </cell>
          <cell r="E9773">
            <v>0</v>
          </cell>
          <cell r="F9773">
            <v>0</v>
          </cell>
        </row>
        <row r="9774">
          <cell r="A9774">
            <v>55030300104</v>
          </cell>
          <cell r="B9774" t="str">
            <v>Reaseguro cedido</v>
          </cell>
          <cell r="C9774">
            <v>0</v>
          </cell>
          <cell r="D9774">
            <v>0</v>
          </cell>
          <cell r="E9774">
            <v>0</v>
          </cell>
          <cell r="F9774">
            <v>0</v>
          </cell>
        </row>
        <row r="9775">
          <cell r="A9775">
            <v>55030300105</v>
          </cell>
          <cell r="B9775" t="str">
            <v>Retrocesiones de seguros</v>
          </cell>
          <cell r="C9775">
            <v>0</v>
          </cell>
          <cell r="D9775">
            <v>0</v>
          </cell>
          <cell r="E9775">
            <v>0</v>
          </cell>
          <cell r="F9775">
            <v>0</v>
          </cell>
        </row>
        <row r="9776">
          <cell r="A9776">
            <v>55030300109</v>
          </cell>
          <cell r="B9776" t="str">
            <v>Seguros con filiales</v>
          </cell>
          <cell r="C9776">
            <v>0</v>
          </cell>
          <cell r="D9776">
            <v>0</v>
          </cell>
          <cell r="E9776">
            <v>0</v>
          </cell>
          <cell r="F9776">
            <v>0</v>
          </cell>
        </row>
        <row r="9777">
          <cell r="A9777">
            <v>5503040</v>
          </cell>
          <cell r="B9777" t="str">
            <v>Escolares</v>
          </cell>
          <cell r="C9777">
            <v>0</v>
          </cell>
          <cell r="D9777">
            <v>0</v>
          </cell>
          <cell r="E9777">
            <v>0</v>
          </cell>
          <cell r="F9777">
            <v>0</v>
          </cell>
        </row>
        <row r="9778">
          <cell r="A9778">
            <v>55030400104</v>
          </cell>
          <cell r="B9778" t="str">
            <v>Reaseguro cedido</v>
          </cell>
          <cell r="C9778">
            <v>0</v>
          </cell>
          <cell r="D9778">
            <v>0</v>
          </cell>
          <cell r="E9778">
            <v>0</v>
          </cell>
          <cell r="F9778">
            <v>0</v>
          </cell>
        </row>
        <row r="9779">
          <cell r="A9779">
            <v>55030400105</v>
          </cell>
          <cell r="B9779" t="str">
            <v>Retrocesiones de seguros</v>
          </cell>
          <cell r="C9779">
            <v>0</v>
          </cell>
          <cell r="D9779">
            <v>0</v>
          </cell>
          <cell r="E9779">
            <v>0</v>
          </cell>
          <cell r="F9779">
            <v>0</v>
          </cell>
        </row>
        <row r="9780">
          <cell r="A9780">
            <v>55030400109</v>
          </cell>
          <cell r="B9780" t="str">
            <v>Seguros con filiales</v>
          </cell>
          <cell r="C9780">
            <v>0</v>
          </cell>
          <cell r="D9780">
            <v>0</v>
          </cell>
          <cell r="E9780">
            <v>0</v>
          </cell>
          <cell r="F9780">
            <v>0</v>
          </cell>
        </row>
        <row r="9781">
          <cell r="A9781">
            <v>5504</v>
          </cell>
          <cell r="B9781" t="str">
            <v>DE SEGUROS DE INCENDIOS Y LINEAS ALIADAS</v>
          </cell>
          <cell r="C9781">
            <v>0</v>
          </cell>
          <cell r="D9781">
            <v>0</v>
          </cell>
          <cell r="E9781">
            <v>0</v>
          </cell>
          <cell r="F9781">
            <v>0</v>
          </cell>
        </row>
        <row r="9782">
          <cell r="A9782">
            <v>550401</v>
          </cell>
          <cell r="B9782" t="str">
            <v>Incendios</v>
          </cell>
          <cell r="C9782">
            <v>0</v>
          </cell>
          <cell r="D9782">
            <v>0</v>
          </cell>
          <cell r="E9782">
            <v>0</v>
          </cell>
          <cell r="F9782">
            <v>0</v>
          </cell>
        </row>
        <row r="9783">
          <cell r="A9783">
            <v>5504010</v>
          </cell>
          <cell r="B9783" t="str">
            <v>Incendios</v>
          </cell>
          <cell r="C9783">
            <v>0</v>
          </cell>
          <cell r="D9783">
            <v>0</v>
          </cell>
          <cell r="E9783">
            <v>0</v>
          </cell>
          <cell r="F9783">
            <v>0</v>
          </cell>
        </row>
        <row r="9784">
          <cell r="A9784">
            <v>550401001</v>
          </cell>
          <cell r="B9784" t="str">
            <v>Reaseguro cedido</v>
          </cell>
          <cell r="C9784">
            <v>0</v>
          </cell>
          <cell r="D9784">
            <v>0</v>
          </cell>
          <cell r="E9784">
            <v>0</v>
          </cell>
          <cell r="F9784">
            <v>0</v>
          </cell>
        </row>
        <row r="9785">
          <cell r="A9785">
            <v>55040100104</v>
          </cell>
          <cell r="B9785" t="str">
            <v>Reaseguro cedido</v>
          </cell>
          <cell r="C9785">
            <v>0</v>
          </cell>
          <cell r="D9785">
            <v>0</v>
          </cell>
          <cell r="E9785">
            <v>0</v>
          </cell>
          <cell r="F9785">
            <v>0</v>
          </cell>
        </row>
        <row r="9786">
          <cell r="A9786">
            <v>55040100105</v>
          </cell>
          <cell r="B9786" t="str">
            <v>Retrocesiones de seguros</v>
          </cell>
          <cell r="C9786">
            <v>0</v>
          </cell>
          <cell r="D9786">
            <v>0</v>
          </cell>
          <cell r="E9786">
            <v>0</v>
          </cell>
          <cell r="F9786">
            <v>0</v>
          </cell>
        </row>
        <row r="9787">
          <cell r="A9787">
            <v>55040100109</v>
          </cell>
          <cell r="B9787" t="str">
            <v>Seguros con filiales</v>
          </cell>
          <cell r="C9787">
            <v>0</v>
          </cell>
          <cell r="D9787">
            <v>0</v>
          </cell>
          <cell r="E9787">
            <v>0</v>
          </cell>
          <cell r="F9787">
            <v>0</v>
          </cell>
        </row>
        <row r="9788">
          <cell r="A9788">
            <v>550402</v>
          </cell>
          <cell r="B9788" t="str">
            <v>Líneas aliadas</v>
          </cell>
          <cell r="C9788">
            <v>0</v>
          </cell>
          <cell r="D9788">
            <v>0</v>
          </cell>
          <cell r="E9788">
            <v>0</v>
          </cell>
          <cell r="F9788">
            <v>0</v>
          </cell>
        </row>
        <row r="9789">
          <cell r="A9789">
            <v>5504020</v>
          </cell>
          <cell r="B9789" t="str">
            <v>Líneas aliadas</v>
          </cell>
          <cell r="C9789">
            <v>0</v>
          </cell>
          <cell r="D9789">
            <v>0</v>
          </cell>
          <cell r="E9789">
            <v>0</v>
          </cell>
          <cell r="F9789">
            <v>0</v>
          </cell>
        </row>
        <row r="9790">
          <cell r="A9790">
            <v>550402001</v>
          </cell>
          <cell r="B9790" t="str">
            <v>Reaseguro cedido</v>
          </cell>
          <cell r="C9790">
            <v>0</v>
          </cell>
          <cell r="D9790">
            <v>0</v>
          </cell>
          <cell r="E9790">
            <v>0</v>
          </cell>
          <cell r="F9790">
            <v>0</v>
          </cell>
        </row>
        <row r="9791">
          <cell r="A9791">
            <v>55040200104</v>
          </cell>
          <cell r="B9791" t="str">
            <v>Reaseguro cedido</v>
          </cell>
          <cell r="C9791">
            <v>0</v>
          </cell>
          <cell r="D9791">
            <v>0</v>
          </cell>
          <cell r="E9791">
            <v>0</v>
          </cell>
          <cell r="F9791">
            <v>0</v>
          </cell>
        </row>
        <row r="9792">
          <cell r="A9792">
            <v>55040200105</v>
          </cell>
          <cell r="B9792" t="str">
            <v>Retrocesiones de seguros</v>
          </cell>
          <cell r="C9792">
            <v>0</v>
          </cell>
          <cell r="D9792">
            <v>0</v>
          </cell>
          <cell r="E9792">
            <v>0</v>
          </cell>
          <cell r="F9792">
            <v>0</v>
          </cell>
        </row>
        <row r="9793">
          <cell r="A9793">
            <v>55040200109</v>
          </cell>
          <cell r="B9793" t="str">
            <v>Seguros con filiales</v>
          </cell>
          <cell r="C9793">
            <v>0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>
            <v>5505</v>
          </cell>
          <cell r="B9794" t="str">
            <v>DE SEGUROS DE AUTOMOTORES</v>
          </cell>
          <cell r="C9794">
            <v>0</v>
          </cell>
          <cell r="D9794">
            <v>0</v>
          </cell>
          <cell r="E9794">
            <v>0</v>
          </cell>
          <cell r="F9794">
            <v>0</v>
          </cell>
        </row>
        <row r="9795">
          <cell r="A9795">
            <v>550501</v>
          </cell>
          <cell r="B9795" t="str">
            <v>Automotores</v>
          </cell>
          <cell r="C9795">
            <v>0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>
            <v>5505010</v>
          </cell>
          <cell r="B9796" t="str">
            <v>Automotores</v>
          </cell>
          <cell r="C9796">
            <v>0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>
            <v>550501001</v>
          </cell>
          <cell r="B9797" t="str">
            <v>Reaseguro cedido</v>
          </cell>
          <cell r="C9797">
            <v>0</v>
          </cell>
          <cell r="D9797">
            <v>0</v>
          </cell>
          <cell r="E9797">
            <v>0</v>
          </cell>
          <cell r="F9797">
            <v>0</v>
          </cell>
        </row>
        <row r="9798">
          <cell r="A9798">
            <v>55050100104</v>
          </cell>
          <cell r="B9798" t="str">
            <v>Reaseguro cedido</v>
          </cell>
          <cell r="C9798">
            <v>0</v>
          </cell>
          <cell r="D9798">
            <v>0</v>
          </cell>
          <cell r="E9798">
            <v>0</v>
          </cell>
          <cell r="F9798">
            <v>0</v>
          </cell>
        </row>
        <row r="9799">
          <cell r="A9799">
            <v>55050100105</v>
          </cell>
          <cell r="B9799" t="str">
            <v>Retrocesiones de seguros</v>
          </cell>
          <cell r="C9799">
            <v>0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>
            <v>55050100109</v>
          </cell>
          <cell r="B9800" t="str">
            <v>Seguros con filiales</v>
          </cell>
          <cell r="C9800">
            <v>0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>
            <v>5506</v>
          </cell>
          <cell r="B9801" t="str">
            <v>DE OTROS SEGUROS GENERALES</v>
          </cell>
          <cell r="C9801">
            <v>0</v>
          </cell>
          <cell r="D9801">
            <v>0</v>
          </cell>
          <cell r="E9801">
            <v>1379665.48</v>
          </cell>
          <cell r="F9801">
            <v>-1379665.48</v>
          </cell>
        </row>
        <row r="9802">
          <cell r="A9802">
            <v>550601</v>
          </cell>
          <cell r="B9802" t="str">
            <v>Rotura de Cristales</v>
          </cell>
          <cell r="C9802">
            <v>0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>
            <v>5506010</v>
          </cell>
          <cell r="B9803" t="str">
            <v>Rotura de Cristales</v>
          </cell>
          <cell r="C9803">
            <v>0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>
            <v>550601001</v>
          </cell>
          <cell r="B9804" t="str">
            <v>Reaseguro cedido</v>
          </cell>
          <cell r="C9804">
            <v>0</v>
          </cell>
          <cell r="D9804">
            <v>0</v>
          </cell>
          <cell r="E9804">
            <v>0</v>
          </cell>
          <cell r="F9804">
            <v>0</v>
          </cell>
        </row>
        <row r="9805">
          <cell r="A9805">
            <v>55060100104</v>
          </cell>
          <cell r="B9805" t="str">
            <v>Reaseguro cedido</v>
          </cell>
          <cell r="C9805">
            <v>0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>
            <v>55060100105</v>
          </cell>
          <cell r="B9806" t="str">
            <v>Retrocesiones de seguros</v>
          </cell>
          <cell r="C9806">
            <v>0</v>
          </cell>
          <cell r="D9806">
            <v>0</v>
          </cell>
          <cell r="E9806">
            <v>0</v>
          </cell>
          <cell r="F9806">
            <v>0</v>
          </cell>
        </row>
        <row r="9807">
          <cell r="A9807">
            <v>55060100109</v>
          </cell>
          <cell r="B9807" t="str">
            <v>Seguros con filiales</v>
          </cell>
          <cell r="C9807">
            <v>0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>
            <v>550602</v>
          </cell>
          <cell r="B9808" t="str">
            <v>Transporte marÌtimo</v>
          </cell>
          <cell r="C9808">
            <v>0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>
            <v>5506020</v>
          </cell>
          <cell r="B9809" t="str">
            <v>Transporte marÌtimo</v>
          </cell>
          <cell r="C9809">
            <v>0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>
            <v>550602001</v>
          </cell>
          <cell r="B9810" t="str">
            <v>Reaseguro cedido</v>
          </cell>
          <cell r="C9810">
            <v>0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>
            <v>55060200104</v>
          </cell>
          <cell r="B9811" t="str">
            <v>Reaseguro cedido</v>
          </cell>
          <cell r="C9811">
            <v>0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>
            <v>55060200105</v>
          </cell>
          <cell r="B9812" t="str">
            <v>Retrocesiones de seguros</v>
          </cell>
          <cell r="C9812">
            <v>0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>
            <v>55060200109</v>
          </cell>
          <cell r="B9813" t="str">
            <v>Seguros con filiales</v>
          </cell>
          <cell r="C9813">
            <v>0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>
            <v>550603</v>
          </cell>
          <cell r="B9814" t="str">
            <v>Transporte aéreo</v>
          </cell>
          <cell r="C9814">
            <v>0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>
            <v>5506030</v>
          </cell>
          <cell r="B9815" t="str">
            <v>Transporte aéreo</v>
          </cell>
          <cell r="C9815">
            <v>0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>
            <v>550603001</v>
          </cell>
          <cell r="B9816" t="str">
            <v>Reaseguro cedido</v>
          </cell>
          <cell r="C9816">
            <v>0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>
            <v>55060300104</v>
          </cell>
          <cell r="B9817" t="str">
            <v>Reaseguro cedido</v>
          </cell>
          <cell r="C9817">
            <v>0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>
            <v>55060300105</v>
          </cell>
          <cell r="B9818" t="str">
            <v>Retrocesiones de seguros</v>
          </cell>
          <cell r="C9818">
            <v>0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>
            <v>55060300109</v>
          </cell>
          <cell r="B9819" t="str">
            <v>Seguros con filiales</v>
          </cell>
          <cell r="C9819">
            <v>0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>
            <v>550604</v>
          </cell>
          <cell r="B9820" t="str">
            <v>Transporte terrestre</v>
          </cell>
          <cell r="C9820">
            <v>0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>
            <v>5506040</v>
          </cell>
          <cell r="B9821" t="str">
            <v>Transporte terrestre</v>
          </cell>
          <cell r="C9821">
            <v>0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>
            <v>550604001</v>
          </cell>
          <cell r="B9822" t="str">
            <v>Reaseguro cedido</v>
          </cell>
          <cell r="C9822">
            <v>0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>
            <v>55060400104</v>
          </cell>
          <cell r="B9823" t="str">
            <v>Reaseguro cedido</v>
          </cell>
          <cell r="C9823">
            <v>0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>
            <v>55060400105</v>
          </cell>
          <cell r="B9824" t="str">
            <v>Retrocesiones de seguros</v>
          </cell>
          <cell r="C9824">
            <v>0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>
            <v>55060400109</v>
          </cell>
          <cell r="B9825" t="str">
            <v>Seguros con filiales</v>
          </cell>
          <cell r="C9825">
            <v>0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>
            <v>550605</v>
          </cell>
          <cell r="B9826" t="str">
            <v>MarÌtimos casco</v>
          </cell>
          <cell r="C9826">
            <v>0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>
            <v>5506050</v>
          </cell>
          <cell r="B9827" t="str">
            <v>MarÌtimos casco</v>
          </cell>
          <cell r="C9827">
            <v>0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>
            <v>550605001</v>
          </cell>
          <cell r="B9828" t="str">
            <v>Reaseguro cedido</v>
          </cell>
          <cell r="C9828">
            <v>0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>
            <v>55060500104</v>
          </cell>
          <cell r="B9829" t="str">
            <v>Reaseguro cedido</v>
          </cell>
          <cell r="C9829">
            <v>0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>
            <v>55060500105</v>
          </cell>
          <cell r="B9830" t="str">
            <v>Retrocesiones de seguros</v>
          </cell>
          <cell r="C9830">
            <v>0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>
            <v>55060500109</v>
          </cell>
          <cell r="B9831" t="str">
            <v>Seguros con filiales</v>
          </cell>
          <cell r="C9831">
            <v>0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>
            <v>550606</v>
          </cell>
          <cell r="B9832" t="str">
            <v>Aviación</v>
          </cell>
          <cell r="C9832">
            <v>0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>
            <v>5506060</v>
          </cell>
          <cell r="B9833" t="str">
            <v>Aviación</v>
          </cell>
          <cell r="C9833">
            <v>0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>
            <v>550606001</v>
          </cell>
          <cell r="B9834" t="str">
            <v>Reaseguro cedido</v>
          </cell>
          <cell r="C9834">
            <v>0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>
            <v>55060600104</v>
          </cell>
          <cell r="B9835" t="str">
            <v>Reaseguro cedido</v>
          </cell>
          <cell r="C9835">
            <v>0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>
            <v>55060600105</v>
          </cell>
          <cell r="B9836" t="str">
            <v>Retrocesiones de seguros</v>
          </cell>
          <cell r="C9836">
            <v>0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>
            <v>55060600109</v>
          </cell>
          <cell r="B9837" t="str">
            <v>Seguros con filiales</v>
          </cell>
          <cell r="C9837">
            <v>0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>
            <v>550607</v>
          </cell>
          <cell r="B9838" t="str">
            <v>Robo y hurto</v>
          </cell>
          <cell r="C9838">
            <v>0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>
            <v>5506070</v>
          </cell>
          <cell r="B9839" t="str">
            <v>Robo y hurto</v>
          </cell>
          <cell r="C9839">
            <v>0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>
            <v>550607001</v>
          </cell>
          <cell r="B9840" t="str">
            <v>Reaseguro cedido</v>
          </cell>
          <cell r="C9840">
            <v>0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>
            <v>55060700104</v>
          </cell>
          <cell r="B9841" t="str">
            <v>Reaseguro cedido</v>
          </cell>
          <cell r="C9841">
            <v>0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>
            <v>55060700105</v>
          </cell>
          <cell r="B9842" t="str">
            <v>Retrocesiones de seguros</v>
          </cell>
          <cell r="C9842">
            <v>0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>
            <v>55060700109</v>
          </cell>
          <cell r="B9843" t="str">
            <v>Seguros con filiales</v>
          </cell>
          <cell r="C9843">
            <v>0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>
            <v>550608</v>
          </cell>
          <cell r="B9844" t="str">
            <v>Fidelidad</v>
          </cell>
          <cell r="C9844">
            <v>0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>
            <v>5506080</v>
          </cell>
          <cell r="B9845" t="str">
            <v>Fidelidad</v>
          </cell>
          <cell r="C9845">
            <v>0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>
            <v>550608001</v>
          </cell>
          <cell r="B9846" t="str">
            <v>Reaseguro cedido</v>
          </cell>
          <cell r="C9846">
            <v>0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>
            <v>55060800104</v>
          </cell>
          <cell r="B9847" t="str">
            <v>Reaseguro cedido</v>
          </cell>
          <cell r="C9847">
            <v>0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>
            <v>55060800105</v>
          </cell>
          <cell r="B9848" t="str">
            <v>Retrocesiones de seguros</v>
          </cell>
          <cell r="C9848">
            <v>0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>
            <v>55060800109</v>
          </cell>
          <cell r="B9849" t="str">
            <v>Seguros con filiales</v>
          </cell>
          <cell r="C9849">
            <v>0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>
            <v>550609</v>
          </cell>
          <cell r="B9850" t="str">
            <v>Seguro de bancos</v>
          </cell>
          <cell r="C9850">
            <v>0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>
            <v>5506090</v>
          </cell>
          <cell r="B9851" t="str">
            <v>Seguro de bancos</v>
          </cell>
          <cell r="C9851">
            <v>0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>
            <v>550609001</v>
          </cell>
          <cell r="B9852" t="str">
            <v>Reaseguro cedido</v>
          </cell>
          <cell r="C9852">
            <v>0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>
            <v>55060900104</v>
          </cell>
          <cell r="B9853" t="str">
            <v>Reaseguro cedido</v>
          </cell>
          <cell r="C9853">
            <v>0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>
            <v>55060900105</v>
          </cell>
          <cell r="B9854" t="str">
            <v>Retrocesiones de seguros</v>
          </cell>
          <cell r="C9854">
            <v>0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>
            <v>55060900109</v>
          </cell>
          <cell r="B9855" t="str">
            <v>Seguros con filiales</v>
          </cell>
          <cell r="C9855">
            <v>0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>
            <v>550610</v>
          </cell>
          <cell r="B9856" t="str">
            <v>TODO RIESGO PARA CONTRATISTA</v>
          </cell>
          <cell r="C9856">
            <v>0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>
            <v>5506100</v>
          </cell>
          <cell r="B9857" t="str">
            <v>Todo riesgo para contratistas</v>
          </cell>
          <cell r="C9857">
            <v>0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>
            <v>550610001</v>
          </cell>
          <cell r="B9858" t="str">
            <v>Todo riesgo para contratista</v>
          </cell>
          <cell r="C9858">
            <v>0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>
            <v>55061000104</v>
          </cell>
          <cell r="B9859" t="str">
            <v>Reaseguro cedido</v>
          </cell>
          <cell r="C9859">
            <v>0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>
            <v>55061000105</v>
          </cell>
          <cell r="B9860" t="str">
            <v>Retrocesiones de seguros</v>
          </cell>
          <cell r="C9860">
            <v>0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>
            <v>55061000109</v>
          </cell>
          <cell r="B9861" t="str">
            <v>Seguros con filiales</v>
          </cell>
          <cell r="C9861">
            <v>0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>
            <v>550611</v>
          </cell>
          <cell r="B9862" t="str">
            <v>Todo riesgo equipo para contratistas</v>
          </cell>
          <cell r="C9862">
            <v>0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>
            <v>5506110</v>
          </cell>
          <cell r="B9863" t="str">
            <v>Todo riesgo equipo para contratistas</v>
          </cell>
          <cell r="C9863">
            <v>0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>
            <v>550611001</v>
          </cell>
          <cell r="B9864" t="str">
            <v>Reaseguro cedido</v>
          </cell>
          <cell r="C9864">
            <v>0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>
            <v>55061100104</v>
          </cell>
          <cell r="B9865" t="str">
            <v>Reaseguro cedido</v>
          </cell>
          <cell r="C9865">
            <v>0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>
            <v>55061100105</v>
          </cell>
          <cell r="B9866" t="str">
            <v>Retrocesiones de seguros</v>
          </cell>
          <cell r="C9866">
            <v>0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>
            <v>55061100109</v>
          </cell>
          <cell r="B9867" t="str">
            <v>Seguros con filiales</v>
          </cell>
          <cell r="C9867">
            <v>0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>
            <v>550612</v>
          </cell>
          <cell r="B9868" t="str">
            <v>Rotura de maquinaria</v>
          </cell>
          <cell r="C9868">
            <v>0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>
            <v>5506120</v>
          </cell>
          <cell r="B9869" t="str">
            <v>Rotura de maquinaria</v>
          </cell>
          <cell r="C9869">
            <v>0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>
            <v>550612001</v>
          </cell>
          <cell r="B9870" t="str">
            <v>Reaseguro cedido</v>
          </cell>
          <cell r="C9870">
            <v>0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>
            <v>55061200104</v>
          </cell>
          <cell r="B9871" t="str">
            <v>Reaseguro cedido</v>
          </cell>
          <cell r="C9871">
            <v>0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>
            <v>55061200105</v>
          </cell>
          <cell r="B9872" t="str">
            <v>Retrocesiones de seguros</v>
          </cell>
          <cell r="C9872">
            <v>0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>
            <v>55061200109</v>
          </cell>
          <cell r="B9873" t="str">
            <v>Seguros con filiales</v>
          </cell>
          <cell r="C9873">
            <v>0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>
            <v>550613</v>
          </cell>
          <cell r="B9874" t="str">
            <v>Montaje contra todo riesgo</v>
          </cell>
          <cell r="C9874">
            <v>0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>
            <v>5506130</v>
          </cell>
          <cell r="B9875" t="str">
            <v>Montaje contra todo riesgo</v>
          </cell>
          <cell r="C9875">
            <v>0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>
            <v>550613001</v>
          </cell>
          <cell r="B9876" t="str">
            <v>Reaseguro cedido</v>
          </cell>
          <cell r="C9876">
            <v>0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>
            <v>55061300104</v>
          </cell>
          <cell r="B9877" t="str">
            <v>Reaseguro cedido</v>
          </cell>
          <cell r="C9877">
            <v>0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>
            <v>55061300105</v>
          </cell>
          <cell r="B9878" t="str">
            <v>Retrocesiones de seguros</v>
          </cell>
          <cell r="C9878">
            <v>0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>
            <v>55061300109</v>
          </cell>
          <cell r="B9879" t="str">
            <v>Seguros con filiales</v>
          </cell>
          <cell r="C9879">
            <v>0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>
            <v>550614</v>
          </cell>
          <cell r="B9880" t="str">
            <v>Todo riesgo equipo electrónico</v>
          </cell>
          <cell r="C9880">
            <v>0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>
            <v>5506140</v>
          </cell>
          <cell r="B9881" t="str">
            <v>Todo riesgo equipo electrónico</v>
          </cell>
          <cell r="C9881">
            <v>0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>
            <v>550614001</v>
          </cell>
          <cell r="B9882" t="str">
            <v>Reaseguro cedido</v>
          </cell>
          <cell r="C9882">
            <v>0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>
            <v>55061400104</v>
          </cell>
          <cell r="B9883" t="str">
            <v>Reaseguro cedido</v>
          </cell>
          <cell r="C9883">
            <v>0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>
            <v>55061400105</v>
          </cell>
          <cell r="B9884" t="str">
            <v>Retrocesiones de seguros</v>
          </cell>
          <cell r="C9884">
            <v>0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>
            <v>55061400109</v>
          </cell>
          <cell r="B9885" t="str">
            <v>Seguros con filiales</v>
          </cell>
          <cell r="C9885">
            <v>0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>
            <v>550615</v>
          </cell>
          <cell r="B9886" t="str">
            <v>CALDEROS</v>
          </cell>
          <cell r="C9886">
            <v>0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>
            <v>5506150</v>
          </cell>
          <cell r="B9887" t="str">
            <v>Calderos</v>
          </cell>
          <cell r="C9887">
            <v>0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>
            <v>550615001</v>
          </cell>
          <cell r="B9888" t="str">
            <v>CALDEROS</v>
          </cell>
          <cell r="C9888">
            <v>0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>
            <v>55061500104</v>
          </cell>
          <cell r="B9889" t="str">
            <v>Reaseguro cedido</v>
          </cell>
          <cell r="C9889">
            <v>0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>
            <v>55061500105</v>
          </cell>
          <cell r="B9890" t="str">
            <v>Retrocesiones de seguros</v>
          </cell>
          <cell r="C9890">
            <v>0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>
            <v>55061500109</v>
          </cell>
          <cell r="B9891" t="str">
            <v>Seguros con filiales</v>
          </cell>
          <cell r="C9891">
            <v>0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>
            <v>550616</v>
          </cell>
          <cell r="B9892" t="str">
            <v>Lucro cesante por interrupción de negocios</v>
          </cell>
          <cell r="C9892">
            <v>0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>
            <v>5506160</v>
          </cell>
          <cell r="B9893" t="str">
            <v>Lucro cesante por interrupción de negocios</v>
          </cell>
          <cell r="C9893">
            <v>0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>
            <v>550616001</v>
          </cell>
          <cell r="B9894" t="str">
            <v>Reaseguro cedido</v>
          </cell>
          <cell r="C9894">
            <v>0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>
            <v>55061600104</v>
          </cell>
          <cell r="B9895" t="str">
            <v>Reaseguro cedido</v>
          </cell>
          <cell r="C9895">
            <v>0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>
            <v>55061600105</v>
          </cell>
          <cell r="B9896" t="str">
            <v>Retrocesiones de seguros</v>
          </cell>
          <cell r="C9896">
            <v>0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>
            <v>55061600109</v>
          </cell>
          <cell r="B9897" t="str">
            <v>Seguros con filiales</v>
          </cell>
          <cell r="C9897">
            <v>0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>
            <v>5506170</v>
          </cell>
          <cell r="B9898" t="str">
            <v>Lucro cesante rotura de maquinaria</v>
          </cell>
          <cell r="C9898">
            <v>0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>
            <v>55061700104</v>
          </cell>
          <cell r="B9899" t="str">
            <v>Reaseguro cedido</v>
          </cell>
          <cell r="C9899">
            <v>0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>
            <v>55061700105</v>
          </cell>
          <cell r="B9900" t="str">
            <v>Retrocesiones de seguros</v>
          </cell>
          <cell r="C9900">
            <v>0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>
            <v>55061700109</v>
          </cell>
          <cell r="B9901" t="str">
            <v>Seguros con filiales</v>
          </cell>
          <cell r="C9901">
            <v>0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>
            <v>550618</v>
          </cell>
          <cell r="B9902" t="str">
            <v>Responsabilidad civil</v>
          </cell>
          <cell r="C9902">
            <v>0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>
            <v>5506180</v>
          </cell>
          <cell r="B9903" t="str">
            <v>Responsabilidad civil</v>
          </cell>
          <cell r="C9903">
            <v>0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>
            <v>550618001</v>
          </cell>
          <cell r="B9904" t="str">
            <v>Reaseguro cedido</v>
          </cell>
          <cell r="C9904">
            <v>0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>
            <v>55061800104</v>
          </cell>
          <cell r="B9905" t="str">
            <v>Reaseguro cedido</v>
          </cell>
          <cell r="C9905">
            <v>0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>
            <v>55061800105</v>
          </cell>
          <cell r="B9906" t="str">
            <v>Retrocesiones de seguros</v>
          </cell>
          <cell r="C9906">
            <v>0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>
            <v>55061800109</v>
          </cell>
          <cell r="B9907" t="str">
            <v>Seguros con filiales</v>
          </cell>
          <cell r="C9907">
            <v>0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>
            <v>5506190</v>
          </cell>
          <cell r="B9908" t="str">
            <v>Riesgos profesionales</v>
          </cell>
          <cell r="C9908">
            <v>0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>
            <v>55061900104</v>
          </cell>
          <cell r="B9909" t="str">
            <v>Reaseguro cedido</v>
          </cell>
          <cell r="C9909">
            <v>0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>
            <v>55061900105</v>
          </cell>
          <cell r="B9910" t="str">
            <v>Retrocesiones de seguros</v>
          </cell>
          <cell r="C9910">
            <v>0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>
            <v>55061900109</v>
          </cell>
          <cell r="B9911" t="str">
            <v>Seguros con filiales</v>
          </cell>
          <cell r="C9911">
            <v>0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>
            <v>5506200</v>
          </cell>
          <cell r="B9912" t="str">
            <v>Ganadero</v>
          </cell>
          <cell r="C9912">
            <v>0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>
            <v>55062000104</v>
          </cell>
          <cell r="B9913" t="str">
            <v>Reaseguro cedido</v>
          </cell>
          <cell r="C9913">
            <v>0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>
            <v>55062000105</v>
          </cell>
          <cell r="B9914" t="str">
            <v>Retrocesiones de seguros</v>
          </cell>
          <cell r="C9914">
            <v>0</v>
          </cell>
          <cell r="D9914">
            <v>0</v>
          </cell>
          <cell r="E9914">
            <v>0</v>
          </cell>
          <cell r="F9914">
            <v>0</v>
          </cell>
        </row>
        <row r="9915">
          <cell r="A9915">
            <v>55062000109</v>
          </cell>
          <cell r="B9915" t="str">
            <v>Seguros con filiales</v>
          </cell>
          <cell r="C9915">
            <v>0</v>
          </cell>
          <cell r="D9915">
            <v>0</v>
          </cell>
          <cell r="E9915">
            <v>0</v>
          </cell>
          <cell r="F9915">
            <v>0</v>
          </cell>
        </row>
        <row r="9916">
          <cell r="A9916">
            <v>550621</v>
          </cell>
          <cell r="B9916" t="str">
            <v>Agricola</v>
          </cell>
          <cell r="C9916">
            <v>0</v>
          </cell>
          <cell r="D9916">
            <v>0</v>
          </cell>
          <cell r="E9916">
            <v>0</v>
          </cell>
          <cell r="F9916">
            <v>0</v>
          </cell>
        </row>
        <row r="9917">
          <cell r="A9917">
            <v>5506210</v>
          </cell>
          <cell r="B9917" t="str">
            <v>AgrÌcola</v>
          </cell>
          <cell r="C9917">
            <v>0</v>
          </cell>
          <cell r="D9917">
            <v>0</v>
          </cell>
          <cell r="E9917">
            <v>0</v>
          </cell>
          <cell r="F9917">
            <v>0</v>
          </cell>
        </row>
        <row r="9918">
          <cell r="A9918">
            <v>550621001</v>
          </cell>
          <cell r="B9918" t="str">
            <v>Reaseguro Cedido</v>
          </cell>
          <cell r="C9918">
            <v>0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>
            <v>55062100104</v>
          </cell>
          <cell r="B9919" t="str">
            <v>Reaseguro cedido</v>
          </cell>
          <cell r="C9919">
            <v>0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>
            <v>55062100105</v>
          </cell>
          <cell r="B9920" t="str">
            <v>Retrocesiones de seguros</v>
          </cell>
          <cell r="C9920">
            <v>0</v>
          </cell>
          <cell r="D9920">
            <v>0</v>
          </cell>
          <cell r="E9920">
            <v>0</v>
          </cell>
          <cell r="F9920">
            <v>0</v>
          </cell>
        </row>
        <row r="9921">
          <cell r="A9921">
            <v>55062100109</v>
          </cell>
          <cell r="B9921" t="str">
            <v>Seguros con filiales</v>
          </cell>
          <cell r="C9921">
            <v>0</v>
          </cell>
          <cell r="D9921">
            <v>0</v>
          </cell>
          <cell r="E9921">
            <v>0</v>
          </cell>
          <cell r="F9921">
            <v>0</v>
          </cell>
        </row>
        <row r="9922">
          <cell r="A9922">
            <v>550622</v>
          </cell>
          <cell r="B9922" t="str">
            <v>Domiciliario</v>
          </cell>
          <cell r="C9922">
            <v>0</v>
          </cell>
          <cell r="D9922">
            <v>0</v>
          </cell>
          <cell r="E9922">
            <v>0</v>
          </cell>
          <cell r="F9922">
            <v>0</v>
          </cell>
        </row>
        <row r="9923">
          <cell r="A9923">
            <v>5506220</v>
          </cell>
          <cell r="B9923" t="str">
            <v>Domiciliario</v>
          </cell>
          <cell r="C9923">
            <v>0</v>
          </cell>
          <cell r="D9923">
            <v>0</v>
          </cell>
          <cell r="E9923">
            <v>0</v>
          </cell>
          <cell r="F9923">
            <v>0</v>
          </cell>
        </row>
        <row r="9924">
          <cell r="A9924">
            <v>550622001</v>
          </cell>
          <cell r="B9924" t="str">
            <v>Reaseguro cedido</v>
          </cell>
          <cell r="C9924">
            <v>0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>
            <v>55062200104</v>
          </cell>
          <cell r="B9925" t="str">
            <v>Reaseguro cedido</v>
          </cell>
          <cell r="C9925">
            <v>0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>
            <v>55062200105</v>
          </cell>
          <cell r="B9926" t="str">
            <v>Retrocesiones de seguros</v>
          </cell>
          <cell r="C9926">
            <v>0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>
            <v>55062200109</v>
          </cell>
          <cell r="B9927" t="str">
            <v>Seguros con filiales</v>
          </cell>
          <cell r="C9927">
            <v>0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>
            <v>550623</v>
          </cell>
          <cell r="B9928" t="str">
            <v>CrÈdito interno</v>
          </cell>
          <cell r="C9928">
            <v>0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>
            <v>5506230</v>
          </cell>
          <cell r="B9929" t="str">
            <v>CrÈdito interno</v>
          </cell>
          <cell r="C9929">
            <v>0</v>
          </cell>
          <cell r="D9929">
            <v>0</v>
          </cell>
          <cell r="E9929">
            <v>0</v>
          </cell>
          <cell r="F9929">
            <v>0</v>
          </cell>
        </row>
        <row r="9930">
          <cell r="A9930">
            <v>550623001</v>
          </cell>
          <cell r="B9930" t="str">
            <v>Reaseguro cedido</v>
          </cell>
          <cell r="C9930">
            <v>0</v>
          </cell>
          <cell r="D9930">
            <v>0</v>
          </cell>
          <cell r="E9930">
            <v>0</v>
          </cell>
          <cell r="F9930">
            <v>0</v>
          </cell>
        </row>
        <row r="9931">
          <cell r="A9931">
            <v>55062300104</v>
          </cell>
          <cell r="B9931" t="str">
            <v>Reaseguro cedido</v>
          </cell>
          <cell r="C9931">
            <v>0</v>
          </cell>
          <cell r="D9931">
            <v>0</v>
          </cell>
          <cell r="E9931">
            <v>0</v>
          </cell>
          <cell r="F9931">
            <v>0</v>
          </cell>
        </row>
        <row r="9932">
          <cell r="A9932">
            <v>55062300105</v>
          </cell>
          <cell r="B9932" t="str">
            <v>Retrocesiones de seguros</v>
          </cell>
          <cell r="C9932">
            <v>0</v>
          </cell>
          <cell r="D9932">
            <v>0</v>
          </cell>
          <cell r="E9932">
            <v>0</v>
          </cell>
          <cell r="F9932">
            <v>0</v>
          </cell>
        </row>
        <row r="9933">
          <cell r="A9933">
            <v>55062300109</v>
          </cell>
          <cell r="B9933" t="str">
            <v>Seguros con filiales</v>
          </cell>
          <cell r="C9933">
            <v>0</v>
          </cell>
          <cell r="D9933">
            <v>0</v>
          </cell>
          <cell r="E9933">
            <v>0</v>
          </cell>
          <cell r="F9933">
            <v>0</v>
          </cell>
        </row>
        <row r="9934">
          <cell r="A9934">
            <v>5506240</v>
          </cell>
          <cell r="B9934" t="str">
            <v>CrÈdito a la exportaciÛn</v>
          </cell>
          <cell r="C9934">
            <v>0</v>
          </cell>
          <cell r="D9934">
            <v>0</v>
          </cell>
          <cell r="E9934">
            <v>0</v>
          </cell>
          <cell r="F9934">
            <v>0</v>
          </cell>
        </row>
        <row r="9935">
          <cell r="A9935">
            <v>55062400104</v>
          </cell>
          <cell r="B9935" t="str">
            <v>Reaseguro cedido</v>
          </cell>
          <cell r="C9935">
            <v>0</v>
          </cell>
          <cell r="D9935">
            <v>0</v>
          </cell>
          <cell r="E9935">
            <v>0</v>
          </cell>
          <cell r="F9935">
            <v>0</v>
          </cell>
        </row>
        <row r="9936">
          <cell r="A9936">
            <v>55062400105</v>
          </cell>
          <cell r="B9936" t="str">
            <v>Retrocesiones de seguros</v>
          </cell>
          <cell r="C9936">
            <v>0</v>
          </cell>
          <cell r="D9936">
            <v>0</v>
          </cell>
          <cell r="E9936">
            <v>0</v>
          </cell>
          <cell r="F9936">
            <v>0</v>
          </cell>
        </row>
        <row r="9937">
          <cell r="A9937">
            <v>55062400109</v>
          </cell>
          <cell r="B9937" t="str">
            <v>Seguros con filiales</v>
          </cell>
          <cell r="C9937">
            <v>0</v>
          </cell>
          <cell r="D9937">
            <v>0</v>
          </cell>
          <cell r="E9937">
            <v>0</v>
          </cell>
          <cell r="F9937">
            <v>0</v>
          </cell>
        </row>
        <row r="9938">
          <cell r="A9938">
            <v>550625</v>
          </cell>
          <cell r="B9938" t="str">
            <v>Miscelaneos</v>
          </cell>
          <cell r="C9938">
            <v>0</v>
          </cell>
          <cell r="D9938">
            <v>0</v>
          </cell>
          <cell r="E9938">
            <v>1379665.48</v>
          </cell>
          <cell r="F9938">
            <v>-1379665.48</v>
          </cell>
        </row>
        <row r="9939">
          <cell r="A9939">
            <v>5506250</v>
          </cell>
          <cell r="B9939" t="str">
            <v>Miscel·neos</v>
          </cell>
          <cell r="C9939">
            <v>0</v>
          </cell>
          <cell r="D9939">
            <v>0</v>
          </cell>
          <cell r="E9939">
            <v>1379665.48</v>
          </cell>
          <cell r="F9939">
            <v>-1379665.48</v>
          </cell>
        </row>
        <row r="9940">
          <cell r="A9940">
            <v>550625001</v>
          </cell>
          <cell r="B9940" t="str">
            <v>Reaseguro cedido</v>
          </cell>
          <cell r="C9940">
            <v>0</v>
          </cell>
          <cell r="D9940">
            <v>0</v>
          </cell>
          <cell r="E9940">
            <v>1379665.48</v>
          </cell>
          <cell r="F9940">
            <v>-1379665.48</v>
          </cell>
        </row>
        <row r="9941">
          <cell r="A9941">
            <v>55062500104</v>
          </cell>
          <cell r="B9941" t="str">
            <v>Reaseguro cedido</v>
          </cell>
          <cell r="C9941">
            <v>0</v>
          </cell>
          <cell r="D9941">
            <v>0</v>
          </cell>
          <cell r="E9941">
            <v>1379665.48</v>
          </cell>
          <cell r="F9941">
            <v>-1379665.48</v>
          </cell>
        </row>
        <row r="9942">
          <cell r="A9942">
            <v>55062500105</v>
          </cell>
          <cell r="B9942" t="str">
            <v>Retrocesiones de seguros</v>
          </cell>
          <cell r="C9942">
            <v>0</v>
          </cell>
          <cell r="D9942">
            <v>0</v>
          </cell>
          <cell r="E9942">
            <v>0</v>
          </cell>
          <cell r="F9942">
            <v>0</v>
          </cell>
        </row>
        <row r="9943">
          <cell r="A9943">
            <v>55062500109</v>
          </cell>
          <cell r="B9943" t="str">
            <v>Seguros con filiales</v>
          </cell>
          <cell r="C9943">
            <v>0</v>
          </cell>
          <cell r="D9943">
            <v>0</v>
          </cell>
          <cell r="E9943">
            <v>0</v>
          </cell>
          <cell r="F9943">
            <v>0</v>
          </cell>
        </row>
        <row r="9944">
          <cell r="A9944">
            <v>5507</v>
          </cell>
          <cell r="B9944" t="str">
            <v>DE FIANZAS</v>
          </cell>
          <cell r="C9944">
            <v>0</v>
          </cell>
          <cell r="D9944">
            <v>1478818.68</v>
          </cell>
          <cell r="E9944">
            <v>1968534.57</v>
          </cell>
          <cell r="F9944">
            <v>-489715.89</v>
          </cell>
        </row>
        <row r="9945">
          <cell r="A9945">
            <v>550701</v>
          </cell>
          <cell r="B9945" t="str">
            <v>Fidelidad</v>
          </cell>
          <cell r="C9945">
            <v>0</v>
          </cell>
          <cell r="D9945">
            <v>0</v>
          </cell>
          <cell r="E9945">
            <v>204946.97</v>
          </cell>
          <cell r="F9945">
            <v>-204946.97</v>
          </cell>
        </row>
        <row r="9946">
          <cell r="A9946">
            <v>5507010</v>
          </cell>
          <cell r="B9946" t="str">
            <v>Fidelidad</v>
          </cell>
          <cell r="C9946">
            <v>0</v>
          </cell>
          <cell r="D9946">
            <v>0</v>
          </cell>
          <cell r="E9946">
            <v>204946.97</v>
          </cell>
          <cell r="F9946">
            <v>-204946.97</v>
          </cell>
        </row>
        <row r="9947">
          <cell r="A9947">
            <v>550701004</v>
          </cell>
          <cell r="B9947" t="str">
            <v>Reafianzamiento cedido</v>
          </cell>
          <cell r="C9947">
            <v>0</v>
          </cell>
          <cell r="D9947">
            <v>0</v>
          </cell>
          <cell r="E9947">
            <v>204946.97</v>
          </cell>
          <cell r="F9947">
            <v>-204946.97</v>
          </cell>
        </row>
        <row r="9948">
          <cell r="A9948">
            <v>550701005</v>
          </cell>
          <cell r="B9948" t="str">
            <v>Retrocesiones de fianzas</v>
          </cell>
          <cell r="C9948">
            <v>0</v>
          </cell>
          <cell r="D9948">
            <v>0</v>
          </cell>
          <cell r="E9948">
            <v>0</v>
          </cell>
          <cell r="F9948">
            <v>0</v>
          </cell>
        </row>
        <row r="9949">
          <cell r="A9949">
            <v>550701009</v>
          </cell>
          <cell r="B9949" t="str">
            <v>Fianzas de filiales</v>
          </cell>
          <cell r="C9949">
            <v>0</v>
          </cell>
          <cell r="D9949">
            <v>0</v>
          </cell>
          <cell r="E9949">
            <v>0</v>
          </cell>
          <cell r="F9949">
            <v>0</v>
          </cell>
        </row>
        <row r="9950">
          <cell r="A9950">
            <v>55070100904</v>
          </cell>
          <cell r="B9950" t="str">
            <v>Fidelidad</v>
          </cell>
          <cell r="C9950">
            <v>0</v>
          </cell>
          <cell r="D9950">
            <v>0</v>
          </cell>
          <cell r="E9950">
            <v>0</v>
          </cell>
          <cell r="F9950">
            <v>0</v>
          </cell>
        </row>
        <row r="9951">
          <cell r="A9951">
            <v>55070100905</v>
          </cell>
          <cell r="B9951" t="str">
            <v>Reafianzamiento cedido</v>
          </cell>
          <cell r="C9951">
            <v>0</v>
          </cell>
          <cell r="D9951">
            <v>0</v>
          </cell>
          <cell r="E9951">
            <v>0</v>
          </cell>
          <cell r="F9951">
            <v>0</v>
          </cell>
        </row>
        <row r="9952">
          <cell r="A9952">
            <v>55070100909</v>
          </cell>
          <cell r="B9952" t="str">
            <v>Retrocesiones de fianzas</v>
          </cell>
          <cell r="C9952">
            <v>0</v>
          </cell>
          <cell r="D9952">
            <v>0</v>
          </cell>
          <cell r="E9952">
            <v>0</v>
          </cell>
          <cell r="F9952">
            <v>0</v>
          </cell>
        </row>
        <row r="9953">
          <cell r="A9953">
            <v>550702</v>
          </cell>
          <cell r="B9953" t="str">
            <v>GarantÌa</v>
          </cell>
          <cell r="C9953">
            <v>0</v>
          </cell>
          <cell r="D9953">
            <v>1478818.68</v>
          </cell>
          <cell r="E9953">
            <v>1763587.6</v>
          </cell>
          <cell r="F9953">
            <v>-284768.92</v>
          </cell>
        </row>
        <row r="9954">
          <cell r="A9954">
            <v>5507020</v>
          </cell>
          <cell r="B9954" t="str">
            <v>GarantÌa</v>
          </cell>
          <cell r="C9954">
            <v>0</v>
          </cell>
          <cell r="D9954">
            <v>1478818.68</v>
          </cell>
          <cell r="E9954">
            <v>1763587.6</v>
          </cell>
          <cell r="F9954">
            <v>-284768.92</v>
          </cell>
        </row>
        <row r="9955">
          <cell r="A9955">
            <v>550702004</v>
          </cell>
          <cell r="B9955" t="str">
            <v>Reafianzamiento cedido</v>
          </cell>
          <cell r="C9955">
            <v>0</v>
          </cell>
          <cell r="D9955">
            <v>1478818.68</v>
          </cell>
          <cell r="E9955">
            <v>1756033.26</v>
          </cell>
          <cell r="F9955">
            <v>-277214.58</v>
          </cell>
        </row>
        <row r="9956">
          <cell r="A9956">
            <v>550702005</v>
          </cell>
          <cell r="B9956" t="str">
            <v>Retrocesiones de fianzas</v>
          </cell>
          <cell r="C9956">
            <v>0</v>
          </cell>
          <cell r="D9956">
            <v>0</v>
          </cell>
          <cell r="E9956">
            <v>7554.34</v>
          </cell>
          <cell r="F9956">
            <v>-7554.34</v>
          </cell>
        </row>
        <row r="9957">
          <cell r="A9957">
            <v>550702009</v>
          </cell>
          <cell r="B9957" t="str">
            <v>Fianzas de filiales</v>
          </cell>
          <cell r="C9957">
            <v>0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>
            <v>55070200904</v>
          </cell>
          <cell r="B9958" t="str">
            <v>Fidelidad</v>
          </cell>
          <cell r="C9958">
            <v>0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>
            <v>55070200905</v>
          </cell>
          <cell r="B9959" t="str">
            <v>Reafianzamiento cedido</v>
          </cell>
          <cell r="C9959">
            <v>0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>
            <v>55070200909</v>
          </cell>
          <cell r="B9960" t="str">
            <v>Retrocesiones de fianzas</v>
          </cell>
          <cell r="C9960">
            <v>0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>
            <v>5507030</v>
          </cell>
          <cell r="B9961" t="str">
            <v>Motoristas</v>
          </cell>
          <cell r="C9961">
            <v>0</v>
          </cell>
          <cell r="D9961">
            <v>0</v>
          </cell>
          <cell r="E9961">
            <v>0</v>
          </cell>
          <cell r="F9961">
            <v>0</v>
          </cell>
        </row>
        <row r="9962">
          <cell r="A9962">
            <v>550703004</v>
          </cell>
          <cell r="B9962" t="str">
            <v>Reafianzamiento cedido</v>
          </cell>
          <cell r="C9962">
            <v>0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>
            <v>550703005</v>
          </cell>
          <cell r="B9963" t="str">
            <v>Retrocesiones de fianzas</v>
          </cell>
          <cell r="C9963">
            <v>0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>
            <v>550703009</v>
          </cell>
          <cell r="B9964" t="str">
            <v>Fianzas de filiales</v>
          </cell>
          <cell r="C9964">
            <v>0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>
            <v>55070300904</v>
          </cell>
          <cell r="B9965" t="str">
            <v>Fidelidad</v>
          </cell>
          <cell r="C9965">
            <v>0</v>
          </cell>
          <cell r="D9965">
            <v>0</v>
          </cell>
          <cell r="E9965">
            <v>0</v>
          </cell>
          <cell r="F9965">
            <v>0</v>
          </cell>
        </row>
        <row r="9966">
          <cell r="A9966">
            <v>55070300905</v>
          </cell>
          <cell r="B9966" t="str">
            <v>Reafianzamiento cedido</v>
          </cell>
          <cell r="C9966">
            <v>0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>
            <v>55070300909</v>
          </cell>
          <cell r="B9967" t="str">
            <v>Retrocesiones de fianzas</v>
          </cell>
          <cell r="C9967">
            <v>0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>
            <v>56</v>
          </cell>
          <cell r="B9968" t="str">
            <v>SALVAMENTOS Y RECUPERACIONES</v>
          </cell>
          <cell r="C9968">
            <v>0</v>
          </cell>
          <cell r="D9968">
            <v>226</v>
          </cell>
          <cell r="E9968">
            <v>352895.25</v>
          </cell>
          <cell r="F9968">
            <v>-352669.25</v>
          </cell>
        </row>
        <row r="9969">
          <cell r="A9969">
            <v>5601</v>
          </cell>
          <cell r="B9969" t="str">
            <v>DE SEGUROS DE VIDA</v>
          </cell>
          <cell r="C9969">
            <v>0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>
            <v>5601010</v>
          </cell>
          <cell r="B9970" t="str">
            <v>Reintegros de seguros de vida individual</v>
          </cell>
          <cell r="C9970">
            <v>0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>
            <v>560101001</v>
          </cell>
          <cell r="B9971" t="str">
            <v>Seguro directo</v>
          </cell>
          <cell r="C9971">
            <v>0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>
            <v>560101002</v>
          </cell>
          <cell r="B9972" t="str">
            <v>Reaseguro tomado</v>
          </cell>
          <cell r="C9972">
            <v>0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>
            <v>560101003</v>
          </cell>
          <cell r="B9973" t="str">
            <v>Coaseguro</v>
          </cell>
          <cell r="C9973">
            <v>0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>
            <v>560101009</v>
          </cell>
          <cell r="B9974" t="str">
            <v>Seguros con filiales</v>
          </cell>
          <cell r="C9974">
            <v>0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>
            <v>56010100901</v>
          </cell>
          <cell r="B9975" t="str">
            <v>Seguro directo</v>
          </cell>
          <cell r="C9975">
            <v>0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>
            <v>56010100902</v>
          </cell>
          <cell r="B9976" t="str">
            <v>Reaseguro tomado</v>
          </cell>
          <cell r="C9976">
            <v>0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>
            <v>56010100903</v>
          </cell>
          <cell r="B9977" t="str">
            <v>Coaseguro</v>
          </cell>
          <cell r="C9977">
            <v>0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>
            <v>5601020</v>
          </cell>
          <cell r="B9978" t="str">
            <v>De vida individual de corto plazo</v>
          </cell>
          <cell r="C9978">
            <v>0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>
            <v>560102001</v>
          </cell>
          <cell r="B9979" t="str">
            <v>Seguro directo</v>
          </cell>
          <cell r="C9979">
            <v>0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>
            <v>560102002</v>
          </cell>
          <cell r="B9980" t="str">
            <v>Reaseguro tomado</v>
          </cell>
          <cell r="C9980">
            <v>0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>
            <v>560102003</v>
          </cell>
          <cell r="B9981" t="str">
            <v>Coaseguro</v>
          </cell>
          <cell r="C9981">
            <v>0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>
            <v>560102009</v>
          </cell>
          <cell r="B9982" t="str">
            <v>Seguros con filiales</v>
          </cell>
          <cell r="C9982">
            <v>0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>
            <v>56010200901</v>
          </cell>
          <cell r="B9983" t="str">
            <v>Seguro directo</v>
          </cell>
          <cell r="C9983">
            <v>0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>
            <v>56010200902</v>
          </cell>
          <cell r="B9984" t="str">
            <v>Reaseguro tomado</v>
          </cell>
          <cell r="C9984">
            <v>0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>
            <v>56010200903</v>
          </cell>
          <cell r="B9985" t="str">
            <v>Coaseguro</v>
          </cell>
          <cell r="C9985">
            <v>0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>
            <v>5601030</v>
          </cell>
          <cell r="B9986" t="str">
            <v>Colectivo</v>
          </cell>
          <cell r="C9986">
            <v>0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>
            <v>560103001</v>
          </cell>
          <cell r="B9987" t="str">
            <v>Seguro directo</v>
          </cell>
          <cell r="C9987">
            <v>0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>
            <v>560103002</v>
          </cell>
          <cell r="B9988" t="str">
            <v>Reaseguro tomado</v>
          </cell>
          <cell r="C9988">
            <v>0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>
            <v>560103003</v>
          </cell>
          <cell r="B9989" t="str">
            <v>Coaseguro</v>
          </cell>
          <cell r="C9989">
            <v>0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>
            <v>560103009</v>
          </cell>
          <cell r="B9990" t="str">
            <v>Seguros con filiales</v>
          </cell>
          <cell r="C9990">
            <v>0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>
            <v>56010300901</v>
          </cell>
          <cell r="B9991" t="str">
            <v>Seguro directo</v>
          </cell>
          <cell r="C9991">
            <v>0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>
            <v>56010300902</v>
          </cell>
          <cell r="B9992" t="str">
            <v>Reaseguro tomado</v>
          </cell>
          <cell r="C9992">
            <v>0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>
            <v>56010300903</v>
          </cell>
          <cell r="B9993" t="str">
            <v>Coaseguro</v>
          </cell>
          <cell r="C9993">
            <v>0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>
            <v>5601040</v>
          </cell>
          <cell r="B9994" t="str">
            <v>Otros planes</v>
          </cell>
          <cell r="C9994">
            <v>0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>
            <v>560104001</v>
          </cell>
          <cell r="B9995" t="str">
            <v>Seguro directo</v>
          </cell>
          <cell r="C9995">
            <v>0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>
            <v>560104002</v>
          </cell>
          <cell r="B9996" t="str">
            <v>Reaseguro tomado</v>
          </cell>
          <cell r="C9996">
            <v>0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>
            <v>560104003</v>
          </cell>
          <cell r="B9997" t="str">
            <v>Coaseguro</v>
          </cell>
          <cell r="C9997">
            <v>0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>
            <v>560104009</v>
          </cell>
          <cell r="B9998" t="str">
            <v>Seguros con filiales</v>
          </cell>
          <cell r="C9998">
            <v>0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>
            <v>56010400901</v>
          </cell>
          <cell r="B9999" t="str">
            <v>Seguro directo</v>
          </cell>
          <cell r="C9999">
            <v>0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>
            <v>56010400902</v>
          </cell>
          <cell r="B10000" t="str">
            <v>Reaseguro tomado</v>
          </cell>
          <cell r="C10000">
            <v>0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>
            <v>56010400903</v>
          </cell>
          <cell r="B10001" t="str">
            <v>Coaseguro</v>
          </cell>
          <cell r="C10001">
            <v>0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>
            <v>5602</v>
          </cell>
          <cell r="B10002" t="str">
            <v>DE SEGUROS PREVISIONALES RENTAS Y PENSIONES</v>
          </cell>
          <cell r="C10002">
            <v>0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>
            <v>5602010</v>
          </cell>
          <cell r="B10003" t="str">
            <v>Rentas de invalidez y sobrevivencia</v>
          </cell>
          <cell r="C10003">
            <v>0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>
            <v>560201001</v>
          </cell>
          <cell r="B10004" t="str">
            <v>Seguro directo</v>
          </cell>
          <cell r="C10004">
            <v>0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>
            <v>560201002</v>
          </cell>
          <cell r="B10005" t="str">
            <v>Reaseguro tomado</v>
          </cell>
          <cell r="C10005">
            <v>0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>
            <v>560201003</v>
          </cell>
          <cell r="B10006" t="str">
            <v>Coaseguro</v>
          </cell>
          <cell r="C10006">
            <v>0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>
            <v>560201009</v>
          </cell>
          <cell r="B10007" t="str">
            <v>Seguros con filiales</v>
          </cell>
          <cell r="C10007">
            <v>0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>
            <v>56020100901</v>
          </cell>
          <cell r="B10008" t="str">
            <v>Seguro directo</v>
          </cell>
          <cell r="C10008">
            <v>0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>
            <v>56020100902</v>
          </cell>
          <cell r="B10009" t="str">
            <v>Reaseguro tomado</v>
          </cell>
          <cell r="C10009">
            <v>0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>
            <v>56020100903</v>
          </cell>
          <cell r="B10010" t="str">
            <v>Coaseguro</v>
          </cell>
          <cell r="C10010">
            <v>0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>
            <v>5602020</v>
          </cell>
          <cell r="B10011" t="str">
            <v>Sepelio</v>
          </cell>
          <cell r="C10011">
            <v>0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>
            <v>560202001</v>
          </cell>
          <cell r="B10012" t="str">
            <v>Seguro directo</v>
          </cell>
          <cell r="C10012">
            <v>0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>
            <v>560202002</v>
          </cell>
          <cell r="B10013" t="str">
            <v>Reaseguro tomado</v>
          </cell>
          <cell r="C10013">
            <v>0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>
            <v>560202003</v>
          </cell>
          <cell r="B10014" t="str">
            <v>Coaseguro</v>
          </cell>
          <cell r="C10014">
            <v>0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>
            <v>560202009</v>
          </cell>
          <cell r="B10015" t="str">
            <v>Seguros con filiales</v>
          </cell>
          <cell r="C10015">
            <v>0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>
            <v>56020200901</v>
          </cell>
          <cell r="B10016" t="str">
            <v>Seguro directo</v>
          </cell>
          <cell r="C10016">
            <v>0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>
            <v>56020200902</v>
          </cell>
          <cell r="B10017" t="str">
            <v>Reaseguro tomado</v>
          </cell>
          <cell r="C10017">
            <v>0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>
            <v>56020200903</v>
          </cell>
          <cell r="B10018" t="str">
            <v>Coaseguro</v>
          </cell>
          <cell r="C10018">
            <v>0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>
            <v>5602030</v>
          </cell>
          <cell r="B10019" t="str">
            <v>Otras rentas</v>
          </cell>
          <cell r="C10019">
            <v>0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>
            <v>560203001</v>
          </cell>
          <cell r="B10020" t="str">
            <v>Seguro directo</v>
          </cell>
          <cell r="C10020">
            <v>0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>
            <v>560203002</v>
          </cell>
          <cell r="B10021" t="str">
            <v>Reaseguro tomado</v>
          </cell>
          <cell r="C10021">
            <v>0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>
            <v>560203003</v>
          </cell>
          <cell r="B10022" t="str">
            <v>Coaseguro</v>
          </cell>
          <cell r="C10022">
            <v>0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>
            <v>560203009</v>
          </cell>
          <cell r="B10023" t="str">
            <v>Seguros con filiales</v>
          </cell>
          <cell r="C10023">
            <v>0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>
            <v>56020300901</v>
          </cell>
          <cell r="B10024" t="str">
            <v>Seguro directo</v>
          </cell>
          <cell r="C10024">
            <v>0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>
            <v>56020300902</v>
          </cell>
          <cell r="B10025" t="str">
            <v>Reaseguro tomado</v>
          </cell>
          <cell r="C10025">
            <v>0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>
            <v>56020300903</v>
          </cell>
          <cell r="B10026" t="str">
            <v>Coaseguro</v>
          </cell>
          <cell r="C10026">
            <v>0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>
            <v>5602040</v>
          </cell>
          <cell r="B10027" t="str">
            <v>Pensiones</v>
          </cell>
          <cell r="C10027">
            <v>0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>
            <v>560204001</v>
          </cell>
          <cell r="B10028" t="str">
            <v>Seguro directo</v>
          </cell>
          <cell r="C10028">
            <v>0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>
            <v>560204002</v>
          </cell>
          <cell r="B10029" t="str">
            <v>Reaseguro tomado</v>
          </cell>
          <cell r="C10029">
            <v>0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>
            <v>560204003</v>
          </cell>
          <cell r="B10030" t="str">
            <v>Coaseguro</v>
          </cell>
          <cell r="C10030">
            <v>0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>
            <v>560204009</v>
          </cell>
          <cell r="B10031" t="str">
            <v>Seguros con filiales</v>
          </cell>
          <cell r="C10031">
            <v>0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>
            <v>56020400901</v>
          </cell>
          <cell r="B10032" t="str">
            <v>Seguro directo</v>
          </cell>
          <cell r="C10032">
            <v>0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>
            <v>56020400902</v>
          </cell>
          <cell r="B10033" t="str">
            <v>Reaseguro tomado</v>
          </cell>
          <cell r="C10033">
            <v>0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>
            <v>56020400903</v>
          </cell>
          <cell r="B10034" t="str">
            <v>Coaseguro</v>
          </cell>
          <cell r="C10034">
            <v>0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>
            <v>5603</v>
          </cell>
          <cell r="B10035" t="str">
            <v>DE SEGUROS DE ACCIDENTES Y ENFERMEDADES</v>
          </cell>
          <cell r="C10035">
            <v>0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>
            <v>560301</v>
          </cell>
          <cell r="B10036" t="str">
            <v>SALUD Y HOSPITALIZACION</v>
          </cell>
          <cell r="C10036">
            <v>0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>
            <v>5603010</v>
          </cell>
          <cell r="B10037" t="str">
            <v>Salud y hospitalizaciÛn</v>
          </cell>
          <cell r="C10037">
            <v>0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>
            <v>560301001</v>
          </cell>
          <cell r="B10038" t="str">
            <v>Seguro directo</v>
          </cell>
          <cell r="C10038">
            <v>0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>
            <v>560301002</v>
          </cell>
          <cell r="B10039" t="str">
            <v>Reaseguro tomado</v>
          </cell>
          <cell r="C10039">
            <v>0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>
            <v>560301003</v>
          </cell>
          <cell r="B10040" t="str">
            <v>Coaseguro</v>
          </cell>
          <cell r="C10040">
            <v>0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>
            <v>560301009</v>
          </cell>
          <cell r="B10041" t="str">
            <v>Seguros con filiales</v>
          </cell>
          <cell r="C10041">
            <v>0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>
            <v>56030100901</v>
          </cell>
          <cell r="B10042" t="str">
            <v>Seguro directo</v>
          </cell>
          <cell r="C10042">
            <v>0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>
            <v>56030100902</v>
          </cell>
          <cell r="B10043" t="str">
            <v>Reaseguro tomado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>
            <v>56030100903</v>
          </cell>
          <cell r="B10044" t="str">
            <v>Coaseguro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>
            <v>5603020</v>
          </cell>
          <cell r="B10045" t="str">
            <v>Accidentes personales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>
            <v>560302001</v>
          </cell>
          <cell r="B10046" t="str">
            <v>Seguro directo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>
            <v>560302002</v>
          </cell>
          <cell r="B10047" t="str">
            <v>Reaseguro tomado</v>
          </cell>
          <cell r="C10047">
            <v>0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>
            <v>560302003</v>
          </cell>
          <cell r="B10048" t="str">
            <v>Coaseguro</v>
          </cell>
          <cell r="C10048">
            <v>0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>
            <v>560302009</v>
          </cell>
          <cell r="B10049" t="str">
            <v>Seguros con filiales</v>
          </cell>
          <cell r="C10049">
            <v>0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>
            <v>56030200901</v>
          </cell>
          <cell r="B10050" t="str">
            <v>Seguro directo</v>
          </cell>
          <cell r="C10050">
            <v>0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>
            <v>56030200902</v>
          </cell>
          <cell r="B10051" t="str">
            <v>Reaseguro tomado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>
            <v>56030200903</v>
          </cell>
          <cell r="B10052" t="str">
            <v>Coaseguro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>
            <v>5603030</v>
          </cell>
          <cell r="B10053" t="str">
            <v>Accidentes viajes aÈreos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>
            <v>560303001</v>
          </cell>
          <cell r="B10054" t="str">
            <v>Seguro directo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>
            <v>560303002</v>
          </cell>
          <cell r="B10055" t="str">
            <v>Reaseguro tomado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>
            <v>560303003</v>
          </cell>
          <cell r="B10056" t="str">
            <v>Coaseguro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>
            <v>560303009</v>
          </cell>
          <cell r="B10057" t="str">
            <v>Seguros con filiales</v>
          </cell>
          <cell r="C10057">
            <v>0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>
            <v>56030300901</v>
          </cell>
          <cell r="B10058" t="str">
            <v>Seguro directo</v>
          </cell>
          <cell r="C10058">
            <v>0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>
            <v>56030300902</v>
          </cell>
          <cell r="B10059" t="str">
            <v>Reaseguro tomado</v>
          </cell>
          <cell r="C10059">
            <v>0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>
            <v>56030300903</v>
          </cell>
          <cell r="B10060" t="str">
            <v>Coaseguro</v>
          </cell>
          <cell r="C10060">
            <v>0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>
            <v>5603040</v>
          </cell>
          <cell r="B10061" t="str">
            <v>Escolares</v>
          </cell>
          <cell r="C10061">
            <v>0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>
            <v>560304001</v>
          </cell>
          <cell r="B10062" t="str">
            <v>Seguro directo</v>
          </cell>
          <cell r="C10062">
            <v>0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>
            <v>560304002</v>
          </cell>
          <cell r="B10063" t="str">
            <v>Reaseguro tomado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>
            <v>560304003</v>
          </cell>
          <cell r="B10064" t="str">
            <v>Coaseguro</v>
          </cell>
          <cell r="C10064">
            <v>0</v>
          </cell>
          <cell r="D10064">
            <v>0</v>
          </cell>
          <cell r="E10064">
            <v>0</v>
          </cell>
          <cell r="F10064">
            <v>0</v>
          </cell>
        </row>
        <row r="10065">
          <cell r="A10065">
            <v>560304009</v>
          </cell>
          <cell r="B10065" t="str">
            <v>Seguros con filiales</v>
          </cell>
          <cell r="C10065">
            <v>0</v>
          </cell>
          <cell r="D10065">
            <v>0</v>
          </cell>
          <cell r="E10065">
            <v>0</v>
          </cell>
          <cell r="F10065">
            <v>0</v>
          </cell>
        </row>
        <row r="10066">
          <cell r="A10066">
            <v>56030400901</v>
          </cell>
          <cell r="B10066" t="str">
            <v>Seguro directo</v>
          </cell>
          <cell r="C10066">
            <v>0</v>
          </cell>
          <cell r="D10066">
            <v>0</v>
          </cell>
          <cell r="E10066">
            <v>0</v>
          </cell>
          <cell r="F10066">
            <v>0</v>
          </cell>
        </row>
        <row r="10067">
          <cell r="A10067">
            <v>56030400902</v>
          </cell>
          <cell r="B10067" t="str">
            <v>Reaseguro tomado</v>
          </cell>
          <cell r="C10067">
            <v>0</v>
          </cell>
          <cell r="D10067">
            <v>0</v>
          </cell>
          <cell r="E10067">
            <v>0</v>
          </cell>
          <cell r="F10067">
            <v>0</v>
          </cell>
        </row>
        <row r="10068">
          <cell r="A10068">
            <v>56030400903</v>
          </cell>
          <cell r="B10068" t="str">
            <v>Coaseguro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>
            <v>5604</v>
          </cell>
          <cell r="B10069" t="str">
            <v>DE SEGUROS DE INCENDIOS Y LINEAS ALIADAS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>
            <v>560401</v>
          </cell>
          <cell r="B10070" t="str">
            <v>Incendios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>
            <v>5604010</v>
          </cell>
          <cell r="B10071" t="str">
            <v>Incendios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>
            <v>560401001</v>
          </cell>
          <cell r="B10072" t="str">
            <v>Seguro directo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>
            <v>560401002</v>
          </cell>
          <cell r="B10073" t="str">
            <v>Reaseguro tomado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>
            <v>560401003</v>
          </cell>
          <cell r="B10074" t="str">
            <v>Coaseguro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>
            <v>560401009</v>
          </cell>
          <cell r="B10075" t="str">
            <v>Seguros con filiales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>
            <v>56040100901</v>
          </cell>
          <cell r="B10076" t="str">
            <v>Seguro directo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>
            <v>56040100902</v>
          </cell>
          <cell r="B10077" t="str">
            <v>Reaseguro tomado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>
            <v>56040100903</v>
          </cell>
          <cell r="B10078" t="str">
            <v>Coaseguro</v>
          </cell>
          <cell r="C10078">
            <v>0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>
            <v>560402</v>
          </cell>
          <cell r="B10079" t="str">
            <v>LINEAS ALIADAS</v>
          </cell>
          <cell r="C10079">
            <v>0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>
            <v>5604020</v>
          </cell>
          <cell r="B10080" t="str">
            <v>LÌneas aliadas</v>
          </cell>
          <cell r="C10080">
            <v>0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>
            <v>560402001</v>
          </cell>
          <cell r="B10081" t="str">
            <v>Seguro directo</v>
          </cell>
          <cell r="C10081">
            <v>0</v>
          </cell>
          <cell r="D10081">
            <v>0</v>
          </cell>
          <cell r="E10081">
            <v>0</v>
          </cell>
          <cell r="F10081">
            <v>0</v>
          </cell>
        </row>
        <row r="10082">
          <cell r="A10082">
            <v>560402002</v>
          </cell>
          <cell r="B10082" t="str">
            <v>Reaseguro tomado</v>
          </cell>
          <cell r="C10082">
            <v>0</v>
          </cell>
          <cell r="D10082">
            <v>0</v>
          </cell>
          <cell r="E10082">
            <v>0</v>
          </cell>
          <cell r="F10082">
            <v>0</v>
          </cell>
        </row>
        <row r="10083">
          <cell r="A10083">
            <v>560402003</v>
          </cell>
          <cell r="B10083" t="str">
            <v>Coaseguro</v>
          </cell>
          <cell r="C10083">
            <v>0</v>
          </cell>
          <cell r="D10083">
            <v>0</v>
          </cell>
          <cell r="E10083">
            <v>0</v>
          </cell>
          <cell r="F10083">
            <v>0</v>
          </cell>
        </row>
        <row r="10084">
          <cell r="A10084">
            <v>560402009</v>
          </cell>
          <cell r="B10084" t="str">
            <v>Seguros con filiales</v>
          </cell>
          <cell r="C10084">
            <v>0</v>
          </cell>
          <cell r="D10084">
            <v>0</v>
          </cell>
          <cell r="E10084">
            <v>0</v>
          </cell>
          <cell r="F10084">
            <v>0</v>
          </cell>
        </row>
        <row r="10085">
          <cell r="A10085">
            <v>56040200901</v>
          </cell>
          <cell r="B10085" t="str">
            <v>Seguro directo</v>
          </cell>
          <cell r="C10085">
            <v>0</v>
          </cell>
          <cell r="D10085">
            <v>0</v>
          </cell>
          <cell r="E10085">
            <v>0</v>
          </cell>
          <cell r="F10085">
            <v>0</v>
          </cell>
        </row>
        <row r="10086">
          <cell r="A10086">
            <v>56040200902</v>
          </cell>
          <cell r="B10086" t="str">
            <v>Reaseguro tomado</v>
          </cell>
          <cell r="C10086">
            <v>0</v>
          </cell>
          <cell r="D10086">
            <v>0</v>
          </cell>
          <cell r="E10086">
            <v>0</v>
          </cell>
          <cell r="F10086">
            <v>0</v>
          </cell>
        </row>
        <row r="10087">
          <cell r="A10087">
            <v>56040200903</v>
          </cell>
          <cell r="B10087" t="str">
            <v>Coaseguro</v>
          </cell>
          <cell r="C10087">
            <v>0</v>
          </cell>
          <cell r="D10087">
            <v>0</v>
          </cell>
          <cell r="E10087">
            <v>0</v>
          </cell>
          <cell r="F10087">
            <v>0</v>
          </cell>
        </row>
        <row r="10088">
          <cell r="A10088">
            <v>5605</v>
          </cell>
          <cell r="B10088" t="str">
            <v>DE SEGUROS DE AUTOMOTORES</v>
          </cell>
          <cell r="C10088">
            <v>0</v>
          </cell>
          <cell r="D10088">
            <v>226</v>
          </cell>
          <cell r="E10088">
            <v>3725.37</v>
          </cell>
          <cell r="F10088">
            <v>-3499.37</v>
          </cell>
        </row>
        <row r="10089">
          <cell r="A10089">
            <v>560501</v>
          </cell>
          <cell r="B10089" t="str">
            <v>Automotores</v>
          </cell>
          <cell r="C10089">
            <v>0</v>
          </cell>
          <cell r="D10089">
            <v>226</v>
          </cell>
          <cell r="E10089">
            <v>3725.37</v>
          </cell>
          <cell r="F10089">
            <v>-3499.37</v>
          </cell>
        </row>
        <row r="10090">
          <cell r="A10090">
            <v>5605010</v>
          </cell>
          <cell r="B10090" t="str">
            <v>Automotores</v>
          </cell>
          <cell r="C10090">
            <v>0</v>
          </cell>
          <cell r="D10090">
            <v>226</v>
          </cell>
          <cell r="E10090">
            <v>3725.37</v>
          </cell>
          <cell r="F10090">
            <v>-3499.37</v>
          </cell>
        </row>
        <row r="10091">
          <cell r="A10091">
            <v>560501001</v>
          </cell>
          <cell r="B10091" t="str">
            <v>Seguro directo</v>
          </cell>
          <cell r="C10091">
            <v>0</v>
          </cell>
          <cell r="D10091">
            <v>226</v>
          </cell>
          <cell r="E10091">
            <v>3725.37</v>
          </cell>
          <cell r="F10091">
            <v>-3499.37</v>
          </cell>
        </row>
        <row r="10092">
          <cell r="A10092">
            <v>560501002</v>
          </cell>
          <cell r="B10092" t="str">
            <v>Reaseguro tomado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>
            <v>560501003</v>
          </cell>
          <cell r="B10093" t="str">
            <v>Coaseguro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>
            <v>560501004</v>
          </cell>
          <cell r="B10094" t="str">
            <v>Reembolso Seguro Directo</v>
          </cell>
          <cell r="C10094">
            <v>0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>
            <v>560501009</v>
          </cell>
          <cell r="B10095" t="str">
            <v>Seguros con filiales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>
            <v>56050100901</v>
          </cell>
          <cell r="B10096" t="str">
            <v>Seguro directo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>
            <v>56050100902</v>
          </cell>
          <cell r="B10097" t="str">
            <v>Reaseguro tomado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>
            <v>56050100903</v>
          </cell>
          <cell r="B10098" t="str">
            <v>Coaseguro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>
            <v>5606</v>
          </cell>
          <cell r="B10099" t="str">
            <v>DE OTROS SEGUROS GENERALES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>
            <v>560601</v>
          </cell>
          <cell r="B10100" t="str">
            <v>Otros seguros generales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>
            <v>5606010</v>
          </cell>
          <cell r="B10101" t="str">
            <v>Rotura de Cristales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>
            <v>560601001</v>
          </cell>
          <cell r="B10102" t="str">
            <v>Seguro directo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>
            <v>560601002</v>
          </cell>
          <cell r="B10103" t="str">
            <v>Reaseguro tomado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>
            <v>560601003</v>
          </cell>
          <cell r="B10104" t="str">
            <v>Coaseguro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>
            <v>560601009</v>
          </cell>
          <cell r="B10105" t="str">
            <v>Seguros con filiales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>
            <v>56060100901</v>
          </cell>
          <cell r="B10106" t="str">
            <v>Seguro directo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>
            <v>56060100902</v>
          </cell>
          <cell r="B10107" t="str">
            <v>Reaseguro tomado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>
            <v>56060100903</v>
          </cell>
          <cell r="B10108" t="str">
            <v>Coaseguro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>
            <v>560602</v>
          </cell>
          <cell r="B10109" t="str">
            <v>Transporte marítimo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>
            <v>5606020</v>
          </cell>
          <cell r="B10110" t="str">
            <v>Transporte marÌtimo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>
            <v>560602001</v>
          </cell>
          <cell r="B10111" t="str">
            <v>Seguro directo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>
            <v>560602002</v>
          </cell>
          <cell r="B10112" t="str">
            <v>Reaseguro tomado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>
            <v>560602003</v>
          </cell>
          <cell r="B10113" t="str">
            <v>Coaseguro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>
            <v>560602009</v>
          </cell>
          <cell r="B10114" t="str">
            <v>Seguros con filiales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>
            <v>56060200901</v>
          </cell>
          <cell r="B10115" t="str">
            <v>Seguro directo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>
            <v>56060200902</v>
          </cell>
          <cell r="B10116" t="str">
            <v>Reaseguro tomado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>
            <v>56060200903</v>
          </cell>
          <cell r="B10117" t="str">
            <v>Coaseguro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>
            <v>5606030</v>
          </cell>
          <cell r="B10118" t="str">
            <v>Transporte aÈreo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>
            <v>560603001</v>
          </cell>
          <cell r="B10119" t="str">
            <v>Seguro directo</v>
          </cell>
          <cell r="C10119">
            <v>0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>
            <v>560603002</v>
          </cell>
          <cell r="B10120" t="str">
            <v>Reaseguro tomado</v>
          </cell>
          <cell r="C10120">
            <v>0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>
            <v>560603003</v>
          </cell>
          <cell r="B10121" t="str">
            <v>Coaseguro</v>
          </cell>
          <cell r="C10121">
            <v>0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>
            <v>560603009</v>
          </cell>
          <cell r="B10122" t="str">
            <v>Seguros con filiales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>
            <v>56060300901</v>
          </cell>
          <cell r="B10123" t="str">
            <v>Seguro directo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>
            <v>56060300902</v>
          </cell>
          <cell r="B10124" t="str">
            <v>Reaseguro tomado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>
            <v>56060300903</v>
          </cell>
          <cell r="B10125" t="str">
            <v>Coaseguro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>
            <v>560604</v>
          </cell>
          <cell r="B10126" t="str">
            <v>Transporte Terrestre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>
            <v>5606040</v>
          </cell>
          <cell r="B10127" t="str">
            <v>Transporte terrestre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>
            <v>560604001</v>
          </cell>
          <cell r="B10128" t="str">
            <v>Seguro directo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>
            <v>560604002</v>
          </cell>
          <cell r="B10129" t="str">
            <v>Reaseguro tomado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>
            <v>560604003</v>
          </cell>
          <cell r="B10130" t="str">
            <v>Coaseguro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>
            <v>560604009</v>
          </cell>
          <cell r="B10131" t="str">
            <v>Seguros con filiales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>
            <v>56060400901</v>
          </cell>
          <cell r="B10132" t="str">
            <v>Seguro directo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>
            <v>56060400902</v>
          </cell>
          <cell r="B10133" t="str">
            <v>Reaseguro tomado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>
            <v>56060400903</v>
          </cell>
          <cell r="B10134" t="str">
            <v>Coaseguro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>
            <v>5606050</v>
          </cell>
          <cell r="B10135" t="str">
            <v>MarÌtimos casco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>
            <v>560605001</v>
          </cell>
          <cell r="B10136" t="str">
            <v>Seguro directo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>
            <v>560605002</v>
          </cell>
          <cell r="B10137" t="str">
            <v>Reaseguro tomado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>
            <v>560605003</v>
          </cell>
          <cell r="B10138" t="str">
            <v>Coaseguro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>
            <v>560605009</v>
          </cell>
          <cell r="B10139" t="str">
            <v>Seguros con filiales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>
            <v>56060500901</v>
          </cell>
          <cell r="B10140" t="str">
            <v>Seguro directo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>
            <v>56060500902</v>
          </cell>
          <cell r="B10141" t="str">
            <v>Reaseguro tomado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>
            <v>56060500903</v>
          </cell>
          <cell r="B10142" t="str">
            <v>Coaseguro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>
            <v>560606</v>
          </cell>
          <cell r="B10143" t="str">
            <v>AviaciÛn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>
            <v>5606060</v>
          </cell>
          <cell r="B10144" t="str">
            <v>AviaciÛn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>
            <v>560606001</v>
          </cell>
          <cell r="B10145" t="str">
            <v>Seguro directo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>
            <v>560606002</v>
          </cell>
          <cell r="B10146" t="str">
            <v>Reaseguro tomado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>
            <v>560606003</v>
          </cell>
          <cell r="B10147" t="str">
            <v>Coaseguro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>
            <v>560606009</v>
          </cell>
          <cell r="B10148" t="str">
            <v>Seguros con filiales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>
            <v>56060600901</v>
          </cell>
          <cell r="B10149" t="str">
            <v>Seguro directo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>
            <v>56060600902</v>
          </cell>
          <cell r="B10150" t="str">
            <v>Reaseguro tomado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>
            <v>56060600903</v>
          </cell>
          <cell r="B10151" t="str">
            <v>Coaseguro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>
            <v>560607</v>
          </cell>
          <cell r="B10152" t="str">
            <v>Robo y Hurto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>
            <v>5606070</v>
          </cell>
          <cell r="B10153" t="str">
            <v>Robo y hurto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>
            <v>560607001</v>
          </cell>
          <cell r="B10154" t="str">
            <v>Seguro directo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>
            <v>560607002</v>
          </cell>
          <cell r="B10155" t="str">
            <v>Reaseguro tomado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>
            <v>560607003</v>
          </cell>
          <cell r="B10156" t="str">
            <v>Coaseguro</v>
          </cell>
          <cell r="C10156">
            <v>0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>
            <v>560607009</v>
          </cell>
          <cell r="B10157" t="str">
            <v>Seguros con filiales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>
            <v>56060700901</v>
          </cell>
          <cell r="B10158" t="str">
            <v>Seguro directo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>
            <v>56060700902</v>
          </cell>
          <cell r="B10159" t="str">
            <v>Reaseguro tomado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>
            <v>56060700903</v>
          </cell>
          <cell r="B10160" t="str">
            <v>Coaseguro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>
            <v>560608</v>
          </cell>
          <cell r="B10161" t="str">
            <v>Fidelidad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>
            <v>5606080</v>
          </cell>
          <cell r="B10162" t="str">
            <v>Fidelidad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>
            <v>560608001</v>
          </cell>
          <cell r="B10163" t="str">
            <v>Seguro directo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>
            <v>560608002</v>
          </cell>
          <cell r="B10164" t="str">
            <v>Reaseguro tomado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>
            <v>560608003</v>
          </cell>
          <cell r="B10165" t="str">
            <v>Coaseguro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>
            <v>560608009</v>
          </cell>
          <cell r="B10166" t="str">
            <v>Seguros con filiales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>
            <v>56060800901</v>
          </cell>
          <cell r="B10167" t="str">
            <v>Seguro directo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>
            <v>56060800902</v>
          </cell>
          <cell r="B10168" t="str">
            <v>Reaseguro tomado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>
            <v>56060800903</v>
          </cell>
          <cell r="B10169" t="str">
            <v>Coaseguro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>
            <v>5606090</v>
          </cell>
          <cell r="B10170" t="str">
            <v>Seguro de bancos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>
            <v>560609001</v>
          </cell>
          <cell r="B10171" t="str">
            <v>Seguro directo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>
            <v>560609002</v>
          </cell>
          <cell r="B10172" t="str">
            <v>Reaseguro tomado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>
            <v>560609003</v>
          </cell>
          <cell r="B10173" t="str">
            <v>Coaseguro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>
            <v>560609009</v>
          </cell>
          <cell r="B10174" t="str">
            <v>Seguros con filiales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>
            <v>56060900901</v>
          </cell>
          <cell r="B10175" t="str">
            <v>Seguro directo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>
            <v>56060900902</v>
          </cell>
          <cell r="B10176" t="str">
            <v>Reaseguro tomado</v>
          </cell>
          <cell r="C10176">
            <v>0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>
            <v>56060900903</v>
          </cell>
          <cell r="B10177" t="str">
            <v>Coaseguro</v>
          </cell>
          <cell r="C10177">
            <v>0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>
            <v>5606100</v>
          </cell>
          <cell r="B10178" t="str">
            <v>Todo riesgo para contratistas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>
            <v>560610001</v>
          </cell>
          <cell r="B10179" t="str">
            <v>Seguro directo</v>
          </cell>
          <cell r="C10179">
            <v>0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>
            <v>560610002</v>
          </cell>
          <cell r="B10180" t="str">
            <v>Reaseguro tomado</v>
          </cell>
          <cell r="C10180">
            <v>0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>
            <v>560610003</v>
          </cell>
          <cell r="B10181" t="str">
            <v>Coaseguro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>
            <v>560610009</v>
          </cell>
          <cell r="B10182" t="str">
            <v>Seguros con filiales</v>
          </cell>
          <cell r="C10182">
            <v>0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>
            <v>56061000901</v>
          </cell>
          <cell r="B10183" t="str">
            <v>Seguro directo</v>
          </cell>
          <cell r="C10183">
            <v>0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>
            <v>56061000902</v>
          </cell>
          <cell r="B10184" t="str">
            <v>Reaseguro tomado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>
            <v>56061000903</v>
          </cell>
          <cell r="B10185" t="str">
            <v>Coaseguro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>
            <v>5606110</v>
          </cell>
          <cell r="B10186" t="str">
            <v>Todo riesgo equipo para contratistas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>
            <v>560611001</v>
          </cell>
          <cell r="B10187" t="str">
            <v>Seguro directo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>
            <v>560611002</v>
          </cell>
          <cell r="B10188" t="str">
            <v>Reaseguro tomado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>
            <v>560611003</v>
          </cell>
          <cell r="B10189" t="str">
            <v>Coaseguro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>
            <v>560611009</v>
          </cell>
          <cell r="B10190" t="str">
            <v>Seguros con filiales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>
            <v>56061100901</v>
          </cell>
          <cell r="B10191" t="str">
            <v>Seguro directo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>
            <v>56061100902</v>
          </cell>
          <cell r="B10192" t="str">
            <v>Reaseguro tomado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>
            <v>56061100903</v>
          </cell>
          <cell r="B10193" t="str">
            <v>Coaseguro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</row>
        <row r="10194">
          <cell r="A10194">
            <v>5606120</v>
          </cell>
          <cell r="B10194" t="str">
            <v>Rotura de maquinaria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>
            <v>560612001</v>
          </cell>
          <cell r="B10195" t="str">
            <v>Seguro directo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>
            <v>560612002</v>
          </cell>
          <cell r="B10196" t="str">
            <v>Reaseguro tomado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</row>
        <row r="10197">
          <cell r="A10197">
            <v>560612003</v>
          </cell>
          <cell r="B10197" t="str">
            <v>Coaseguro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>
            <v>560612009</v>
          </cell>
          <cell r="B10198" t="str">
            <v>Seguros con filiales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>
            <v>56061200901</v>
          </cell>
          <cell r="B10199" t="str">
            <v>Seguro directo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</row>
        <row r="10200">
          <cell r="A10200">
            <v>56061200902</v>
          </cell>
          <cell r="B10200" t="str">
            <v>Reaseguro tomado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>
            <v>56061200903</v>
          </cell>
          <cell r="B10201" t="str">
            <v>Coaseguro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>
            <v>5606130</v>
          </cell>
          <cell r="B10202" t="str">
            <v>Montaje contra todo riesgo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>
            <v>560613001</v>
          </cell>
          <cell r="B10203" t="str">
            <v>Seguro directo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</row>
        <row r="10204">
          <cell r="A10204">
            <v>560613002</v>
          </cell>
          <cell r="B10204" t="str">
            <v>Reaseguro tomado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>
            <v>560613003</v>
          </cell>
          <cell r="B10205" t="str">
            <v>Coaseguro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>
            <v>560613009</v>
          </cell>
          <cell r="B10206" t="str">
            <v>Seguros con filiales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>
            <v>56061300901</v>
          </cell>
          <cell r="B10207" t="str">
            <v>Seguro directo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>
            <v>56061300902</v>
          </cell>
          <cell r="B10208" t="str">
            <v>Reaseguro tomado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>
            <v>56061300903</v>
          </cell>
          <cell r="B10209" t="str">
            <v>Coaseguro</v>
          </cell>
          <cell r="C10209">
            <v>0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>
            <v>560614</v>
          </cell>
          <cell r="B10210" t="str">
            <v>Todo riesgo equipo electrÛnico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>
            <v>5606140</v>
          </cell>
          <cell r="B10211" t="str">
            <v>Todo riesgo equipo electrÛnico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>
            <v>560614001</v>
          </cell>
          <cell r="B10212" t="str">
            <v>Seguro directo</v>
          </cell>
          <cell r="C10212">
            <v>0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>
            <v>560614002</v>
          </cell>
          <cell r="B10213" t="str">
            <v>Reaseguro tomado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>
            <v>560614003</v>
          </cell>
          <cell r="B10214" t="str">
            <v>Coaseguro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>
            <v>560614009</v>
          </cell>
          <cell r="B10215" t="str">
            <v>Seguros con filiales</v>
          </cell>
          <cell r="C10215">
            <v>0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>
            <v>56061400901</v>
          </cell>
          <cell r="B10216" t="str">
            <v>Seguro directo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>
            <v>56061400902</v>
          </cell>
          <cell r="B10217" t="str">
            <v>Reaseguro tomado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>
            <v>56061400903</v>
          </cell>
          <cell r="B10218" t="str">
            <v>Coaseguro</v>
          </cell>
          <cell r="C10218">
            <v>0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>
            <v>5606150</v>
          </cell>
          <cell r="B10219" t="str">
            <v>Calderos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>
            <v>560615001</v>
          </cell>
          <cell r="B10220" t="str">
            <v>Seguros directos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>
            <v>560615002</v>
          </cell>
          <cell r="B10221" t="str">
            <v>Reaseguro tomado</v>
          </cell>
          <cell r="C10221">
            <v>0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>
            <v>560615003</v>
          </cell>
          <cell r="B10222" t="str">
            <v>Coaseguro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>
            <v>560615009</v>
          </cell>
          <cell r="B10223" t="str">
            <v>Seguros con filiales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>
            <v>56061500901</v>
          </cell>
          <cell r="B10224" t="str">
            <v>Seguro directo</v>
          </cell>
          <cell r="C10224">
            <v>0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>
            <v>56061500902</v>
          </cell>
          <cell r="B10225" t="str">
            <v>Reaseguro tomado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>
            <v>56061500903</v>
          </cell>
          <cell r="B10226" t="str">
            <v>Coaseguro</v>
          </cell>
          <cell r="C10226">
            <v>0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>
            <v>5606160</v>
          </cell>
          <cell r="B10227" t="str">
            <v>Lucro cesante por interrupciÛn de negocios</v>
          </cell>
          <cell r="C10227">
            <v>0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>
            <v>560616001</v>
          </cell>
          <cell r="B10228" t="str">
            <v>Seguro directo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>
            <v>560616002</v>
          </cell>
          <cell r="B10229" t="str">
            <v>Reaseguro tomado</v>
          </cell>
          <cell r="C10229">
            <v>0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>
            <v>560616003</v>
          </cell>
          <cell r="B10230" t="str">
            <v>Coaseguro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>
            <v>560616009</v>
          </cell>
          <cell r="B10231" t="str">
            <v>Seguros con filiales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>
            <v>56061600901</v>
          </cell>
          <cell r="B10232" t="str">
            <v>Seguro directo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>
            <v>56061600902</v>
          </cell>
          <cell r="B10233" t="str">
            <v>Reaseguro tomado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>
            <v>56061600903</v>
          </cell>
          <cell r="B10234" t="str">
            <v>Coaseguro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>
            <v>5606170</v>
          </cell>
          <cell r="B10235" t="str">
            <v>Lucro cesante rotura de maquinaria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>
            <v>560617001</v>
          </cell>
          <cell r="B10236" t="str">
            <v>Seguro directo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>
            <v>560617002</v>
          </cell>
          <cell r="B10237" t="str">
            <v>Reaseguro tomado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>
            <v>560617003</v>
          </cell>
          <cell r="B10238" t="str">
            <v>Coaseguro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>
            <v>560617009</v>
          </cell>
          <cell r="B10239" t="str">
            <v>Seguros con filiales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>
            <v>56061700901</v>
          </cell>
          <cell r="B10240" t="str">
            <v>Seguro directo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>
            <v>56061700902</v>
          </cell>
          <cell r="B10241" t="str">
            <v>Reaseguro tomado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>
            <v>56061700903</v>
          </cell>
          <cell r="B10242" t="str">
            <v>Coaseguro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>
            <v>560618</v>
          </cell>
          <cell r="B10243" t="str">
            <v>Responsabilidad civil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>
            <v>5606180</v>
          </cell>
          <cell r="B10244" t="str">
            <v>Responsabilidad civil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>
            <v>560618001</v>
          </cell>
          <cell r="B10245" t="str">
            <v>Seguro directo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>
            <v>560618002</v>
          </cell>
          <cell r="B10246" t="str">
            <v>Reaseguro tomado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>
            <v>560618003</v>
          </cell>
          <cell r="B10247" t="str">
            <v>Coaseguro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>
            <v>560618009</v>
          </cell>
          <cell r="B10248" t="str">
            <v>Seguros con filiales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>
            <v>56061800901</v>
          </cell>
          <cell r="B10249" t="str">
            <v>Seguro directo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>
            <v>56061800902</v>
          </cell>
          <cell r="B10250" t="str">
            <v>Reaseguro tomado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>
            <v>56061800903</v>
          </cell>
          <cell r="B10251" t="str">
            <v>Coaseguro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>
            <v>5606190</v>
          </cell>
          <cell r="B10252" t="str">
            <v>Riesgos profesionales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>
            <v>560619001</v>
          </cell>
          <cell r="B10253" t="str">
            <v>Seguro directo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>
            <v>560619002</v>
          </cell>
          <cell r="B10254" t="str">
            <v>Reaseguro tomado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>
            <v>560619003</v>
          </cell>
          <cell r="B10255" t="str">
            <v>Coaseguro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>
            <v>560619009</v>
          </cell>
          <cell r="B10256" t="str">
            <v>Seguros con filiales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>
            <v>56061900901</v>
          </cell>
          <cell r="B10257" t="str">
            <v>Seguro directo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>
            <v>56061900902</v>
          </cell>
          <cell r="B10258" t="str">
            <v>Reaseguro tomado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>
            <v>56061900903</v>
          </cell>
          <cell r="B10259" t="str">
            <v>Coaseguro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>
            <v>5606200</v>
          </cell>
          <cell r="B10260" t="str">
            <v>Ganadero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>
            <v>560620001</v>
          </cell>
          <cell r="B10261" t="str">
            <v>Seguro directo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>
            <v>560620002</v>
          </cell>
          <cell r="B10262" t="str">
            <v>Reaseguro tomado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>
            <v>560620003</v>
          </cell>
          <cell r="B10263" t="str">
            <v>Coaseguro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>
            <v>560620009</v>
          </cell>
          <cell r="B10264" t="str">
            <v>Seguros con filiales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>
            <v>56062000901</v>
          </cell>
          <cell r="B10265" t="str">
            <v>Seguro directo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>
            <v>56062000902</v>
          </cell>
          <cell r="B10266" t="str">
            <v>Reaseguro tomado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>
            <v>56062000903</v>
          </cell>
          <cell r="B10267" t="str">
            <v>Coaseguro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>
            <v>5606210</v>
          </cell>
          <cell r="B10268" t="str">
            <v>AgrÌcola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>
            <v>560621001</v>
          </cell>
          <cell r="B10269" t="str">
            <v>Seguro directo</v>
          </cell>
          <cell r="C10269">
            <v>0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>
            <v>560621002</v>
          </cell>
          <cell r="B10270" t="str">
            <v>Reaseguro tomado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>
            <v>560621003</v>
          </cell>
          <cell r="B10271" t="str">
            <v>Coaseguro</v>
          </cell>
          <cell r="C10271">
            <v>0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>
            <v>560621009</v>
          </cell>
          <cell r="B10272" t="str">
            <v>Seguros con filiales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>
            <v>56062100901</v>
          </cell>
          <cell r="B10273" t="str">
            <v>Seguro directo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>
            <v>56062100902</v>
          </cell>
          <cell r="B10274" t="str">
            <v>Reaseguro tomado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>
            <v>56062100903</v>
          </cell>
          <cell r="B10275" t="str">
            <v>Coaseguro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>
            <v>5606220</v>
          </cell>
          <cell r="B10276" t="str">
            <v>Domiciliario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>
            <v>560622001</v>
          </cell>
          <cell r="B10277" t="str">
            <v>Seguro directo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>
            <v>560622002</v>
          </cell>
          <cell r="B10278" t="str">
            <v>Reaseguro tomado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>
            <v>560622003</v>
          </cell>
          <cell r="B10279" t="str">
            <v>Coaseguro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>
            <v>560622009</v>
          </cell>
          <cell r="B10280" t="str">
            <v>Seguros con filiales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>
            <v>56062200901</v>
          </cell>
          <cell r="B10281" t="str">
            <v>Seguro directo</v>
          </cell>
          <cell r="C10281">
            <v>0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>
            <v>56062200902</v>
          </cell>
          <cell r="B10282" t="str">
            <v>Reaseguro tomado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>
            <v>56062200903</v>
          </cell>
          <cell r="B10283" t="str">
            <v>Coaseguro</v>
          </cell>
          <cell r="C10283">
            <v>0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>
            <v>5606230</v>
          </cell>
          <cell r="B10284" t="str">
            <v>CrÈdito interno</v>
          </cell>
          <cell r="C10284">
            <v>0</v>
          </cell>
          <cell r="D10284">
            <v>0</v>
          </cell>
          <cell r="E10284">
            <v>0</v>
          </cell>
          <cell r="F10284">
            <v>0</v>
          </cell>
        </row>
        <row r="10285">
          <cell r="A10285">
            <v>560623001</v>
          </cell>
          <cell r="B10285" t="str">
            <v>Seguro directo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>
            <v>560623002</v>
          </cell>
          <cell r="B10286" t="str">
            <v>Reaseguro tomado</v>
          </cell>
          <cell r="C10286">
            <v>0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>
            <v>560623003</v>
          </cell>
          <cell r="B10287" t="str">
            <v>Coaseguro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>
            <v>560623009</v>
          </cell>
          <cell r="B10288" t="str">
            <v>Seguros con filiales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>
            <v>56062300901</v>
          </cell>
          <cell r="B10289" t="str">
            <v>Seguro directo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>
            <v>56062300902</v>
          </cell>
          <cell r="B10290" t="str">
            <v>Reaseguro tomado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>
            <v>56062300903</v>
          </cell>
          <cell r="B10291" t="str">
            <v>Coaseguro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>
            <v>5606240</v>
          </cell>
          <cell r="B10292" t="str">
            <v>CrÈdito a la exportaciÛn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>
            <v>560624001</v>
          </cell>
          <cell r="B10293" t="str">
            <v>Seguro directo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>
            <v>560624002</v>
          </cell>
          <cell r="B10294" t="str">
            <v>Reaseguro tomado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>
            <v>560624003</v>
          </cell>
          <cell r="B10295" t="str">
            <v>Coaseguro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>
            <v>560624009</v>
          </cell>
          <cell r="B10296" t="str">
            <v>Seguros con filiales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>
            <v>56062400901</v>
          </cell>
          <cell r="B10297" t="str">
            <v>Seguro directo</v>
          </cell>
          <cell r="C10297">
            <v>0</v>
          </cell>
          <cell r="D10297">
            <v>0</v>
          </cell>
          <cell r="E10297">
            <v>0</v>
          </cell>
          <cell r="F10297">
            <v>0</v>
          </cell>
        </row>
        <row r="10298">
          <cell r="A10298">
            <v>56062400902</v>
          </cell>
          <cell r="B10298" t="str">
            <v>Reaseguro tomado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</row>
        <row r="10299">
          <cell r="A10299">
            <v>56062400903</v>
          </cell>
          <cell r="B10299" t="str">
            <v>Coaseguro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>
            <v>5606250</v>
          </cell>
          <cell r="B10300" t="str">
            <v>Miscel·neos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>
            <v>560625001</v>
          </cell>
          <cell r="B10301" t="str">
            <v>Seguro directo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</row>
        <row r="10302">
          <cell r="A10302">
            <v>560625002</v>
          </cell>
          <cell r="B10302" t="str">
            <v>Reaseguro tomado</v>
          </cell>
          <cell r="C10302">
            <v>0</v>
          </cell>
          <cell r="D10302">
            <v>0</v>
          </cell>
          <cell r="E10302">
            <v>0</v>
          </cell>
          <cell r="F10302">
            <v>0</v>
          </cell>
        </row>
        <row r="10303">
          <cell r="A10303">
            <v>560625003</v>
          </cell>
          <cell r="B10303" t="str">
            <v>Coaseguro</v>
          </cell>
          <cell r="C10303">
            <v>0</v>
          </cell>
          <cell r="D10303">
            <v>0</v>
          </cell>
          <cell r="E10303">
            <v>0</v>
          </cell>
          <cell r="F10303">
            <v>0</v>
          </cell>
        </row>
        <row r="10304">
          <cell r="A10304">
            <v>560625009</v>
          </cell>
          <cell r="B10304" t="str">
            <v>Seguros con filiales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</row>
        <row r="10305">
          <cell r="A10305">
            <v>56062500901</v>
          </cell>
          <cell r="B10305" t="str">
            <v>Seguro directo</v>
          </cell>
          <cell r="C10305">
            <v>0</v>
          </cell>
          <cell r="D10305">
            <v>0</v>
          </cell>
          <cell r="E10305">
            <v>0</v>
          </cell>
          <cell r="F10305">
            <v>0</v>
          </cell>
        </row>
        <row r="10306">
          <cell r="A10306">
            <v>56062500902</v>
          </cell>
          <cell r="B10306" t="str">
            <v>Reaseguro tomado</v>
          </cell>
          <cell r="C10306">
            <v>0</v>
          </cell>
          <cell r="D10306">
            <v>0</v>
          </cell>
          <cell r="E10306">
            <v>0</v>
          </cell>
          <cell r="F10306">
            <v>0</v>
          </cell>
        </row>
        <row r="10307">
          <cell r="A10307">
            <v>56062500903</v>
          </cell>
          <cell r="B10307" t="str">
            <v>Coaseguro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</row>
        <row r="10308">
          <cell r="A10308">
            <v>5607</v>
          </cell>
          <cell r="B10308" t="str">
            <v>DE FIANZAS</v>
          </cell>
          <cell r="C10308">
            <v>0</v>
          </cell>
          <cell r="D10308">
            <v>0</v>
          </cell>
          <cell r="E10308">
            <v>349169.88</v>
          </cell>
          <cell r="F10308">
            <v>-349169.88</v>
          </cell>
        </row>
        <row r="10309">
          <cell r="A10309">
            <v>560701</v>
          </cell>
          <cell r="B10309" t="str">
            <v>Fidelidad</v>
          </cell>
          <cell r="C10309">
            <v>0</v>
          </cell>
          <cell r="D10309">
            <v>0</v>
          </cell>
          <cell r="E10309">
            <v>0</v>
          </cell>
          <cell r="F10309">
            <v>0</v>
          </cell>
        </row>
        <row r="10310">
          <cell r="A10310">
            <v>5607010</v>
          </cell>
          <cell r="B10310" t="str">
            <v>Fidelidad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</row>
        <row r="10311">
          <cell r="A10311">
            <v>560701001</v>
          </cell>
          <cell r="B10311" t="str">
            <v>Fianzas Directas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>
            <v>560701002</v>
          </cell>
          <cell r="B10312" t="str">
            <v>Reafianzamientos Tomado</v>
          </cell>
          <cell r="C10312">
            <v>0</v>
          </cell>
          <cell r="D10312">
            <v>0</v>
          </cell>
          <cell r="E10312">
            <v>0</v>
          </cell>
          <cell r="F10312">
            <v>0</v>
          </cell>
        </row>
        <row r="10313">
          <cell r="A10313">
            <v>560701003</v>
          </cell>
          <cell r="B10313" t="str">
            <v>Coafianzamientos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</row>
        <row r="10314">
          <cell r="A10314">
            <v>560701009</v>
          </cell>
          <cell r="B10314" t="str">
            <v>Fianzas de filiales</v>
          </cell>
          <cell r="C10314">
            <v>0</v>
          </cell>
          <cell r="D10314">
            <v>0</v>
          </cell>
          <cell r="E10314">
            <v>0</v>
          </cell>
          <cell r="F10314">
            <v>0</v>
          </cell>
        </row>
        <row r="10315">
          <cell r="A10315">
            <v>560702</v>
          </cell>
          <cell r="B10315" t="str">
            <v>Garantía</v>
          </cell>
          <cell r="C10315">
            <v>0</v>
          </cell>
          <cell r="D10315">
            <v>0</v>
          </cell>
          <cell r="E10315">
            <v>0</v>
          </cell>
          <cell r="F10315">
            <v>0</v>
          </cell>
        </row>
        <row r="10316">
          <cell r="A10316">
            <v>5607020</v>
          </cell>
          <cell r="B10316" t="str">
            <v>GarantÌa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</row>
        <row r="10317">
          <cell r="A10317">
            <v>560702001</v>
          </cell>
          <cell r="B10317" t="str">
            <v>Fianzas Directas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</row>
        <row r="10318">
          <cell r="A10318">
            <v>560702002</v>
          </cell>
          <cell r="B10318" t="str">
            <v>Reafianzamientos Tomado</v>
          </cell>
          <cell r="C10318">
            <v>0</v>
          </cell>
          <cell r="D10318">
            <v>0</v>
          </cell>
          <cell r="E10318">
            <v>0</v>
          </cell>
          <cell r="F10318">
            <v>0</v>
          </cell>
        </row>
        <row r="10319">
          <cell r="A10319">
            <v>560702003</v>
          </cell>
          <cell r="B10319" t="str">
            <v>Coafianzamientos</v>
          </cell>
          <cell r="C10319">
            <v>0</v>
          </cell>
          <cell r="D10319">
            <v>0</v>
          </cell>
          <cell r="E10319">
            <v>0</v>
          </cell>
          <cell r="F10319">
            <v>0</v>
          </cell>
        </row>
        <row r="10320">
          <cell r="A10320">
            <v>560702009</v>
          </cell>
          <cell r="B10320" t="str">
            <v>Fianzas de filiales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</row>
        <row r="10321">
          <cell r="A10321">
            <v>560703</v>
          </cell>
          <cell r="B10321" t="str">
            <v>Motorista</v>
          </cell>
          <cell r="C10321">
            <v>0</v>
          </cell>
          <cell r="D10321">
            <v>0</v>
          </cell>
          <cell r="E10321">
            <v>349169.88</v>
          </cell>
          <cell r="F10321">
            <v>-349169.88</v>
          </cell>
        </row>
        <row r="10322">
          <cell r="A10322">
            <v>5607030</v>
          </cell>
          <cell r="B10322" t="str">
            <v>Motoristas</v>
          </cell>
          <cell r="C10322">
            <v>0</v>
          </cell>
          <cell r="D10322">
            <v>0</v>
          </cell>
          <cell r="E10322">
            <v>349169.88</v>
          </cell>
          <cell r="F10322">
            <v>-349169.88</v>
          </cell>
        </row>
        <row r="10323">
          <cell r="A10323">
            <v>560703001</v>
          </cell>
          <cell r="B10323" t="str">
            <v>Fianzas Directas</v>
          </cell>
          <cell r="C10323">
            <v>0</v>
          </cell>
          <cell r="D10323">
            <v>0</v>
          </cell>
          <cell r="E10323">
            <v>349169.88</v>
          </cell>
          <cell r="F10323">
            <v>-349169.88</v>
          </cell>
        </row>
        <row r="10324">
          <cell r="A10324">
            <v>560703002</v>
          </cell>
          <cell r="B10324" t="str">
            <v>Reafianzamientos Tomado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</row>
        <row r="10325">
          <cell r="A10325">
            <v>560703003</v>
          </cell>
          <cell r="B10325" t="str">
            <v>Coafianzamientos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</row>
        <row r="10326">
          <cell r="A10326">
            <v>560703009</v>
          </cell>
          <cell r="B10326" t="str">
            <v>Fianzas de filiales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</row>
        <row r="10327">
          <cell r="A10327">
            <v>57</v>
          </cell>
          <cell r="B10327" t="str">
            <v>INGRESOS FINANCIEROS Y DE INVERSION</v>
          </cell>
          <cell r="C10327">
            <v>0</v>
          </cell>
          <cell r="D10327">
            <v>12177.95</v>
          </cell>
          <cell r="E10327">
            <v>1043926.54</v>
          </cell>
          <cell r="F10327">
            <v>-1031748.59</v>
          </cell>
        </row>
        <row r="10328">
          <cell r="A10328">
            <v>5701</v>
          </cell>
          <cell r="B10328" t="str">
            <v>DEPOSITOS</v>
          </cell>
          <cell r="C10328">
            <v>0</v>
          </cell>
          <cell r="D10328">
            <v>0</v>
          </cell>
          <cell r="E10328">
            <v>374978.62</v>
          </cell>
          <cell r="F10328">
            <v>-374978.62</v>
          </cell>
        </row>
        <row r="10329">
          <cell r="A10329">
            <v>570101</v>
          </cell>
          <cell r="B10329" t="str">
            <v>Ingresos por depÛsitos en bancos</v>
          </cell>
          <cell r="C10329">
            <v>0</v>
          </cell>
          <cell r="D10329">
            <v>0</v>
          </cell>
          <cell r="E10329">
            <v>374978.62</v>
          </cell>
          <cell r="F10329">
            <v>-374978.62</v>
          </cell>
        </row>
        <row r="10330">
          <cell r="A10330">
            <v>5701010</v>
          </cell>
          <cell r="B10330" t="str">
            <v>Ingresos por depÛsitos en bancos</v>
          </cell>
          <cell r="C10330">
            <v>0</v>
          </cell>
          <cell r="D10330">
            <v>0</v>
          </cell>
          <cell r="E10330">
            <v>374978.62</v>
          </cell>
          <cell r="F10330">
            <v>-374978.62</v>
          </cell>
        </row>
        <row r="10331">
          <cell r="A10331">
            <v>570101001</v>
          </cell>
          <cell r="B10331" t="str">
            <v>Intereses</v>
          </cell>
          <cell r="C10331">
            <v>0</v>
          </cell>
          <cell r="D10331">
            <v>0</v>
          </cell>
          <cell r="E10331">
            <v>347838.18</v>
          </cell>
          <cell r="F10331">
            <v>-347838.18</v>
          </cell>
        </row>
        <row r="10332">
          <cell r="A10332">
            <v>57010100101</v>
          </cell>
          <cell r="B10332" t="str">
            <v>Cuentas deAhorro</v>
          </cell>
          <cell r="C10332">
            <v>0</v>
          </cell>
          <cell r="D10332">
            <v>0</v>
          </cell>
          <cell r="E10332">
            <v>195784.31</v>
          </cell>
          <cell r="F10332">
            <v>-195784.31</v>
          </cell>
        </row>
        <row r="10333">
          <cell r="A10333">
            <v>57010100102</v>
          </cell>
          <cell r="B10333" t="str">
            <v>Depósitos a Plazos</v>
          </cell>
          <cell r="C10333">
            <v>0</v>
          </cell>
          <cell r="D10333">
            <v>0</v>
          </cell>
          <cell r="E10333">
            <v>152053.87</v>
          </cell>
          <cell r="F10333">
            <v>-152053.87</v>
          </cell>
        </row>
        <row r="10334">
          <cell r="A10334">
            <v>570101002</v>
          </cell>
          <cell r="B10334" t="str">
            <v>Otros</v>
          </cell>
          <cell r="C10334">
            <v>0</v>
          </cell>
          <cell r="D10334">
            <v>0</v>
          </cell>
          <cell r="E10334">
            <v>27140.44</v>
          </cell>
          <cell r="F10334">
            <v>-27140.44</v>
          </cell>
        </row>
        <row r="10335">
          <cell r="A10335">
            <v>57010100201</v>
          </cell>
          <cell r="B10335" t="str">
            <v>Rendimientos sobre Reportos en TÌtulos Gravados</v>
          </cell>
          <cell r="C10335">
            <v>0</v>
          </cell>
          <cell r="D10335">
            <v>0</v>
          </cell>
          <cell r="E10335">
            <v>27140.44</v>
          </cell>
          <cell r="F10335">
            <v>-27140.44</v>
          </cell>
        </row>
        <row r="10336">
          <cell r="A10336">
            <v>57010100202</v>
          </cell>
          <cell r="B10336" t="str">
            <v>Rendimientos sobre Reportos en TÌtulos Exentos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</row>
        <row r="10337">
          <cell r="A10337">
            <v>5702</v>
          </cell>
          <cell r="B10337" t="str">
            <v>POR INVERSIONES EN VALORES</v>
          </cell>
          <cell r="C10337">
            <v>0</v>
          </cell>
          <cell r="D10337">
            <v>8763.39</v>
          </cell>
          <cell r="E10337">
            <v>539340.49</v>
          </cell>
          <cell r="F10337">
            <v>-530577.1</v>
          </cell>
        </row>
        <row r="10338">
          <cell r="A10338">
            <v>570201</v>
          </cell>
          <cell r="B10338" t="str">
            <v>Ingresos por valores emitidos por el gobierno central</v>
          </cell>
          <cell r="C10338">
            <v>0</v>
          </cell>
          <cell r="D10338">
            <v>5699.59</v>
          </cell>
          <cell r="E10338">
            <v>93665.99</v>
          </cell>
          <cell r="F10338">
            <v>-87966.399999999994</v>
          </cell>
        </row>
        <row r="10339">
          <cell r="A10339">
            <v>5702011</v>
          </cell>
          <cell r="B10339" t="str">
            <v>Intereses - Moneda Nacional</v>
          </cell>
          <cell r="C10339">
            <v>0</v>
          </cell>
          <cell r="D10339">
            <v>5699.59</v>
          </cell>
          <cell r="E10339">
            <v>93665.99</v>
          </cell>
          <cell r="F10339">
            <v>-87966.399999999994</v>
          </cell>
        </row>
        <row r="10340">
          <cell r="A10340">
            <v>570201101</v>
          </cell>
          <cell r="B10340" t="str">
            <v>Intereses - Moneda Nacional</v>
          </cell>
          <cell r="C10340">
            <v>0</v>
          </cell>
          <cell r="D10340">
            <v>5699.59</v>
          </cell>
          <cell r="E10340">
            <v>93665.99</v>
          </cell>
          <cell r="F10340">
            <v>-87966.399999999994</v>
          </cell>
        </row>
        <row r="10341">
          <cell r="A10341">
            <v>570201201</v>
          </cell>
          <cell r="B10341" t="str">
            <v>Intereses - Moneda Extranjera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</row>
        <row r="10342">
          <cell r="A10342">
            <v>570202</v>
          </cell>
          <cell r="B10342" t="str">
            <v>Ingresos por valores emitidos por instituciones financieras</v>
          </cell>
          <cell r="C10342">
            <v>0</v>
          </cell>
          <cell r="D10342">
            <v>0</v>
          </cell>
          <cell r="E10342">
            <v>309560.45</v>
          </cell>
          <cell r="F10342">
            <v>-309560.45</v>
          </cell>
        </row>
        <row r="10343">
          <cell r="A10343">
            <v>5702021</v>
          </cell>
          <cell r="B10343" t="str">
            <v>Intereses</v>
          </cell>
          <cell r="C10343">
            <v>0</v>
          </cell>
          <cell r="D10343">
            <v>0</v>
          </cell>
          <cell r="E10343">
            <v>309560.45</v>
          </cell>
          <cell r="F10343">
            <v>-309560.45</v>
          </cell>
        </row>
        <row r="10344">
          <cell r="A10344">
            <v>570202101</v>
          </cell>
          <cell r="B10344" t="str">
            <v>Intereses - Moneda Nacional</v>
          </cell>
          <cell r="C10344">
            <v>0</v>
          </cell>
          <cell r="D10344">
            <v>0</v>
          </cell>
          <cell r="E10344">
            <v>309560.45</v>
          </cell>
          <cell r="F10344">
            <v>-309560.45</v>
          </cell>
        </row>
        <row r="10345">
          <cell r="A10345">
            <v>570202201</v>
          </cell>
          <cell r="B10345" t="str">
            <v>Intereses - Moneda Extranjera</v>
          </cell>
          <cell r="C10345">
            <v>0</v>
          </cell>
          <cell r="D10345">
            <v>0</v>
          </cell>
          <cell r="E10345">
            <v>0</v>
          </cell>
          <cell r="F10345">
            <v>0</v>
          </cell>
        </row>
        <row r="10346">
          <cell r="A10346">
            <v>570203</v>
          </cell>
          <cell r="B10346" t="str">
            <v>Ingresos por valores emitidos por instituciones no financier</v>
          </cell>
          <cell r="C10346">
            <v>0</v>
          </cell>
          <cell r="D10346">
            <v>0</v>
          </cell>
          <cell r="E10346">
            <v>0</v>
          </cell>
          <cell r="F10346">
            <v>0</v>
          </cell>
        </row>
        <row r="10347">
          <cell r="A10347">
            <v>5702031</v>
          </cell>
          <cell r="B10347" t="str">
            <v>INGRESOS POR VALORES EMIT POR INST NO FINANCIERAS</v>
          </cell>
          <cell r="C10347">
            <v>0</v>
          </cell>
          <cell r="D10347">
            <v>0</v>
          </cell>
          <cell r="E10347">
            <v>0</v>
          </cell>
          <cell r="F10347">
            <v>0</v>
          </cell>
        </row>
        <row r="10348">
          <cell r="A10348">
            <v>570203101</v>
          </cell>
          <cell r="B10348" t="str">
            <v>Intereses - Moneda Nacional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>
            <v>57020310101</v>
          </cell>
          <cell r="B10349" t="str">
            <v>Rendimientos gravados</v>
          </cell>
          <cell r="C10349">
            <v>0</v>
          </cell>
          <cell r="D10349">
            <v>0</v>
          </cell>
          <cell r="E10349">
            <v>0</v>
          </cell>
          <cell r="F10349">
            <v>0</v>
          </cell>
        </row>
        <row r="10350">
          <cell r="A10350">
            <v>57020310102</v>
          </cell>
          <cell r="B10350" t="str">
            <v>Rendimientos no gravados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</row>
        <row r="10351">
          <cell r="A10351">
            <v>570203201</v>
          </cell>
          <cell r="B10351" t="str">
            <v>Intereses - Moneda Extranjera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</row>
        <row r="10352">
          <cell r="A10352">
            <v>570204</v>
          </cell>
          <cell r="B10352" t="str">
            <v>Ingresos por valores emitidos por gobiernos y entidades extr</v>
          </cell>
          <cell r="C10352">
            <v>0</v>
          </cell>
          <cell r="D10352">
            <v>0</v>
          </cell>
          <cell r="E10352">
            <v>3407.53</v>
          </cell>
          <cell r="F10352">
            <v>-3407.53</v>
          </cell>
        </row>
        <row r="10353">
          <cell r="A10353">
            <v>5702041</v>
          </cell>
          <cell r="B10353" t="str">
            <v>Ingresos por valores emitidos por gobiernos y entidades extr</v>
          </cell>
          <cell r="C10353">
            <v>0</v>
          </cell>
          <cell r="D10353">
            <v>0</v>
          </cell>
          <cell r="E10353">
            <v>3407.53</v>
          </cell>
          <cell r="F10353">
            <v>-3407.53</v>
          </cell>
        </row>
        <row r="10354">
          <cell r="A10354">
            <v>570204101</v>
          </cell>
          <cell r="B10354" t="str">
            <v>Intereses - Moneda Nacional</v>
          </cell>
          <cell r="C10354">
            <v>0</v>
          </cell>
          <cell r="D10354">
            <v>0</v>
          </cell>
          <cell r="E10354">
            <v>3407.53</v>
          </cell>
          <cell r="F10354">
            <v>-3407.53</v>
          </cell>
        </row>
        <row r="10355">
          <cell r="A10355">
            <v>570204201</v>
          </cell>
          <cell r="B10355" t="str">
            <v>Intereses - Moneda Extranjera</v>
          </cell>
          <cell r="C10355">
            <v>0</v>
          </cell>
          <cell r="D10355">
            <v>0</v>
          </cell>
          <cell r="E10355">
            <v>0</v>
          </cell>
          <cell r="F10355">
            <v>0</v>
          </cell>
        </row>
        <row r="10356">
          <cell r="A10356">
            <v>570205</v>
          </cell>
          <cell r="B10356" t="str">
            <v>Ingresos por participaciones en sociedades y fondos de inver</v>
          </cell>
          <cell r="C10356">
            <v>0</v>
          </cell>
          <cell r="D10356">
            <v>3063.8</v>
          </cell>
          <cell r="E10356">
            <v>132706.51999999999</v>
          </cell>
          <cell r="F10356">
            <v>-129642.72</v>
          </cell>
        </row>
        <row r="10357">
          <cell r="A10357">
            <v>5702051</v>
          </cell>
          <cell r="B10357" t="str">
            <v>Ingresos por Participacion en Sociedades</v>
          </cell>
          <cell r="C10357">
            <v>0</v>
          </cell>
          <cell r="D10357">
            <v>3063.8</v>
          </cell>
          <cell r="E10357">
            <v>132706.51999999999</v>
          </cell>
          <cell r="F10357">
            <v>-129642.72</v>
          </cell>
        </row>
        <row r="10358">
          <cell r="A10358">
            <v>570205101</v>
          </cell>
          <cell r="B10358" t="str">
            <v>Dividendos - Moneda Nacional</v>
          </cell>
          <cell r="C10358">
            <v>0</v>
          </cell>
          <cell r="D10358">
            <v>3063.8</v>
          </cell>
          <cell r="E10358">
            <v>132706.51999999999</v>
          </cell>
          <cell r="F10358">
            <v>-129642.72</v>
          </cell>
        </row>
        <row r="10359">
          <cell r="A10359">
            <v>570205201</v>
          </cell>
          <cell r="B10359" t="str">
            <v>Dividendos - Moneda Extranjera</v>
          </cell>
          <cell r="C10359">
            <v>0</v>
          </cell>
          <cell r="D10359">
            <v>0</v>
          </cell>
          <cell r="E10359">
            <v>0</v>
          </cell>
          <cell r="F10359">
            <v>0</v>
          </cell>
        </row>
        <row r="10360">
          <cell r="A10360">
            <v>5702060</v>
          </cell>
          <cell r="B10360" t="str">
            <v>Ingresos por valores emitidos por sociedades filiales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</row>
        <row r="10361">
          <cell r="A10361">
            <v>570206101</v>
          </cell>
          <cell r="B10361" t="str">
            <v>Intereses - Moneda Nacional</v>
          </cell>
          <cell r="C10361">
            <v>0</v>
          </cell>
          <cell r="D10361">
            <v>0</v>
          </cell>
          <cell r="E10361">
            <v>0</v>
          </cell>
          <cell r="F10361">
            <v>0</v>
          </cell>
        </row>
        <row r="10362">
          <cell r="A10362">
            <v>570206201</v>
          </cell>
          <cell r="B10362" t="str">
            <v>Intereses - Moneda Extranjera</v>
          </cell>
          <cell r="C10362">
            <v>0</v>
          </cell>
          <cell r="D10362">
            <v>0</v>
          </cell>
          <cell r="E10362">
            <v>0</v>
          </cell>
          <cell r="F10362">
            <v>0</v>
          </cell>
        </row>
        <row r="10363">
          <cell r="A10363">
            <v>5703</v>
          </cell>
          <cell r="B10363" t="str">
            <v>POR PRESTAMOS</v>
          </cell>
          <cell r="C10363">
            <v>0</v>
          </cell>
          <cell r="D10363">
            <v>0</v>
          </cell>
          <cell r="E10363">
            <v>12903.3</v>
          </cell>
          <cell r="F10363">
            <v>-12903.3</v>
          </cell>
        </row>
        <row r="10364">
          <cell r="A10364">
            <v>570301</v>
          </cell>
          <cell r="B10364" t="str">
            <v>Ingresos por prÈstamos vigentes</v>
          </cell>
          <cell r="C10364">
            <v>0</v>
          </cell>
          <cell r="D10364">
            <v>0</v>
          </cell>
          <cell r="E10364">
            <v>12890.17</v>
          </cell>
          <cell r="F10364">
            <v>-12890.17</v>
          </cell>
        </row>
        <row r="10365">
          <cell r="A10365">
            <v>5703010</v>
          </cell>
          <cell r="B10365" t="str">
            <v>Ingresos por prÈstamos vigentes</v>
          </cell>
          <cell r="C10365">
            <v>0</v>
          </cell>
          <cell r="D10365">
            <v>0</v>
          </cell>
          <cell r="E10365">
            <v>12890.17</v>
          </cell>
          <cell r="F10365">
            <v>-12890.17</v>
          </cell>
        </row>
        <row r="10366">
          <cell r="A10366">
            <v>570301001</v>
          </cell>
          <cell r="B10366" t="str">
            <v>Intereses</v>
          </cell>
          <cell r="C10366">
            <v>0</v>
          </cell>
          <cell r="D10366">
            <v>0</v>
          </cell>
          <cell r="E10366">
            <v>12890.17</v>
          </cell>
          <cell r="F10366">
            <v>-12890.17</v>
          </cell>
        </row>
        <row r="10367">
          <cell r="A10367">
            <v>570301002</v>
          </cell>
          <cell r="B10367" t="str">
            <v>Comisiones y otros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</row>
        <row r="10368">
          <cell r="A10368">
            <v>570302</v>
          </cell>
          <cell r="B10368" t="str">
            <v>Ingresos por préstamos refinanciados</v>
          </cell>
          <cell r="C10368">
            <v>0</v>
          </cell>
          <cell r="D10368">
            <v>0</v>
          </cell>
          <cell r="E10368">
            <v>0</v>
          </cell>
          <cell r="F10368">
            <v>0</v>
          </cell>
        </row>
        <row r="10369">
          <cell r="A10369">
            <v>5703020</v>
          </cell>
          <cell r="B10369" t="str">
            <v>Ingresos por prÈstamos refinanciados</v>
          </cell>
          <cell r="C10369">
            <v>0</v>
          </cell>
          <cell r="D10369">
            <v>0</v>
          </cell>
          <cell r="E10369">
            <v>0</v>
          </cell>
          <cell r="F10369">
            <v>0</v>
          </cell>
        </row>
        <row r="10370">
          <cell r="A10370">
            <v>570302001</v>
          </cell>
          <cell r="B10370" t="str">
            <v>Intereses</v>
          </cell>
          <cell r="C10370">
            <v>0</v>
          </cell>
          <cell r="D10370">
            <v>0</v>
          </cell>
          <cell r="E10370">
            <v>0</v>
          </cell>
          <cell r="F10370">
            <v>0</v>
          </cell>
        </row>
        <row r="10371">
          <cell r="A10371">
            <v>570302002</v>
          </cell>
          <cell r="B10371" t="str">
            <v>Comisiones y otros</v>
          </cell>
          <cell r="C10371">
            <v>0</v>
          </cell>
          <cell r="D10371">
            <v>0</v>
          </cell>
          <cell r="E10371">
            <v>0</v>
          </cell>
          <cell r="F10371">
            <v>0</v>
          </cell>
        </row>
        <row r="10372">
          <cell r="A10372">
            <v>570303</v>
          </cell>
          <cell r="B10372" t="str">
            <v>Ingresos por prÈstamos vencidos</v>
          </cell>
          <cell r="C10372">
            <v>0</v>
          </cell>
          <cell r="D10372">
            <v>0</v>
          </cell>
          <cell r="E10372">
            <v>13.13</v>
          </cell>
          <cell r="F10372">
            <v>-13.13</v>
          </cell>
        </row>
        <row r="10373">
          <cell r="A10373">
            <v>5703030</v>
          </cell>
          <cell r="B10373" t="str">
            <v>Intereses</v>
          </cell>
          <cell r="C10373">
            <v>0</v>
          </cell>
          <cell r="D10373">
            <v>0</v>
          </cell>
          <cell r="E10373">
            <v>13.13</v>
          </cell>
          <cell r="F10373">
            <v>-13.13</v>
          </cell>
        </row>
        <row r="10374">
          <cell r="A10374">
            <v>570303001</v>
          </cell>
          <cell r="B10374" t="str">
            <v>Intereses</v>
          </cell>
          <cell r="C10374">
            <v>0</v>
          </cell>
          <cell r="D10374">
            <v>0</v>
          </cell>
          <cell r="E10374">
            <v>0</v>
          </cell>
          <cell r="F10374">
            <v>0</v>
          </cell>
        </row>
        <row r="10375">
          <cell r="A10375">
            <v>570303002</v>
          </cell>
          <cell r="B10375" t="str">
            <v>Comisiones y otros</v>
          </cell>
          <cell r="C10375">
            <v>0</v>
          </cell>
          <cell r="D10375">
            <v>0</v>
          </cell>
          <cell r="E10375">
            <v>13.13</v>
          </cell>
          <cell r="F10375">
            <v>-13.13</v>
          </cell>
        </row>
        <row r="10376">
          <cell r="A10376">
            <v>5704</v>
          </cell>
          <cell r="B10376" t="str">
            <v>POR SOCIEDADES DEUDORAS DE SEGUROS Y FIANZAS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</row>
        <row r="10377">
          <cell r="A10377">
            <v>570401</v>
          </cell>
          <cell r="B10377" t="str">
            <v>Ingresos por cuentas corrientes con sociedades aseguradas</v>
          </cell>
          <cell r="C10377">
            <v>0</v>
          </cell>
          <cell r="D10377">
            <v>0</v>
          </cell>
          <cell r="E10377">
            <v>0</v>
          </cell>
          <cell r="F10377">
            <v>0</v>
          </cell>
        </row>
        <row r="10378">
          <cell r="A10378">
            <v>5704011</v>
          </cell>
          <cell r="B10378" t="str">
            <v>Ingresos por cuentas corrientes con sociedades aseguradas</v>
          </cell>
          <cell r="C10378">
            <v>0</v>
          </cell>
          <cell r="D10378">
            <v>0</v>
          </cell>
          <cell r="E10378">
            <v>0</v>
          </cell>
          <cell r="F10378">
            <v>0</v>
          </cell>
        </row>
        <row r="10379">
          <cell r="A10379">
            <v>5704012</v>
          </cell>
          <cell r="B10379" t="str">
            <v>Ingresos por cuentas corrientes con sociedades aseguradas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</row>
        <row r="10380">
          <cell r="A10380">
            <v>570402</v>
          </cell>
          <cell r="B10380" t="str">
            <v>Ingresos por primas retenidas por sociedades aseguradas</v>
          </cell>
          <cell r="C10380">
            <v>0</v>
          </cell>
          <cell r="D10380">
            <v>0</v>
          </cell>
          <cell r="E10380">
            <v>0</v>
          </cell>
          <cell r="F10380">
            <v>0</v>
          </cell>
        </row>
        <row r="10381">
          <cell r="A10381">
            <v>5704021</v>
          </cell>
          <cell r="B10381" t="str">
            <v>Otros Ingresos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</row>
        <row r="10382">
          <cell r="A10382">
            <v>570402101</v>
          </cell>
          <cell r="B10382" t="str">
            <v>Intereses Moneda Nacional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</row>
        <row r="10383">
          <cell r="A10383">
            <v>570402102</v>
          </cell>
          <cell r="B10383" t="str">
            <v>Otros ingresos Moneda Nacional</v>
          </cell>
          <cell r="C10383">
            <v>0</v>
          </cell>
          <cell r="D10383">
            <v>0</v>
          </cell>
          <cell r="E10383">
            <v>0</v>
          </cell>
          <cell r="F10383">
            <v>0</v>
          </cell>
        </row>
        <row r="10384">
          <cell r="A10384">
            <v>570402201</v>
          </cell>
          <cell r="B10384" t="str">
            <v>Intereses Moneda Extranjera</v>
          </cell>
          <cell r="C10384">
            <v>0</v>
          </cell>
          <cell r="D10384">
            <v>0</v>
          </cell>
          <cell r="E10384">
            <v>0</v>
          </cell>
          <cell r="F10384">
            <v>0</v>
          </cell>
        </row>
        <row r="10385">
          <cell r="A10385">
            <v>570402202</v>
          </cell>
          <cell r="B10385" t="str">
            <v>Otros ingresos Moneda Extranjera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</row>
        <row r="10386">
          <cell r="A10386">
            <v>570403</v>
          </cell>
          <cell r="B10386" t="str">
            <v>Ingresos de cuentas corrientes con reaseguradores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</row>
        <row r="10387">
          <cell r="A10387">
            <v>5704031</v>
          </cell>
          <cell r="B10387" t="str">
            <v>Ingresos de cuentas corrientes con reaseguradores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</row>
        <row r="10388">
          <cell r="A10388">
            <v>5704032</v>
          </cell>
          <cell r="B10388" t="str">
            <v>Ingresos de cuentas corrientes con reaseguradores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</row>
        <row r="10389">
          <cell r="A10389">
            <v>5705</v>
          </cell>
          <cell r="B10389" t="str">
            <v>POR INVERSIONES PERMANENTES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</row>
        <row r="10390">
          <cell r="A10390">
            <v>5705010</v>
          </cell>
          <cell r="B10390" t="str">
            <v>Ingresos por inversiones en bienes raÌces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</row>
        <row r="10391">
          <cell r="A10391">
            <v>570501001</v>
          </cell>
          <cell r="B10391" t="str">
            <v>Rentas por inversiones en bienes raÌces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</row>
        <row r="10392">
          <cell r="A10392">
            <v>5705020</v>
          </cell>
          <cell r="B10392" t="str">
            <v>Ingresos por participaciÛn en sociedades de seguros</v>
          </cell>
          <cell r="C10392">
            <v>0</v>
          </cell>
          <cell r="D10392">
            <v>0</v>
          </cell>
          <cell r="E10392">
            <v>0</v>
          </cell>
          <cell r="F10392">
            <v>0</v>
          </cell>
        </row>
        <row r="10393">
          <cell r="A10393">
            <v>570502001</v>
          </cell>
          <cell r="B10393" t="str">
            <v>Dividendos y participaciones</v>
          </cell>
          <cell r="C10393">
            <v>0</v>
          </cell>
          <cell r="D10393">
            <v>0</v>
          </cell>
          <cell r="E10393">
            <v>0</v>
          </cell>
          <cell r="F10393">
            <v>0</v>
          </cell>
        </row>
        <row r="10394">
          <cell r="A10394">
            <v>5705030</v>
          </cell>
          <cell r="B10394" t="str">
            <v>Ingresos por participaciÛn en sociedades y sucursales</v>
          </cell>
          <cell r="C10394">
            <v>0</v>
          </cell>
          <cell r="D10394">
            <v>0</v>
          </cell>
          <cell r="E10394">
            <v>0</v>
          </cell>
          <cell r="F10394">
            <v>0</v>
          </cell>
        </row>
        <row r="10395">
          <cell r="A10395">
            <v>570503001</v>
          </cell>
          <cell r="B10395" t="str">
            <v>Dividendos y participaciones</v>
          </cell>
          <cell r="C10395">
            <v>0</v>
          </cell>
          <cell r="D10395">
            <v>0</v>
          </cell>
          <cell r="E10395">
            <v>0</v>
          </cell>
          <cell r="F10395">
            <v>0</v>
          </cell>
        </row>
        <row r="10396">
          <cell r="A10396">
            <v>570504</v>
          </cell>
          <cell r="B10396" t="str">
            <v>ingreso por inversiones permanentes</v>
          </cell>
          <cell r="C10396">
            <v>0</v>
          </cell>
          <cell r="D10396">
            <v>0</v>
          </cell>
          <cell r="E10396">
            <v>0</v>
          </cell>
          <cell r="F10396">
            <v>0</v>
          </cell>
        </row>
        <row r="10397">
          <cell r="A10397">
            <v>5705040</v>
          </cell>
          <cell r="B10397" t="str">
            <v>Ingresos por inversiones permanentes de disponibilidad</v>
          </cell>
          <cell r="C10397">
            <v>0</v>
          </cell>
          <cell r="D10397">
            <v>0</v>
          </cell>
          <cell r="E10397">
            <v>0</v>
          </cell>
          <cell r="F10397">
            <v>0</v>
          </cell>
        </row>
        <row r="10398">
          <cell r="A10398">
            <v>570504001</v>
          </cell>
          <cell r="B10398" t="str">
            <v>Dividendos y participaciones</v>
          </cell>
          <cell r="C10398">
            <v>0</v>
          </cell>
          <cell r="D10398">
            <v>0</v>
          </cell>
          <cell r="E10398">
            <v>0</v>
          </cell>
          <cell r="F10398">
            <v>0</v>
          </cell>
        </row>
        <row r="10399">
          <cell r="A10399">
            <v>5706</v>
          </cell>
          <cell r="B10399" t="str">
            <v>DIVERSOS</v>
          </cell>
          <cell r="C10399">
            <v>0</v>
          </cell>
          <cell r="D10399">
            <v>3414.56</v>
          </cell>
          <cell r="E10399">
            <v>116704.13</v>
          </cell>
          <cell r="F10399">
            <v>-113289.57</v>
          </cell>
        </row>
        <row r="10400">
          <cell r="A10400">
            <v>570601</v>
          </cell>
          <cell r="B10400" t="str">
            <v>Ingresos por comisiones</v>
          </cell>
          <cell r="C10400">
            <v>0</v>
          </cell>
          <cell r="D10400">
            <v>0</v>
          </cell>
          <cell r="E10400">
            <v>113288.09</v>
          </cell>
          <cell r="F10400">
            <v>-113288.09</v>
          </cell>
        </row>
        <row r="10401">
          <cell r="A10401">
            <v>5706010</v>
          </cell>
          <cell r="B10401" t="str">
            <v>Comisiones de servicios de estudios</v>
          </cell>
          <cell r="C10401">
            <v>0</v>
          </cell>
          <cell r="D10401">
            <v>0</v>
          </cell>
          <cell r="E10401">
            <v>113288.09</v>
          </cell>
          <cell r="F10401">
            <v>-113288.09</v>
          </cell>
        </row>
        <row r="10402">
          <cell r="A10402">
            <v>570601001</v>
          </cell>
          <cell r="B10402" t="str">
            <v>Comisiones de servicios de estudios</v>
          </cell>
          <cell r="C10402">
            <v>0</v>
          </cell>
          <cell r="D10402">
            <v>0</v>
          </cell>
          <cell r="E10402">
            <v>0</v>
          </cell>
          <cell r="F10402">
            <v>0</v>
          </cell>
        </row>
        <row r="10403">
          <cell r="A10403">
            <v>570601002</v>
          </cell>
          <cell r="B10403" t="str">
            <v>Comisiones por servicios de custodia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</row>
        <row r="10404">
          <cell r="A10404">
            <v>570601003</v>
          </cell>
          <cell r="B10404" t="str">
            <v>Ingresos por servicios varios</v>
          </cell>
          <cell r="C10404">
            <v>0</v>
          </cell>
          <cell r="D10404">
            <v>0</v>
          </cell>
          <cell r="E10404">
            <v>113288.09</v>
          </cell>
          <cell r="F10404">
            <v>-113288.09</v>
          </cell>
        </row>
        <row r="10405">
          <cell r="A10405">
            <v>57060100301</v>
          </cell>
          <cell r="B10405" t="str">
            <v>Servicios Varios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</row>
        <row r="10406">
          <cell r="A10406">
            <v>57060100302</v>
          </cell>
          <cell r="B10406" t="str">
            <v>Intereses Devengados Inversion de Valores de Contragarantia</v>
          </cell>
          <cell r="C10406">
            <v>0</v>
          </cell>
          <cell r="D10406">
            <v>0</v>
          </cell>
          <cell r="E10406">
            <v>113288.09</v>
          </cell>
          <cell r="F10406">
            <v>-113288.09</v>
          </cell>
        </row>
        <row r="10407">
          <cell r="A10407">
            <v>570602</v>
          </cell>
          <cell r="B10407" t="str">
            <v>RECUPERACION DE GASTOS FINANCIEROS</v>
          </cell>
          <cell r="C10407">
            <v>0</v>
          </cell>
          <cell r="D10407">
            <v>0</v>
          </cell>
          <cell r="E10407">
            <v>0</v>
          </cell>
          <cell r="F10407">
            <v>0</v>
          </cell>
        </row>
        <row r="10408">
          <cell r="A10408">
            <v>5706020</v>
          </cell>
          <cell r="B10408" t="str">
            <v>RecuperaciÛn de gastos financieros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</row>
        <row r="10409">
          <cell r="A10409">
            <v>570603</v>
          </cell>
          <cell r="B10409" t="str">
            <v>Sobrantes de caja y valores</v>
          </cell>
          <cell r="C10409">
            <v>0</v>
          </cell>
          <cell r="D10409">
            <v>3414.56</v>
          </cell>
          <cell r="E10409">
            <v>3416.04</v>
          </cell>
          <cell r="F10409">
            <v>-1.48</v>
          </cell>
        </row>
        <row r="10410">
          <cell r="A10410">
            <v>5706030</v>
          </cell>
          <cell r="B10410" t="str">
            <v>Sobrantes de caja y valores</v>
          </cell>
          <cell r="C10410">
            <v>0</v>
          </cell>
          <cell r="D10410">
            <v>3414.56</v>
          </cell>
          <cell r="E10410">
            <v>3416.04</v>
          </cell>
          <cell r="F10410">
            <v>-1.48</v>
          </cell>
        </row>
        <row r="10411">
          <cell r="A10411">
            <v>5706040</v>
          </cell>
          <cell r="B10411" t="str">
            <v>Reservas de Prevision</v>
          </cell>
          <cell r="C10411">
            <v>0</v>
          </cell>
          <cell r="D10411">
            <v>0</v>
          </cell>
          <cell r="E10411">
            <v>0</v>
          </cell>
          <cell r="F10411">
            <v>0</v>
          </cell>
        </row>
        <row r="10412">
          <cell r="A10412">
            <v>570609</v>
          </cell>
          <cell r="B10412" t="str">
            <v>Otros ingresos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</row>
        <row r="10413">
          <cell r="A10413">
            <v>5706090</v>
          </cell>
          <cell r="B10413" t="str">
            <v>Otros ingresos</v>
          </cell>
          <cell r="C10413">
            <v>0</v>
          </cell>
          <cell r="D10413">
            <v>0</v>
          </cell>
          <cell r="E10413">
            <v>0</v>
          </cell>
          <cell r="F10413">
            <v>0</v>
          </cell>
        </row>
        <row r="10414">
          <cell r="A10414">
            <v>5707</v>
          </cell>
          <cell r="B10414" t="str">
            <v>INGRESOS POR DIFERENCIA EN CAMBIO</v>
          </cell>
          <cell r="C10414">
            <v>0</v>
          </cell>
          <cell r="D10414">
            <v>0</v>
          </cell>
          <cell r="E10414">
            <v>0</v>
          </cell>
          <cell r="F10414">
            <v>0</v>
          </cell>
        </row>
        <row r="10415">
          <cell r="A10415">
            <v>570701</v>
          </cell>
          <cell r="B10415" t="str">
            <v>Ingresos por diferencia en cambio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</row>
        <row r="10416">
          <cell r="A10416">
            <v>5707010</v>
          </cell>
          <cell r="B10416" t="str">
            <v>Ingresos por diferencia en cambio</v>
          </cell>
          <cell r="C10416">
            <v>0</v>
          </cell>
          <cell r="D10416">
            <v>0</v>
          </cell>
          <cell r="E10416">
            <v>0</v>
          </cell>
          <cell r="F10416">
            <v>0</v>
          </cell>
        </row>
        <row r="10417">
          <cell r="A10417">
            <v>5708</v>
          </cell>
          <cell r="B10417" t="str">
            <v>OFICINA PRINCIPAL Y SUCURSALES</v>
          </cell>
          <cell r="C10417">
            <v>0</v>
          </cell>
          <cell r="D10417">
            <v>0</v>
          </cell>
          <cell r="E10417">
            <v>0</v>
          </cell>
          <cell r="F10417">
            <v>0</v>
          </cell>
        </row>
        <row r="10418">
          <cell r="A10418">
            <v>5708010</v>
          </cell>
          <cell r="B10418" t="str">
            <v>Ingresos por oficina principal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</row>
        <row r="10419">
          <cell r="A10419">
            <v>5708020</v>
          </cell>
          <cell r="B10419" t="str">
            <v>Ingresos por sucursales</v>
          </cell>
          <cell r="C10419">
            <v>0</v>
          </cell>
          <cell r="D10419">
            <v>0</v>
          </cell>
          <cell r="E10419">
            <v>0</v>
          </cell>
          <cell r="F10419">
            <v>0</v>
          </cell>
        </row>
        <row r="10420">
          <cell r="A10420">
            <v>58</v>
          </cell>
          <cell r="B10420" t="str">
            <v>INGRESOS POR RECUPERACION DE ACTIVOS Y PROVISIONES</v>
          </cell>
          <cell r="C10420">
            <v>0</v>
          </cell>
          <cell r="D10420">
            <v>0</v>
          </cell>
          <cell r="E10420">
            <v>271337.61</v>
          </cell>
          <cell r="F10420">
            <v>-271337.61</v>
          </cell>
        </row>
        <row r="10421">
          <cell r="A10421">
            <v>5801</v>
          </cell>
          <cell r="B10421" t="str">
            <v>RECUPERACION DE ACTIVOS</v>
          </cell>
          <cell r="C10421">
            <v>0</v>
          </cell>
          <cell r="D10421">
            <v>0</v>
          </cell>
          <cell r="E10421">
            <v>51935.55</v>
          </cell>
          <cell r="F10421">
            <v>-51935.55</v>
          </cell>
        </row>
        <row r="10422">
          <cell r="A10422">
            <v>580101</v>
          </cell>
          <cell r="B10422" t="str">
            <v>Prestamos</v>
          </cell>
          <cell r="C10422">
            <v>0</v>
          </cell>
          <cell r="D10422">
            <v>0</v>
          </cell>
          <cell r="E10422">
            <v>51935.55</v>
          </cell>
          <cell r="F10422">
            <v>-51935.55</v>
          </cell>
        </row>
        <row r="10423">
          <cell r="A10423">
            <v>5801010</v>
          </cell>
          <cell r="B10423" t="str">
            <v>PrÈstamos</v>
          </cell>
          <cell r="C10423">
            <v>0</v>
          </cell>
          <cell r="D10423">
            <v>0</v>
          </cell>
          <cell r="E10423">
            <v>51935.55</v>
          </cell>
          <cell r="F10423">
            <v>-51935.55</v>
          </cell>
        </row>
        <row r="10424">
          <cell r="A10424">
            <v>580102</v>
          </cell>
          <cell r="B10424" t="str">
            <v>Inversiones</v>
          </cell>
          <cell r="C10424">
            <v>0</v>
          </cell>
          <cell r="D10424">
            <v>0</v>
          </cell>
          <cell r="E10424">
            <v>0</v>
          </cell>
          <cell r="F10424">
            <v>0</v>
          </cell>
        </row>
        <row r="10425">
          <cell r="A10425">
            <v>5801020</v>
          </cell>
          <cell r="B10425" t="str">
            <v>Inversiones</v>
          </cell>
          <cell r="C10425">
            <v>0</v>
          </cell>
          <cell r="D10425">
            <v>0</v>
          </cell>
          <cell r="E10425">
            <v>0</v>
          </cell>
          <cell r="F10425">
            <v>0</v>
          </cell>
        </row>
        <row r="10426">
          <cell r="A10426">
            <v>580103</v>
          </cell>
          <cell r="B10426" t="str">
            <v>CUENTAS POR COBRAR</v>
          </cell>
          <cell r="C10426">
            <v>0</v>
          </cell>
          <cell r="D10426">
            <v>0</v>
          </cell>
          <cell r="E10426">
            <v>0</v>
          </cell>
          <cell r="F10426">
            <v>0</v>
          </cell>
        </row>
        <row r="10427">
          <cell r="A10427">
            <v>5801030</v>
          </cell>
          <cell r="B10427" t="str">
            <v>Cuentas por cobrar</v>
          </cell>
          <cell r="C10427">
            <v>0</v>
          </cell>
          <cell r="D10427">
            <v>0</v>
          </cell>
          <cell r="E10427">
            <v>0</v>
          </cell>
          <cell r="F10427">
            <v>0</v>
          </cell>
        </row>
        <row r="10428">
          <cell r="A10428">
            <v>580109</v>
          </cell>
          <cell r="B10428" t="str">
            <v>OTROS ACTIVOS</v>
          </cell>
          <cell r="C10428">
            <v>0</v>
          </cell>
          <cell r="D10428">
            <v>0</v>
          </cell>
          <cell r="E10428">
            <v>0</v>
          </cell>
          <cell r="F10428">
            <v>0</v>
          </cell>
        </row>
        <row r="10429">
          <cell r="A10429">
            <v>5801090</v>
          </cell>
          <cell r="B10429" t="str">
            <v>Otros Activos</v>
          </cell>
          <cell r="C10429">
            <v>0</v>
          </cell>
          <cell r="D10429">
            <v>0</v>
          </cell>
          <cell r="E10429">
            <v>0</v>
          </cell>
          <cell r="F10429">
            <v>0</v>
          </cell>
        </row>
        <row r="10430">
          <cell r="A10430">
            <v>5802</v>
          </cell>
          <cell r="B10430" t="str">
            <v>DISMINUCION DE PROVISIONES</v>
          </cell>
          <cell r="C10430">
            <v>0</v>
          </cell>
          <cell r="D10430">
            <v>0</v>
          </cell>
          <cell r="E10430">
            <v>219402.06</v>
          </cell>
          <cell r="F10430">
            <v>-219402.06</v>
          </cell>
        </row>
        <row r="10431">
          <cell r="A10431">
            <v>580201</v>
          </cell>
          <cell r="B10431" t="str">
            <v>PROVISIONES PARA PRESTAMOS</v>
          </cell>
          <cell r="C10431">
            <v>0</v>
          </cell>
          <cell r="D10431">
            <v>0</v>
          </cell>
          <cell r="E10431">
            <v>0</v>
          </cell>
          <cell r="F10431">
            <v>0</v>
          </cell>
        </row>
        <row r="10432">
          <cell r="A10432">
            <v>5802010</v>
          </cell>
          <cell r="B10432" t="str">
            <v>Provisiones para prÈstamos</v>
          </cell>
          <cell r="C10432">
            <v>0</v>
          </cell>
          <cell r="D10432">
            <v>0</v>
          </cell>
          <cell r="E10432">
            <v>0</v>
          </cell>
          <cell r="F10432">
            <v>0</v>
          </cell>
        </row>
        <row r="10433">
          <cell r="A10433">
            <v>580202</v>
          </cell>
          <cell r="B10433" t="str">
            <v>Provisiones para inversiones</v>
          </cell>
          <cell r="C10433">
            <v>0</v>
          </cell>
          <cell r="D10433">
            <v>0</v>
          </cell>
          <cell r="E10433">
            <v>0</v>
          </cell>
          <cell r="F10433">
            <v>0</v>
          </cell>
        </row>
        <row r="10434">
          <cell r="A10434">
            <v>5802020</v>
          </cell>
          <cell r="B10434" t="str">
            <v>Provisiones para inversiones</v>
          </cell>
          <cell r="C10434">
            <v>0</v>
          </cell>
          <cell r="D10434">
            <v>0</v>
          </cell>
          <cell r="E10434">
            <v>0</v>
          </cell>
          <cell r="F10434">
            <v>0</v>
          </cell>
        </row>
        <row r="10435">
          <cell r="A10435">
            <v>580209</v>
          </cell>
          <cell r="B10435" t="str">
            <v>PROVISIONES VARIAS</v>
          </cell>
          <cell r="C10435">
            <v>0</v>
          </cell>
          <cell r="D10435">
            <v>0</v>
          </cell>
          <cell r="E10435">
            <v>219402.06</v>
          </cell>
          <cell r="F10435">
            <v>-219402.06</v>
          </cell>
        </row>
        <row r="10436">
          <cell r="A10436">
            <v>5802090</v>
          </cell>
          <cell r="B10436" t="str">
            <v>Provisiones varias</v>
          </cell>
          <cell r="C10436">
            <v>0</v>
          </cell>
          <cell r="D10436">
            <v>0</v>
          </cell>
          <cell r="E10436">
            <v>219402.06</v>
          </cell>
          <cell r="F10436">
            <v>-219402.06</v>
          </cell>
        </row>
        <row r="10437">
          <cell r="A10437">
            <v>580209001</v>
          </cell>
          <cell r="B10437" t="str">
            <v>Saneamiento de Primas por Cobrar</v>
          </cell>
          <cell r="C10437">
            <v>0</v>
          </cell>
          <cell r="D10437">
            <v>0</v>
          </cell>
          <cell r="E10437">
            <v>217978.68</v>
          </cell>
          <cell r="F10437">
            <v>-217978.68</v>
          </cell>
        </row>
        <row r="10438">
          <cell r="A10438">
            <v>580209002</v>
          </cell>
          <cell r="B10438" t="str">
            <v>Coaseguros y deducibles</v>
          </cell>
          <cell r="C10438">
            <v>0</v>
          </cell>
          <cell r="D10438">
            <v>0</v>
          </cell>
          <cell r="E10438">
            <v>0</v>
          </cell>
          <cell r="F10438">
            <v>0</v>
          </cell>
        </row>
        <row r="10439">
          <cell r="A10439">
            <v>580209003</v>
          </cell>
          <cell r="B10439" t="str">
            <v>Asuntos pendientes</v>
          </cell>
          <cell r="C10439">
            <v>0</v>
          </cell>
          <cell r="D10439">
            <v>0</v>
          </cell>
          <cell r="E10439">
            <v>0</v>
          </cell>
          <cell r="F10439">
            <v>0</v>
          </cell>
        </row>
        <row r="10440">
          <cell r="A10440">
            <v>580209004</v>
          </cell>
          <cell r="B10440" t="str">
            <v>Deudores varios</v>
          </cell>
          <cell r="C10440">
            <v>0</v>
          </cell>
          <cell r="D10440">
            <v>0</v>
          </cell>
          <cell r="E10440">
            <v>0</v>
          </cell>
          <cell r="F10440">
            <v>0</v>
          </cell>
        </row>
        <row r="10441">
          <cell r="A10441">
            <v>580209005</v>
          </cell>
          <cell r="B10441" t="str">
            <v>Gastos pendientes de liquidar</v>
          </cell>
          <cell r="C10441">
            <v>0</v>
          </cell>
          <cell r="D10441">
            <v>0</v>
          </cell>
          <cell r="E10441">
            <v>0</v>
          </cell>
          <cell r="F10441">
            <v>0</v>
          </cell>
        </row>
        <row r="10442">
          <cell r="A10442">
            <v>580209006</v>
          </cell>
          <cell r="B10442" t="str">
            <v>Adelantos por cuenta de asegurados</v>
          </cell>
          <cell r="C10442">
            <v>0</v>
          </cell>
          <cell r="D10442">
            <v>0</v>
          </cell>
          <cell r="E10442">
            <v>0</v>
          </cell>
          <cell r="F10442">
            <v>0</v>
          </cell>
        </row>
        <row r="10443">
          <cell r="A10443">
            <v>580209007</v>
          </cell>
          <cell r="B10443" t="str">
            <v>Otros</v>
          </cell>
          <cell r="C10443">
            <v>0</v>
          </cell>
          <cell r="D10443">
            <v>0</v>
          </cell>
          <cell r="E10443">
            <v>1423.38</v>
          </cell>
          <cell r="F10443">
            <v>-1423.38</v>
          </cell>
        </row>
        <row r="10444">
          <cell r="A10444">
            <v>580209008</v>
          </cell>
          <cell r="B10444" t="str">
            <v>Activos extraordinarios</v>
          </cell>
          <cell r="C10444">
            <v>0</v>
          </cell>
          <cell r="D10444">
            <v>0</v>
          </cell>
          <cell r="E10444">
            <v>0</v>
          </cell>
          <cell r="F10444">
            <v>0</v>
          </cell>
        </row>
        <row r="10445">
          <cell r="A10445">
            <v>59</v>
          </cell>
          <cell r="B10445" t="str">
            <v>INGRESOS EXTRAORDINARIOS Y DE EJERCICIOS ANTERIORES</v>
          </cell>
          <cell r="C10445">
            <v>0</v>
          </cell>
          <cell r="D10445">
            <v>16639.18</v>
          </cell>
          <cell r="E10445">
            <v>528600.23</v>
          </cell>
          <cell r="F10445">
            <v>-511961.05</v>
          </cell>
        </row>
        <row r="10446">
          <cell r="A10446">
            <v>5901</v>
          </cell>
          <cell r="B10446" t="str">
            <v>EXTRAORDINARIOS</v>
          </cell>
          <cell r="C10446">
            <v>0</v>
          </cell>
          <cell r="D10446">
            <v>16639.18</v>
          </cell>
          <cell r="E10446">
            <v>526902.21</v>
          </cell>
          <cell r="F10446">
            <v>-510263.03</v>
          </cell>
        </row>
        <row r="10447">
          <cell r="A10447">
            <v>590101</v>
          </cell>
          <cell r="B10447" t="str">
            <v>GANANCIAS POR VENTA DE BIENES</v>
          </cell>
          <cell r="C10447">
            <v>0</v>
          </cell>
          <cell r="D10447">
            <v>0</v>
          </cell>
          <cell r="E10447">
            <v>28.31</v>
          </cell>
          <cell r="F10447">
            <v>-28.31</v>
          </cell>
        </row>
        <row r="10448">
          <cell r="A10448">
            <v>5901010</v>
          </cell>
          <cell r="B10448" t="str">
            <v>Ingresos por recuperaciÛn de gastos</v>
          </cell>
          <cell r="C10448">
            <v>0</v>
          </cell>
          <cell r="D10448">
            <v>0</v>
          </cell>
          <cell r="E10448">
            <v>28.31</v>
          </cell>
          <cell r="F10448">
            <v>-28.31</v>
          </cell>
        </row>
        <row r="10449">
          <cell r="A10449">
            <v>590102</v>
          </cell>
          <cell r="B10449" t="str">
            <v>Ganancia por Venta de Activos Extraordinarios</v>
          </cell>
          <cell r="C10449">
            <v>0</v>
          </cell>
          <cell r="D10449">
            <v>0</v>
          </cell>
          <cell r="E10449">
            <v>2338.8000000000002</v>
          </cell>
          <cell r="F10449">
            <v>-2338.8000000000002</v>
          </cell>
        </row>
        <row r="10450">
          <cell r="A10450">
            <v>5901020</v>
          </cell>
          <cell r="B10450" t="str">
            <v>Ganancias por venta de activos extraordinarios</v>
          </cell>
          <cell r="C10450">
            <v>0</v>
          </cell>
          <cell r="D10450">
            <v>0</v>
          </cell>
          <cell r="E10450">
            <v>2338.8000000000002</v>
          </cell>
          <cell r="F10450">
            <v>-2338.8000000000002</v>
          </cell>
        </row>
        <row r="10451">
          <cell r="A10451">
            <v>590103</v>
          </cell>
          <cell r="B10451" t="str">
            <v>Ingresos por activos extraordinarios</v>
          </cell>
          <cell r="C10451">
            <v>0</v>
          </cell>
          <cell r="D10451">
            <v>0</v>
          </cell>
          <cell r="E10451">
            <v>168359.23</v>
          </cell>
          <cell r="F10451">
            <v>-168359.23</v>
          </cell>
        </row>
        <row r="10452">
          <cell r="A10452">
            <v>5901030</v>
          </cell>
          <cell r="B10452" t="str">
            <v>Ingresos por activos extraordinarios</v>
          </cell>
          <cell r="C10452">
            <v>0</v>
          </cell>
          <cell r="D10452">
            <v>0</v>
          </cell>
          <cell r="E10452">
            <v>168359.23</v>
          </cell>
          <cell r="F10452">
            <v>-168359.23</v>
          </cell>
        </row>
        <row r="10453">
          <cell r="A10453">
            <v>590104</v>
          </cell>
          <cell r="B10453" t="str">
            <v>INGRESO POR RECUPERACION DE GASTOS</v>
          </cell>
          <cell r="C10453">
            <v>0</v>
          </cell>
          <cell r="D10453">
            <v>12910.5</v>
          </cell>
          <cell r="E10453">
            <v>248660.59</v>
          </cell>
          <cell r="F10453">
            <v>-235750.09</v>
          </cell>
        </row>
        <row r="10454">
          <cell r="A10454">
            <v>5901040</v>
          </cell>
          <cell r="B10454" t="str">
            <v>Ingresos por recuperaciÛn de gastos</v>
          </cell>
          <cell r="C10454">
            <v>0</v>
          </cell>
          <cell r="D10454">
            <v>12910.5</v>
          </cell>
          <cell r="E10454">
            <v>248660.59</v>
          </cell>
          <cell r="F10454">
            <v>-235750.09</v>
          </cell>
        </row>
        <row r="10455">
          <cell r="A10455">
            <v>590104001</v>
          </cell>
          <cell r="B10455" t="str">
            <v>Recuperación gastos de emisión</v>
          </cell>
          <cell r="C10455">
            <v>0</v>
          </cell>
          <cell r="D10455">
            <v>12910.5</v>
          </cell>
          <cell r="E10455">
            <v>246063.66</v>
          </cell>
          <cell r="F10455">
            <v>-233153.16</v>
          </cell>
        </row>
        <row r="10456">
          <cell r="A10456">
            <v>590104002</v>
          </cell>
          <cell r="B10456" t="str">
            <v>Supervisión de proyectos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</row>
        <row r="10457">
          <cell r="A10457">
            <v>590104003</v>
          </cell>
          <cell r="B10457" t="str">
            <v>Otros</v>
          </cell>
          <cell r="C10457">
            <v>0</v>
          </cell>
          <cell r="D10457">
            <v>0</v>
          </cell>
          <cell r="E10457">
            <v>2596.9299999999998</v>
          </cell>
          <cell r="F10457">
            <v>-2596.9299999999998</v>
          </cell>
        </row>
        <row r="10458">
          <cell r="A10458">
            <v>590104004</v>
          </cell>
          <cell r="B10458" t="str">
            <v>Supervisión de proyectos - emisión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>
            <v>590104005</v>
          </cell>
          <cell r="B10459" t="str">
            <v>Ingresos por servicios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</row>
        <row r="10460">
          <cell r="A10460">
            <v>590105</v>
          </cell>
          <cell r="B10460" t="str">
            <v>Ingresos de bienes ordinarios</v>
          </cell>
          <cell r="C10460">
            <v>0</v>
          </cell>
          <cell r="D10460">
            <v>0</v>
          </cell>
          <cell r="E10460">
            <v>0</v>
          </cell>
          <cell r="F10460">
            <v>0</v>
          </cell>
        </row>
        <row r="10461">
          <cell r="A10461">
            <v>5901050</v>
          </cell>
          <cell r="B10461" t="str">
            <v>Ingresos de bienes ordinarios</v>
          </cell>
          <cell r="C10461">
            <v>0</v>
          </cell>
          <cell r="D10461">
            <v>0</v>
          </cell>
          <cell r="E10461">
            <v>0</v>
          </cell>
          <cell r="F10461">
            <v>0</v>
          </cell>
        </row>
        <row r="10462">
          <cell r="A10462">
            <v>590109</v>
          </cell>
          <cell r="B10462" t="str">
            <v>OTROS INGRESOS EXTRAORDINARIOS</v>
          </cell>
          <cell r="C10462">
            <v>0</v>
          </cell>
          <cell r="D10462">
            <v>3728.68</v>
          </cell>
          <cell r="E10462">
            <v>107515.28</v>
          </cell>
          <cell r="F10462">
            <v>-103786.6</v>
          </cell>
        </row>
        <row r="10463">
          <cell r="A10463">
            <v>5901090</v>
          </cell>
          <cell r="B10463" t="str">
            <v>Otros ingresos extraordinarios</v>
          </cell>
          <cell r="C10463">
            <v>0</v>
          </cell>
          <cell r="D10463">
            <v>3728.68</v>
          </cell>
          <cell r="E10463">
            <v>107515.28</v>
          </cell>
          <cell r="F10463">
            <v>-103786.6</v>
          </cell>
        </row>
        <row r="10464">
          <cell r="A10464">
            <v>5902</v>
          </cell>
          <cell r="B10464" t="str">
            <v>DE EJERCICIOS ANTERIORES</v>
          </cell>
          <cell r="C10464">
            <v>0</v>
          </cell>
          <cell r="D10464">
            <v>0</v>
          </cell>
          <cell r="E10464">
            <v>1698.02</v>
          </cell>
          <cell r="F10464">
            <v>-1698.02</v>
          </cell>
        </row>
        <row r="10465">
          <cell r="A10465">
            <v>590201</v>
          </cell>
          <cell r="B10465" t="str">
            <v>INGRESO POR RECUPERACION DE SEGUROS Y FIANZAS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</row>
        <row r="10466">
          <cell r="A10466">
            <v>5902010</v>
          </cell>
          <cell r="B10466" t="str">
            <v>Ingresos de operación de seguros y fianzas</v>
          </cell>
          <cell r="C10466">
            <v>0</v>
          </cell>
          <cell r="D10466">
            <v>0</v>
          </cell>
          <cell r="E10466">
            <v>0</v>
          </cell>
          <cell r="F10466">
            <v>0</v>
          </cell>
        </row>
        <row r="10467">
          <cell r="A10467">
            <v>590202</v>
          </cell>
          <cell r="B10467" t="str">
            <v>INGRESOS FINANCIEROS Y DE INVERSION</v>
          </cell>
          <cell r="C10467">
            <v>0</v>
          </cell>
          <cell r="D10467">
            <v>0</v>
          </cell>
          <cell r="E10467">
            <v>0</v>
          </cell>
          <cell r="F10467">
            <v>0</v>
          </cell>
        </row>
        <row r="10468">
          <cell r="A10468">
            <v>5902020</v>
          </cell>
          <cell r="B10468" t="str">
            <v>Ingresos financieros y de inversiÛn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</row>
        <row r="10469">
          <cell r="A10469">
            <v>590203</v>
          </cell>
          <cell r="B10469" t="str">
            <v>Ingreso Por Recuperacion De Activos</v>
          </cell>
          <cell r="C10469">
            <v>0</v>
          </cell>
          <cell r="D10469">
            <v>0</v>
          </cell>
          <cell r="E10469">
            <v>0</v>
          </cell>
          <cell r="F10469">
            <v>0</v>
          </cell>
        </row>
        <row r="10470">
          <cell r="A10470">
            <v>5902030</v>
          </cell>
          <cell r="B10470" t="str">
            <v>Ingresos por recuperaciÛn de activos</v>
          </cell>
          <cell r="C10470">
            <v>0</v>
          </cell>
          <cell r="D10470">
            <v>0</v>
          </cell>
          <cell r="E10470">
            <v>0</v>
          </cell>
          <cell r="F10470">
            <v>0</v>
          </cell>
        </row>
        <row r="10471">
          <cell r="A10471">
            <v>590209</v>
          </cell>
          <cell r="B10471" t="str">
            <v>Otros ingresos de ejercicios anteriores</v>
          </cell>
          <cell r="C10471">
            <v>0</v>
          </cell>
          <cell r="D10471">
            <v>0</v>
          </cell>
          <cell r="E10471">
            <v>1698.02</v>
          </cell>
          <cell r="F10471">
            <v>-1698.02</v>
          </cell>
        </row>
        <row r="10472">
          <cell r="A10472">
            <v>5902090</v>
          </cell>
          <cell r="B10472" t="str">
            <v>Otros ingresos de ejercicios anteriores</v>
          </cell>
          <cell r="C10472">
            <v>0</v>
          </cell>
          <cell r="D10472">
            <v>0</v>
          </cell>
          <cell r="E10472">
            <v>1698.02</v>
          </cell>
          <cell r="F10472">
            <v>-1698.02</v>
          </cell>
        </row>
        <row r="10473">
          <cell r="A10473">
            <v>6</v>
          </cell>
          <cell r="B10473" t="str">
            <v>CONTINGENTES Y COMPROMISOS</v>
          </cell>
          <cell r="C10473">
            <v>1760630833.03</v>
          </cell>
          <cell r="D10473">
            <v>2119355403.0699999</v>
          </cell>
          <cell r="E10473">
            <v>752207905.52999997</v>
          </cell>
          <cell r="F10473">
            <v>3127778330.5700002</v>
          </cell>
        </row>
        <row r="10474">
          <cell r="A10474">
            <v>61</v>
          </cell>
          <cell r="B10474" t="str">
            <v>CONTINGENTES Y COMPROMISOS DEUDORAS</v>
          </cell>
          <cell r="C10474">
            <v>1316840319.9200001</v>
          </cell>
          <cell r="D10474">
            <v>1824616526.3199999</v>
          </cell>
          <cell r="E10474">
            <v>337228310.80000001</v>
          </cell>
          <cell r="F10474">
            <v>2804228535.4400001</v>
          </cell>
        </row>
        <row r="10475">
          <cell r="A10475">
            <v>6101</v>
          </cell>
          <cell r="B10475" t="str">
            <v>RESPONSABILIDAD  POR POLIZAS DE SEGURO EN VIGOR</v>
          </cell>
          <cell r="C10475">
            <v>733053129.96000004</v>
          </cell>
          <cell r="D10475">
            <v>934677924.83000004</v>
          </cell>
          <cell r="E10475">
            <v>235553706.47</v>
          </cell>
          <cell r="F10475">
            <v>1432177348.3199999</v>
          </cell>
        </row>
        <row r="10476">
          <cell r="A10476">
            <v>610101</v>
          </cell>
          <cell r="B10476" t="str">
            <v>DE SEGUROS DE VIDA</v>
          </cell>
          <cell r="C10476">
            <v>0</v>
          </cell>
          <cell r="D10476">
            <v>0</v>
          </cell>
          <cell r="E10476">
            <v>0</v>
          </cell>
          <cell r="F10476">
            <v>0</v>
          </cell>
        </row>
        <row r="10477">
          <cell r="A10477">
            <v>6101011</v>
          </cell>
          <cell r="B10477" t="str">
            <v>DE SEGUROS DE VIDA MONEDA NACIONAL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>
            <v>610101101</v>
          </cell>
          <cell r="B10478" t="str">
            <v>INDIVIDUAL</v>
          </cell>
          <cell r="C10478">
            <v>0</v>
          </cell>
          <cell r="D10478">
            <v>0</v>
          </cell>
          <cell r="E10478">
            <v>0</v>
          </cell>
          <cell r="F10478">
            <v>0</v>
          </cell>
        </row>
        <row r="10479">
          <cell r="A10479">
            <v>610101102</v>
          </cell>
          <cell r="B10479" t="str">
            <v>POPULAR</v>
          </cell>
          <cell r="C10479">
            <v>0</v>
          </cell>
          <cell r="D10479">
            <v>0</v>
          </cell>
          <cell r="E10479">
            <v>0</v>
          </cell>
          <cell r="F10479">
            <v>0</v>
          </cell>
        </row>
        <row r="10480">
          <cell r="A10480">
            <v>610101103</v>
          </cell>
          <cell r="B10480" t="str">
            <v>COLECTIVO</v>
          </cell>
          <cell r="C10480">
            <v>0</v>
          </cell>
          <cell r="D10480">
            <v>0</v>
          </cell>
          <cell r="E10480">
            <v>0</v>
          </cell>
          <cell r="F10480">
            <v>0</v>
          </cell>
        </row>
        <row r="10481">
          <cell r="A10481">
            <v>610101104</v>
          </cell>
          <cell r="B10481" t="str">
            <v>OTROS PLANES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</row>
        <row r="10482">
          <cell r="A10482">
            <v>610101201</v>
          </cell>
          <cell r="B10482" t="str">
            <v>DE SEGUROS DE VIDA MONEDA EXTRANJERA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>
            <v>610101202</v>
          </cell>
          <cell r="B10483" t="str">
            <v>POPULAR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</row>
        <row r="10484">
          <cell r="A10484">
            <v>610101203</v>
          </cell>
          <cell r="B10484" t="str">
            <v>COLECTIVO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</row>
        <row r="10485">
          <cell r="A10485">
            <v>610101204</v>
          </cell>
          <cell r="B10485" t="str">
            <v>OTROS PLANES</v>
          </cell>
          <cell r="C10485">
            <v>0</v>
          </cell>
          <cell r="D10485">
            <v>0</v>
          </cell>
          <cell r="E10485">
            <v>0</v>
          </cell>
          <cell r="F10485">
            <v>0</v>
          </cell>
        </row>
        <row r="10486">
          <cell r="A10486">
            <v>610102</v>
          </cell>
          <cell r="B10486" t="str">
            <v>PREVISIONALES RENTAS Y PENSIONES</v>
          </cell>
          <cell r="C10486">
            <v>0</v>
          </cell>
          <cell r="D10486">
            <v>0</v>
          </cell>
          <cell r="E10486">
            <v>0</v>
          </cell>
          <cell r="F10486">
            <v>0</v>
          </cell>
        </row>
        <row r="10487">
          <cell r="A10487">
            <v>6101021</v>
          </cell>
          <cell r="B10487" t="str">
            <v>MONEDA NACIONAL</v>
          </cell>
          <cell r="C10487">
            <v>0</v>
          </cell>
          <cell r="D10487">
            <v>0</v>
          </cell>
          <cell r="E10487">
            <v>0</v>
          </cell>
          <cell r="F10487">
            <v>0</v>
          </cell>
        </row>
        <row r="10488">
          <cell r="A10488">
            <v>6101022</v>
          </cell>
          <cell r="B10488" t="str">
            <v>MONEDA EXTRANJERA</v>
          </cell>
          <cell r="C10488">
            <v>0</v>
          </cell>
          <cell r="D10488">
            <v>0</v>
          </cell>
          <cell r="E10488">
            <v>0</v>
          </cell>
          <cell r="F10488">
            <v>0</v>
          </cell>
        </row>
        <row r="10489">
          <cell r="A10489">
            <v>610103</v>
          </cell>
          <cell r="B10489" t="str">
            <v>DE ACCIDENTES Y ENFERMEDAD</v>
          </cell>
          <cell r="C10489">
            <v>0</v>
          </cell>
          <cell r="D10489">
            <v>0</v>
          </cell>
          <cell r="E10489">
            <v>0</v>
          </cell>
          <cell r="F10489">
            <v>0</v>
          </cell>
        </row>
        <row r="10490">
          <cell r="A10490">
            <v>6101031</v>
          </cell>
          <cell r="B10490" t="str">
            <v>DE ACCIDENTES Y ENFERMEDAD MONEDA NACIONAL</v>
          </cell>
          <cell r="C10490">
            <v>0</v>
          </cell>
          <cell r="D10490">
            <v>0</v>
          </cell>
          <cell r="E10490">
            <v>0</v>
          </cell>
          <cell r="F10490">
            <v>0</v>
          </cell>
        </row>
        <row r="10491">
          <cell r="A10491">
            <v>610103101</v>
          </cell>
          <cell r="B10491" t="str">
            <v>SALUD Y HOSPITALIZACION</v>
          </cell>
          <cell r="C10491">
            <v>0</v>
          </cell>
          <cell r="D10491">
            <v>0</v>
          </cell>
          <cell r="E10491">
            <v>0</v>
          </cell>
          <cell r="F10491">
            <v>0</v>
          </cell>
        </row>
        <row r="10492">
          <cell r="A10492">
            <v>610103102</v>
          </cell>
          <cell r="B10492" t="str">
            <v>ACCIDENTES PERSONALES</v>
          </cell>
          <cell r="C10492">
            <v>0</v>
          </cell>
          <cell r="D10492">
            <v>0</v>
          </cell>
          <cell r="E10492">
            <v>0</v>
          </cell>
          <cell r="F10492">
            <v>0</v>
          </cell>
        </row>
        <row r="10493">
          <cell r="A10493">
            <v>610103103</v>
          </cell>
          <cell r="B10493" t="str">
            <v>ACCIDENTES VIAJES AEREOS</v>
          </cell>
          <cell r="C10493">
            <v>0</v>
          </cell>
          <cell r="D10493">
            <v>0</v>
          </cell>
          <cell r="E10493">
            <v>0</v>
          </cell>
          <cell r="F10493">
            <v>0</v>
          </cell>
        </row>
        <row r="10494">
          <cell r="A10494">
            <v>6101032</v>
          </cell>
          <cell r="B10494" t="str">
            <v>DE ACCIDENTES Y ENFERMEDAD MONEDA EXTRANJERA</v>
          </cell>
          <cell r="C10494">
            <v>0</v>
          </cell>
          <cell r="D10494">
            <v>0</v>
          </cell>
          <cell r="E10494">
            <v>0</v>
          </cell>
          <cell r="F10494">
            <v>0</v>
          </cell>
        </row>
        <row r="10495">
          <cell r="A10495">
            <v>610103201</v>
          </cell>
          <cell r="B10495" t="str">
            <v>SALUD Y HOSPITALIZACION</v>
          </cell>
          <cell r="C10495">
            <v>0</v>
          </cell>
          <cell r="D10495">
            <v>0</v>
          </cell>
          <cell r="E10495">
            <v>0</v>
          </cell>
          <cell r="F10495">
            <v>0</v>
          </cell>
        </row>
        <row r="10496">
          <cell r="A10496">
            <v>610103202</v>
          </cell>
          <cell r="B10496" t="str">
            <v>ACCIDENTES PERSONALES</v>
          </cell>
          <cell r="C10496">
            <v>0</v>
          </cell>
          <cell r="D10496">
            <v>0</v>
          </cell>
          <cell r="E10496">
            <v>0</v>
          </cell>
          <cell r="F10496">
            <v>0</v>
          </cell>
        </row>
        <row r="10497">
          <cell r="A10497">
            <v>610103203</v>
          </cell>
          <cell r="B10497" t="str">
            <v>ACCIDENTES VIAJES AEREOS</v>
          </cell>
          <cell r="C10497">
            <v>0</v>
          </cell>
          <cell r="D10497">
            <v>0</v>
          </cell>
          <cell r="E10497">
            <v>0</v>
          </cell>
          <cell r="F10497">
            <v>0</v>
          </cell>
        </row>
        <row r="10498">
          <cell r="A10498">
            <v>610104</v>
          </cell>
          <cell r="B10498" t="str">
            <v>DE INCENDIO Y LINEAS ALIADAS</v>
          </cell>
          <cell r="C10498">
            <v>405511144.37</v>
          </cell>
          <cell r="D10498">
            <v>140953071.94999999</v>
          </cell>
          <cell r="E10498">
            <v>97347526.519999996</v>
          </cell>
          <cell r="F10498">
            <v>449116689.80000001</v>
          </cell>
        </row>
        <row r="10499">
          <cell r="A10499">
            <v>6101041</v>
          </cell>
          <cell r="B10499" t="str">
            <v>MONEDA NACIONAL</v>
          </cell>
          <cell r="C10499">
            <v>405511144.37</v>
          </cell>
          <cell r="D10499">
            <v>140953071.94999999</v>
          </cell>
          <cell r="E10499">
            <v>97347526.519999996</v>
          </cell>
          <cell r="F10499">
            <v>449116689.80000001</v>
          </cell>
        </row>
        <row r="10500">
          <cell r="A10500">
            <v>6101042</v>
          </cell>
          <cell r="B10500" t="str">
            <v>MONEDA EXTRANJERA</v>
          </cell>
          <cell r="C10500">
            <v>0</v>
          </cell>
          <cell r="D10500">
            <v>0</v>
          </cell>
          <cell r="E10500">
            <v>0</v>
          </cell>
          <cell r="F10500">
            <v>0</v>
          </cell>
        </row>
        <row r="10501">
          <cell r="A10501">
            <v>610105</v>
          </cell>
          <cell r="B10501" t="str">
            <v>DE AUTOMOTORES</v>
          </cell>
          <cell r="C10501">
            <v>113370754.93000001</v>
          </cell>
          <cell r="D10501">
            <v>20855702.920000002</v>
          </cell>
          <cell r="E10501">
            <v>7681281.8499999996</v>
          </cell>
          <cell r="F10501">
            <v>126545176</v>
          </cell>
        </row>
        <row r="10502">
          <cell r="A10502">
            <v>6101051</v>
          </cell>
          <cell r="B10502" t="str">
            <v>MONEDA NACIONAL</v>
          </cell>
          <cell r="C10502">
            <v>113370754.93000001</v>
          </cell>
          <cell r="D10502">
            <v>20855702.920000002</v>
          </cell>
          <cell r="E10502">
            <v>7681281.8499999996</v>
          </cell>
          <cell r="F10502">
            <v>126545176</v>
          </cell>
        </row>
        <row r="10503">
          <cell r="A10503">
            <v>6101052</v>
          </cell>
          <cell r="B10503" t="str">
            <v>MONEDA EXTRANJERA</v>
          </cell>
          <cell r="C10503">
            <v>0</v>
          </cell>
          <cell r="D10503">
            <v>0</v>
          </cell>
          <cell r="E10503">
            <v>0</v>
          </cell>
          <cell r="F10503">
            <v>0</v>
          </cell>
        </row>
        <row r="10504">
          <cell r="A10504">
            <v>610106</v>
          </cell>
          <cell r="B10504" t="str">
            <v>OTROS SEGUROS GENERALES</v>
          </cell>
          <cell r="C10504">
            <v>214171230.66</v>
          </cell>
          <cell r="D10504">
            <v>772869149.96000004</v>
          </cell>
          <cell r="E10504">
            <v>130524898.09999999</v>
          </cell>
          <cell r="F10504">
            <v>856515482.51999998</v>
          </cell>
        </row>
        <row r="10505">
          <cell r="A10505">
            <v>6101061</v>
          </cell>
          <cell r="B10505" t="str">
            <v>OTROS SEGUROS GENERALES - MONEDA NACIONAL</v>
          </cell>
          <cell r="C10505">
            <v>214171230.66</v>
          </cell>
          <cell r="D10505">
            <v>772869149.96000004</v>
          </cell>
          <cell r="E10505">
            <v>130524898.09999999</v>
          </cell>
          <cell r="F10505">
            <v>856515482.51999998</v>
          </cell>
        </row>
        <row r="10506">
          <cell r="A10506">
            <v>610106101</v>
          </cell>
          <cell r="B10506" t="str">
            <v>Rotura de Cristales</v>
          </cell>
          <cell r="C10506">
            <v>1166750</v>
          </cell>
          <cell r="D10506">
            <v>372600</v>
          </cell>
          <cell r="E10506">
            <v>393500</v>
          </cell>
          <cell r="F10506">
            <v>1145850</v>
          </cell>
        </row>
        <row r="10507">
          <cell r="A10507">
            <v>610106102</v>
          </cell>
          <cell r="B10507" t="str">
            <v>Transporte MarÌtimo</v>
          </cell>
          <cell r="C10507">
            <v>0</v>
          </cell>
          <cell r="D10507">
            <v>32841.56</v>
          </cell>
          <cell r="E10507">
            <v>32841.56</v>
          </cell>
          <cell r="F10507">
            <v>0</v>
          </cell>
        </row>
        <row r="10508">
          <cell r="A10508">
            <v>610106103</v>
          </cell>
          <cell r="B10508" t="str">
            <v>Transporte AÈreo</v>
          </cell>
          <cell r="C10508">
            <v>0</v>
          </cell>
          <cell r="D10508">
            <v>0</v>
          </cell>
          <cell r="E10508">
            <v>0</v>
          </cell>
          <cell r="F10508">
            <v>0</v>
          </cell>
        </row>
        <row r="10509">
          <cell r="A10509">
            <v>610106104</v>
          </cell>
          <cell r="B10509" t="str">
            <v>Transporte Terrestre</v>
          </cell>
          <cell r="C10509">
            <v>10994038.640000001</v>
          </cell>
          <cell r="D10509">
            <v>280000</v>
          </cell>
          <cell r="E10509">
            <v>10211500</v>
          </cell>
          <cell r="F10509">
            <v>1062538.6399999999</v>
          </cell>
        </row>
        <row r="10510">
          <cell r="A10510">
            <v>610106105</v>
          </cell>
          <cell r="B10510" t="str">
            <v>MarÌtimos Cascos</v>
          </cell>
          <cell r="C10510">
            <v>0</v>
          </cell>
          <cell r="D10510">
            <v>120850</v>
          </cell>
          <cell r="E10510">
            <v>0</v>
          </cell>
          <cell r="F10510">
            <v>120850</v>
          </cell>
        </row>
        <row r="10511">
          <cell r="A10511">
            <v>610106106</v>
          </cell>
          <cell r="B10511" t="str">
            <v>Aviación</v>
          </cell>
          <cell r="C10511">
            <v>4452357.1399999997</v>
          </cell>
          <cell r="D10511">
            <v>1373928.57</v>
          </cell>
          <cell r="E10511">
            <v>3423428.57</v>
          </cell>
          <cell r="F10511">
            <v>2402857.14</v>
          </cell>
        </row>
        <row r="10512">
          <cell r="A10512">
            <v>610106107</v>
          </cell>
          <cell r="B10512" t="str">
            <v>Robo y Hurto</v>
          </cell>
          <cell r="C10512">
            <v>3264916.13</v>
          </cell>
          <cell r="D10512">
            <v>743200</v>
          </cell>
          <cell r="E10512">
            <v>1487800</v>
          </cell>
          <cell r="F10512">
            <v>2520316.13</v>
          </cell>
        </row>
        <row r="10513">
          <cell r="A10513">
            <v>610106108</v>
          </cell>
          <cell r="B10513" t="str">
            <v>Fidelidad</v>
          </cell>
          <cell r="C10513">
            <v>1301300</v>
          </cell>
          <cell r="D10513">
            <v>146500</v>
          </cell>
          <cell r="E10513">
            <v>314300</v>
          </cell>
          <cell r="F10513">
            <v>1133500</v>
          </cell>
        </row>
        <row r="10514">
          <cell r="A10514">
            <v>610106109</v>
          </cell>
          <cell r="B10514" t="str">
            <v>Seguros de Bancos</v>
          </cell>
          <cell r="C10514">
            <v>2000000</v>
          </cell>
          <cell r="D10514">
            <v>0</v>
          </cell>
          <cell r="E10514">
            <v>0</v>
          </cell>
          <cell r="F10514">
            <v>2000000</v>
          </cell>
        </row>
        <row r="10515">
          <cell r="A10515">
            <v>610106110</v>
          </cell>
          <cell r="B10515" t="str">
            <v>Todo Riesgo para Contratistas</v>
          </cell>
          <cell r="C10515">
            <v>69096429.959999993</v>
          </cell>
          <cell r="D10515">
            <v>15043966.289999999</v>
          </cell>
          <cell r="E10515">
            <v>51909196.829999998</v>
          </cell>
          <cell r="F10515">
            <v>32231199.420000002</v>
          </cell>
        </row>
        <row r="10516">
          <cell r="A10516">
            <v>610106111</v>
          </cell>
          <cell r="B10516" t="str">
            <v>Todo Riesgo Equipo para Contratista</v>
          </cell>
          <cell r="C10516">
            <v>18848944.239999998</v>
          </cell>
          <cell r="D10516">
            <v>11808618.17</v>
          </cell>
          <cell r="E10516">
            <v>12261203.550000001</v>
          </cell>
          <cell r="F10516">
            <v>18396358.859999999</v>
          </cell>
        </row>
        <row r="10517">
          <cell r="A10517">
            <v>610106112</v>
          </cell>
          <cell r="B10517" t="str">
            <v>Rotura de Maquinaria</v>
          </cell>
          <cell r="C10517">
            <v>21660822.719999999</v>
          </cell>
          <cell r="D10517">
            <v>235000</v>
          </cell>
          <cell r="E10517">
            <v>20850822.719999999</v>
          </cell>
          <cell r="F10517">
            <v>1045000</v>
          </cell>
        </row>
        <row r="10518">
          <cell r="A10518">
            <v>610106113</v>
          </cell>
          <cell r="B10518" t="str">
            <v>Montaje contra todo Riesgos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>
            <v>610106114</v>
          </cell>
          <cell r="B10519" t="str">
            <v>Todo Riesgo Equipo Electrónico</v>
          </cell>
          <cell r="C10519">
            <v>14782911.939999999</v>
          </cell>
          <cell r="D10519">
            <v>466872.84</v>
          </cell>
          <cell r="E10519">
            <v>6754700</v>
          </cell>
          <cell r="F10519">
            <v>8495084.7799999993</v>
          </cell>
        </row>
        <row r="10520">
          <cell r="A10520">
            <v>610106115</v>
          </cell>
          <cell r="B10520" t="str">
            <v>Calderos</v>
          </cell>
          <cell r="C10520">
            <v>365000</v>
          </cell>
          <cell r="D10520">
            <v>0</v>
          </cell>
          <cell r="E10520">
            <v>0</v>
          </cell>
          <cell r="F10520">
            <v>365000</v>
          </cell>
        </row>
        <row r="10521">
          <cell r="A10521">
            <v>610106116</v>
          </cell>
          <cell r="B10521" t="str">
            <v>Lucro Cesante por interrupciÛn de Negocios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>
            <v>610106117</v>
          </cell>
          <cell r="B10522" t="str">
            <v>Lucro Cesante Rotura de Maquinaria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>
            <v>610106118</v>
          </cell>
          <cell r="B10523" t="str">
            <v>Responsabilidad Civil</v>
          </cell>
          <cell r="C10523">
            <v>47167690.990000002</v>
          </cell>
          <cell r="D10523">
            <v>25886772.530000001</v>
          </cell>
          <cell r="E10523">
            <v>21269847.059999999</v>
          </cell>
          <cell r="F10523">
            <v>51784616.460000001</v>
          </cell>
        </row>
        <row r="10524">
          <cell r="A10524">
            <v>610106119</v>
          </cell>
          <cell r="B10524" t="str">
            <v>Riesgos Profesionales</v>
          </cell>
          <cell r="C10524">
            <v>0</v>
          </cell>
          <cell r="D10524">
            <v>0</v>
          </cell>
          <cell r="E10524">
            <v>0</v>
          </cell>
          <cell r="F10524">
            <v>0</v>
          </cell>
        </row>
        <row r="10525">
          <cell r="A10525">
            <v>610106120</v>
          </cell>
          <cell r="B10525" t="str">
            <v>Ganadero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>
            <v>610106121</v>
          </cell>
          <cell r="B10526" t="str">
            <v>AgrÌcola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>
            <v>610106122</v>
          </cell>
          <cell r="B10527" t="str">
            <v>Domiciliario</v>
          </cell>
          <cell r="C10527">
            <v>13570068.9</v>
          </cell>
          <cell r="D10527">
            <v>858000</v>
          </cell>
          <cell r="E10527">
            <v>1615757.81</v>
          </cell>
          <cell r="F10527">
            <v>12812311.09</v>
          </cell>
        </row>
        <row r="10528">
          <cell r="A10528">
            <v>610106123</v>
          </cell>
          <cell r="B10528" t="str">
            <v>Crédito Interno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>
            <v>610106124</v>
          </cell>
          <cell r="B10529" t="str">
            <v>CrÈdito a la Exportación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>
            <v>610106125</v>
          </cell>
          <cell r="B10530" t="str">
            <v>Miscelaneos</v>
          </cell>
          <cell r="C10530">
            <v>5500000</v>
          </cell>
          <cell r="D10530">
            <v>715500000</v>
          </cell>
          <cell r="E10530">
            <v>0</v>
          </cell>
          <cell r="F10530">
            <v>721000000</v>
          </cell>
        </row>
        <row r="10531">
          <cell r="A10531">
            <v>6101062</v>
          </cell>
          <cell r="B10531" t="str">
            <v>OTROS SEGUROS GENERALES - MONEDA EXTRANJERA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>
            <v>610106201</v>
          </cell>
          <cell r="B10532" t="str">
            <v>Rotura de Cristales</v>
          </cell>
          <cell r="C10532">
            <v>0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>
            <v>610106202</v>
          </cell>
          <cell r="B10533" t="str">
            <v>Transporte MarÌtimo</v>
          </cell>
          <cell r="C10533">
            <v>0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>
            <v>610106203</v>
          </cell>
          <cell r="B10534" t="str">
            <v>Transporte AÈreo</v>
          </cell>
          <cell r="C10534">
            <v>0</v>
          </cell>
          <cell r="D10534">
            <v>0</v>
          </cell>
          <cell r="E10534">
            <v>0</v>
          </cell>
          <cell r="F10534">
            <v>0</v>
          </cell>
        </row>
        <row r="10535">
          <cell r="A10535">
            <v>610106204</v>
          </cell>
          <cell r="B10535" t="str">
            <v>Transporte Terrestre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>
            <v>610106205</v>
          </cell>
          <cell r="B10536" t="str">
            <v>MarÌtimos Cascos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>
            <v>610106206</v>
          </cell>
          <cell r="B10537" t="str">
            <v>aviaciÛn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>
            <v>610106207</v>
          </cell>
          <cell r="B10538" t="str">
            <v>Robo y Hurto</v>
          </cell>
          <cell r="C10538">
            <v>0</v>
          </cell>
          <cell r="D10538">
            <v>0</v>
          </cell>
          <cell r="E10538">
            <v>0</v>
          </cell>
          <cell r="F10538">
            <v>0</v>
          </cell>
        </row>
        <row r="10539">
          <cell r="A10539">
            <v>610106208</v>
          </cell>
          <cell r="B10539" t="str">
            <v>Fidelidad</v>
          </cell>
          <cell r="C10539">
            <v>0</v>
          </cell>
          <cell r="D10539">
            <v>0</v>
          </cell>
          <cell r="E10539">
            <v>0</v>
          </cell>
          <cell r="F10539">
            <v>0</v>
          </cell>
        </row>
        <row r="10540">
          <cell r="A10540">
            <v>610106209</v>
          </cell>
          <cell r="B10540" t="str">
            <v>Seguros de Bancos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>
            <v>610106210</v>
          </cell>
          <cell r="B10541" t="str">
            <v>Todo Riesgo para Contratistas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>
            <v>610106211</v>
          </cell>
          <cell r="B10542" t="str">
            <v>Todo Riesgo Equipo para Contratista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>
            <v>610106212</v>
          </cell>
          <cell r="B10543" t="str">
            <v>Rotura de Maquinaria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>
            <v>610106213</v>
          </cell>
          <cell r="B10544" t="str">
            <v>Montaje contra todo Riesgos</v>
          </cell>
          <cell r="C10544">
            <v>0</v>
          </cell>
          <cell r="D10544">
            <v>0</v>
          </cell>
          <cell r="E10544">
            <v>0</v>
          </cell>
          <cell r="F10544">
            <v>0</v>
          </cell>
        </row>
        <row r="10545">
          <cell r="A10545">
            <v>610106214</v>
          </cell>
          <cell r="B10545" t="str">
            <v>Todo Riesgo Equipo ElectrÛnico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>
            <v>610106215</v>
          </cell>
          <cell r="B10546" t="str">
            <v>Calderos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>
            <v>610106216</v>
          </cell>
          <cell r="B10547" t="str">
            <v>Lucro Cesante por interrupciÛn de Negocios</v>
          </cell>
          <cell r="C10547">
            <v>0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>
            <v>610106217</v>
          </cell>
          <cell r="B10548" t="str">
            <v>Lucro Cesante Rotura de Maquinaria</v>
          </cell>
          <cell r="C10548">
            <v>0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>
            <v>610106218</v>
          </cell>
          <cell r="B10549" t="str">
            <v>Responsabilidad Civil</v>
          </cell>
          <cell r="C10549">
            <v>0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>
            <v>610106219</v>
          </cell>
          <cell r="B10550" t="str">
            <v>Riesgos Profesionales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>
            <v>610106220</v>
          </cell>
          <cell r="B10551" t="str">
            <v>Ganadero</v>
          </cell>
          <cell r="C10551">
            <v>0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>
            <v>610106221</v>
          </cell>
          <cell r="B10552" t="str">
            <v>AgrÌcola</v>
          </cell>
          <cell r="C10552">
            <v>0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>
            <v>610106222</v>
          </cell>
          <cell r="B10553" t="str">
            <v>Domiciliario</v>
          </cell>
          <cell r="C10553">
            <v>0</v>
          </cell>
          <cell r="D10553">
            <v>0</v>
          </cell>
          <cell r="E10553">
            <v>0</v>
          </cell>
          <cell r="F10553">
            <v>0</v>
          </cell>
        </row>
        <row r="10554">
          <cell r="A10554">
            <v>610106223</v>
          </cell>
          <cell r="B10554" t="str">
            <v>CrÈdito Interno</v>
          </cell>
          <cell r="C10554">
            <v>0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>
            <v>610106224</v>
          </cell>
          <cell r="B10555" t="str">
            <v>CrÈdito a la ExportaciÛn</v>
          </cell>
          <cell r="C10555">
            <v>0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>
            <v>610106225</v>
          </cell>
          <cell r="B10556" t="str">
            <v>Miscelaneos</v>
          </cell>
          <cell r="C10556">
            <v>0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>
            <v>610107</v>
          </cell>
          <cell r="B10557" t="str">
            <v>ESPECIALES</v>
          </cell>
          <cell r="C10557">
            <v>0</v>
          </cell>
          <cell r="D10557">
            <v>0</v>
          </cell>
          <cell r="E10557">
            <v>0</v>
          </cell>
          <cell r="F10557">
            <v>0</v>
          </cell>
        </row>
        <row r="10558">
          <cell r="A10558">
            <v>6101071</v>
          </cell>
          <cell r="B10558" t="str">
            <v>MONEDA NACIONAL</v>
          </cell>
          <cell r="C10558">
            <v>0</v>
          </cell>
          <cell r="D10558">
            <v>0</v>
          </cell>
          <cell r="E10558">
            <v>0</v>
          </cell>
          <cell r="F10558">
            <v>0</v>
          </cell>
        </row>
        <row r="10559">
          <cell r="A10559">
            <v>6101072</v>
          </cell>
          <cell r="B10559" t="str">
            <v>MONEDA EXTRANJERA</v>
          </cell>
          <cell r="C10559">
            <v>0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>
            <v>6102</v>
          </cell>
          <cell r="B10560" t="str">
            <v>RESPONSABILIDADES POR FIANZAS EN VIGOR</v>
          </cell>
          <cell r="C10560">
            <v>185886451.22999999</v>
          </cell>
          <cell r="D10560">
            <v>55537989.719999999</v>
          </cell>
          <cell r="E10560">
            <v>30747258.59</v>
          </cell>
          <cell r="F10560">
            <v>210677182.36000001</v>
          </cell>
        </row>
        <row r="10561">
          <cell r="A10561">
            <v>610201</v>
          </cell>
          <cell r="B10561" t="str">
            <v>DE FIANZAS FIDELIDAD</v>
          </cell>
          <cell r="C10561">
            <v>0</v>
          </cell>
          <cell r="D10561">
            <v>0</v>
          </cell>
          <cell r="E10561">
            <v>0</v>
          </cell>
          <cell r="F10561">
            <v>0</v>
          </cell>
        </row>
        <row r="10562">
          <cell r="A10562">
            <v>6102011</v>
          </cell>
          <cell r="B10562" t="str">
            <v>MONEDA NACIONAL</v>
          </cell>
          <cell r="C10562">
            <v>0</v>
          </cell>
          <cell r="D10562">
            <v>0</v>
          </cell>
          <cell r="E10562">
            <v>0</v>
          </cell>
          <cell r="F10562">
            <v>0</v>
          </cell>
        </row>
        <row r="10563">
          <cell r="A10563">
            <v>6102012</v>
          </cell>
          <cell r="B10563" t="str">
            <v>MONEDA EXTRANJERA</v>
          </cell>
          <cell r="C10563">
            <v>0</v>
          </cell>
          <cell r="D10563">
            <v>0</v>
          </cell>
          <cell r="E10563">
            <v>0</v>
          </cell>
          <cell r="F10563">
            <v>0</v>
          </cell>
        </row>
        <row r="10564">
          <cell r="A10564">
            <v>610202</v>
          </cell>
          <cell r="B10564" t="str">
            <v>DE FIANZAS GARANTIAS</v>
          </cell>
          <cell r="C10564">
            <v>185886451.22999999</v>
          </cell>
          <cell r="D10564">
            <v>55537989.719999999</v>
          </cell>
          <cell r="E10564">
            <v>30747258.59</v>
          </cell>
          <cell r="F10564">
            <v>210677182.36000001</v>
          </cell>
        </row>
        <row r="10565">
          <cell r="A10565">
            <v>6102021</v>
          </cell>
          <cell r="B10565" t="str">
            <v>MONEDA NACIONAL</v>
          </cell>
          <cell r="C10565">
            <v>185886451.22999999</v>
          </cell>
          <cell r="D10565">
            <v>55537989.719999999</v>
          </cell>
          <cell r="E10565">
            <v>30747258.59</v>
          </cell>
          <cell r="F10565">
            <v>210677182.36000001</v>
          </cell>
        </row>
        <row r="10566">
          <cell r="A10566">
            <v>6102022</v>
          </cell>
          <cell r="B10566" t="str">
            <v>MONEDA EXTRANJERA</v>
          </cell>
          <cell r="C10566">
            <v>0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>
            <v>610203</v>
          </cell>
          <cell r="B10567" t="str">
            <v>DE FIANZAS MOTORISTAS</v>
          </cell>
          <cell r="C10567">
            <v>0</v>
          </cell>
          <cell r="D10567">
            <v>0</v>
          </cell>
          <cell r="E10567">
            <v>0</v>
          </cell>
          <cell r="F10567">
            <v>0</v>
          </cell>
        </row>
        <row r="10568">
          <cell r="A10568">
            <v>6102031</v>
          </cell>
          <cell r="B10568" t="str">
            <v>MONEDA NACIONAL</v>
          </cell>
          <cell r="C10568">
            <v>0</v>
          </cell>
          <cell r="D10568">
            <v>0</v>
          </cell>
          <cell r="E10568">
            <v>0</v>
          </cell>
          <cell r="F10568">
            <v>0</v>
          </cell>
        </row>
        <row r="10569">
          <cell r="A10569">
            <v>6102032</v>
          </cell>
          <cell r="B10569" t="str">
            <v>MONEDA EXTRANJERA</v>
          </cell>
          <cell r="C10569">
            <v>0</v>
          </cell>
          <cell r="D10569">
            <v>0</v>
          </cell>
          <cell r="E10569">
            <v>0</v>
          </cell>
          <cell r="F10569">
            <v>0</v>
          </cell>
        </row>
        <row r="10570">
          <cell r="A10570">
            <v>6103</v>
          </cell>
          <cell r="B10570" t="str">
            <v>RESPONSABILIDADES  POR REASEGURO TOMADO</v>
          </cell>
          <cell r="C10570">
            <v>44663033.210000001</v>
          </cell>
          <cell r="D10570">
            <v>20229307.489999998</v>
          </cell>
          <cell r="E10570">
            <v>15840587.220000001</v>
          </cell>
          <cell r="F10570">
            <v>49051753.479999997</v>
          </cell>
        </row>
        <row r="10571">
          <cell r="A10571">
            <v>610301</v>
          </cell>
          <cell r="B10571" t="str">
            <v>DE SEGUROS DE VIDA</v>
          </cell>
          <cell r="C10571">
            <v>0</v>
          </cell>
          <cell r="D10571">
            <v>0</v>
          </cell>
          <cell r="E10571">
            <v>0</v>
          </cell>
          <cell r="F10571">
            <v>0</v>
          </cell>
        </row>
        <row r="10572">
          <cell r="A10572">
            <v>6103011</v>
          </cell>
          <cell r="B10572" t="str">
            <v>DE SEGUROS DE VIDA MONEDA NACIONAL</v>
          </cell>
          <cell r="C10572">
            <v>0</v>
          </cell>
          <cell r="D10572">
            <v>0</v>
          </cell>
          <cell r="E10572">
            <v>0</v>
          </cell>
          <cell r="F10572">
            <v>0</v>
          </cell>
        </row>
        <row r="10573">
          <cell r="A10573">
            <v>610301101</v>
          </cell>
          <cell r="B10573" t="str">
            <v>INDIVIDUAL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>
            <v>610301102</v>
          </cell>
          <cell r="B10574" t="str">
            <v>POPULAR</v>
          </cell>
          <cell r="C10574">
            <v>0</v>
          </cell>
          <cell r="D10574">
            <v>0</v>
          </cell>
          <cell r="E10574">
            <v>0</v>
          </cell>
          <cell r="F10574">
            <v>0</v>
          </cell>
        </row>
        <row r="10575">
          <cell r="A10575">
            <v>610301103</v>
          </cell>
          <cell r="B10575" t="str">
            <v>COLECTIVO</v>
          </cell>
          <cell r="C10575">
            <v>0</v>
          </cell>
          <cell r="D10575">
            <v>0</v>
          </cell>
          <cell r="E10575">
            <v>0</v>
          </cell>
          <cell r="F10575">
            <v>0</v>
          </cell>
        </row>
        <row r="10576">
          <cell r="A10576">
            <v>610301104</v>
          </cell>
          <cell r="B10576" t="str">
            <v>OTROS PLANES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>
            <v>6103012</v>
          </cell>
          <cell r="B10577" t="str">
            <v>DE SEGUROS DE VIDA -MONEDA EXTRANJERA</v>
          </cell>
          <cell r="C10577">
            <v>0</v>
          </cell>
          <cell r="D10577">
            <v>0</v>
          </cell>
          <cell r="E10577">
            <v>0</v>
          </cell>
          <cell r="F10577">
            <v>0</v>
          </cell>
        </row>
        <row r="10578">
          <cell r="A10578">
            <v>610301201</v>
          </cell>
          <cell r="B10578" t="str">
            <v>INDIVIDUAL</v>
          </cell>
          <cell r="C10578">
            <v>0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>
            <v>610301202</v>
          </cell>
          <cell r="B10579" t="str">
            <v>POPULAR</v>
          </cell>
          <cell r="C10579">
            <v>0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>
            <v>610301203</v>
          </cell>
          <cell r="B10580" t="str">
            <v>COLECTIVO</v>
          </cell>
          <cell r="C10580">
            <v>0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>
            <v>610301204</v>
          </cell>
          <cell r="B10581" t="str">
            <v>OTROS PLANES</v>
          </cell>
          <cell r="C10581">
            <v>0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>
            <v>610302</v>
          </cell>
          <cell r="B10582" t="str">
            <v>PREVISIONALES RENTAS Y PENSIONES</v>
          </cell>
          <cell r="C10582">
            <v>0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>
            <v>6103021</v>
          </cell>
          <cell r="B10583" t="str">
            <v>MONEDA NACIONAL</v>
          </cell>
          <cell r="C10583">
            <v>0</v>
          </cell>
          <cell r="D10583">
            <v>0</v>
          </cell>
          <cell r="E10583">
            <v>0</v>
          </cell>
          <cell r="F10583">
            <v>0</v>
          </cell>
        </row>
        <row r="10584">
          <cell r="A10584">
            <v>6103022</v>
          </cell>
          <cell r="B10584" t="str">
            <v>MONEDA EXTRANJERA</v>
          </cell>
          <cell r="C10584">
            <v>0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>
            <v>610303</v>
          </cell>
          <cell r="B10585" t="str">
            <v>DE ACCIDENTES Y ENFERMEDAD</v>
          </cell>
          <cell r="C10585">
            <v>0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>
            <v>6103031</v>
          </cell>
          <cell r="B10586" t="str">
            <v>DE ACCIDENTES Y ENFERMEDAD MONEDA NACIONAL</v>
          </cell>
          <cell r="C10586">
            <v>0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>
            <v>610303101</v>
          </cell>
          <cell r="B10587" t="str">
            <v>SALUD Y HOSPITALIZACION -</v>
          </cell>
          <cell r="C10587">
            <v>0</v>
          </cell>
          <cell r="D10587">
            <v>0</v>
          </cell>
          <cell r="E10587">
            <v>0</v>
          </cell>
          <cell r="F10587">
            <v>0</v>
          </cell>
        </row>
        <row r="10588">
          <cell r="A10588">
            <v>610303102</v>
          </cell>
          <cell r="B10588" t="str">
            <v>ACCIDENTES PERSONALES</v>
          </cell>
          <cell r="C10588">
            <v>0</v>
          </cell>
          <cell r="D10588">
            <v>0</v>
          </cell>
          <cell r="E10588">
            <v>0</v>
          </cell>
          <cell r="F10588">
            <v>0</v>
          </cell>
        </row>
        <row r="10589">
          <cell r="A10589">
            <v>610303103</v>
          </cell>
          <cell r="B10589" t="str">
            <v>ACCIDENTES VIAJES AEREOS -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>
            <v>6103032</v>
          </cell>
          <cell r="B10590" t="str">
            <v>DE ACCIDENTES Y ENFERMEDAD MONEDA EXTRANJERA</v>
          </cell>
          <cell r="C10590">
            <v>0</v>
          </cell>
          <cell r="D10590">
            <v>0</v>
          </cell>
          <cell r="E10590">
            <v>0</v>
          </cell>
          <cell r="F10590">
            <v>0</v>
          </cell>
        </row>
        <row r="10591">
          <cell r="A10591">
            <v>610303201</v>
          </cell>
          <cell r="B10591" t="str">
            <v>SALUD Y HOSPITALIZACION -</v>
          </cell>
          <cell r="C10591">
            <v>0</v>
          </cell>
          <cell r="D10591">
            <v>0</v>
          </cell>
          <cell r="E10591">
            <v>0</v>
          </cell>
          <cell r="F10591">
            <v>0</v>
          </cell>
        </row>
        <row r="10592">
          <cell r="A10592">
            <v>610303202</v>
          </cell>
          <cell r="B10592" t="str">
            <v>ACCIDENTES PERSONALES</v>
          </cell>
          <cell r="C10592">
            <v>0</v>
          </cell>
          <cell r="D10592">
            <v>0</v>
          </cell>
          <cell r="E10592">
            <v>0</v>
          </cell>
          <cell r="F10592">
            <v>0</v>
          </cell>
        </row>
        <row r="10593">
          <cell r="A10593">
            <v>610303203</v>
          </cell>
          <cell r="B10593" t="str">
            <v>ACCIDENTES VIAJES AEREOS -</v>
          </cell>
          <cell r="C10593">
            <v>0</v>
          </cell>
          <cell r="D10593">
            <v>0</v>
          </cell>
          <cell r="E10593">
            <v>0</v>
          </cell>
          <cell r="F10593">
            <v>0</v>
          </cell>
        </row>
        <row r="10594">
          <cell r="A10594">
            <v>610304</v>
          </cell>
          <cell r="B10594" t="str">
            <v>DE INCENDIO Y LINEAS ALIADAS</v>
          </cell>
          <cell r="C10594">
            <v>44510783.210000001</v>
          </cell>
          <cell r="D10594">
            <v>18967678.16</v>
          </cell>
          <cell r="E10594">
            <v>15738337.220000001</v>
          </cell>
          <cell r="F10594">
            <v>47740124.149999999</v>
          </cell>
        </row>
        <row r="10595">
          <cell r="A10595">
            <v>6103041</v>
          </cell>
          <cell r="B10595" t="str">
            <v>MONEDA NACIONAL</v>
          </cell>
          <cell r="C10595">
            <v>44510783.210000001</v>
          </cell>
          <cell r="D10595">
            <v>18967678.16</v>
          </cell>
          <cell r="E10595">
            <v>15738337.220000001</v>
          </cell>
          <cell r="F10595">
            <v>47740124.149999999</v>
          </cell>
        </row>
        <row r="10596">
          <cell r="A10596">
            <v>6103042</v>
          </cell>
          <cell r="B10596" t="str">
            <v>MONEDA EXTRANJERA</v>
          </cell>
          <cell r="C10596">
            <v>0</v>
          </cell>
          <cell r="D10596">
            <v>0</v>
          </cell>
          <cell r="E10596">
            <v>0</v>
          </cell>
          <cell r="F10596">
            <v>0</v>
          </cell>
        </row>
        <row r="10597">
          <cell r="A10597">
            <v>610305</v>
          </cell>
          <cell r="B10597" t="str">
            <v>DE AUTOMOTORES</v>
          </cell>
          <cell r="C10597">
            <v>0</v>
          </cell>
          <cell r="D10597">
            <v>325629.33</v>
          </cell>
          <cell r="E10597">
            <v>0</v>
          </cell>
          <cell r="F10597">
            <v>325629.33</v>
          </cell>
        </row>
        <row r="10598">
          <cell r="A10598">
            <v>6103051</v>
          </cell>
          <cell r="B10598" t="str">
            <v>MONEDA NACIONAL</v>
          </cell>
          <cell r="C10598">
            <v>0</v>
          </cell>
          <cell r="D10598">
            <v>325629.33</v>
          </cell>
          <cell r="E10598">
            <v>0</v>
          </cell>
          <cell r="F10598">
            <v>325629.33</v>
          </cell>
        </row>
        <row r="10599">
          <cell r="A10599">
            <v>6103052</v>
          </cell>
          <cell r="B10599" t="str">
            <v>MONEDA EXTRANJERA</v>
          </cell>
          <cell r="C10599">
            <v>0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>
            <v>610306</v>
          </cell>
          <cell r="B10600" t="str">
            <v>OTROS SEGUROS GENERALES</v>
          </cell>
          <cell r="C10600">
            <v>152250</v>
          </cell>
          <cell r="D10600">
            <v>936000</v>
          </cell>
          <cell r="E10600">
            <v>102250</v>
          </cell>
          <cell r="F10600">
            <v>986000</v>
          </cell>
        </row>
        <row r="10601">
          <cell r="A10601">
            <v>6103061</v>
          </cell>
          <cell r="B10601" t="str">
            <v>OTROS SEGUROS GENERALES - MONEDA NACIONAL</v>
          </cell>
          <cell r="C10601">
            <v>152250</v>
          </cell>
          <cell r="D10601">
            <v>936000</v>
          </cell>
          <cell r="E10601">
            <v>102250</v>
          </cell>
          <cell r="F10601">
            <v>986000</v>
          </cell>
        </row>
        <row r="10602">
          <cell r="A10602">
            <v>610306101</v>
          </cell>
          <cell r="B10602" t="str">
            <v>Rotura de Cristales</v>
          </cell>
          <cell r="C10602">
            <v>0</v>
          </cell>
          <cell r="D10602">
            <v>0</v>
          </cell>
          <cell r="E10602">
            <v>0</v>
          </cell>
          <cell r="F10602">
            <v>0</v>
          </cell>
        </row>
        <row r="10603">
          <cell r="A10603">
            <v>610306102</v>
          </cell>
          <cell r="B10603" t="str">
            <v>Transporte MarÌtimo</v>
          </cell>
          <cell r="C10603">
            <v>102250</v>
          </cell>
          <cell r="D10603">
            <v>0</v>
          </cell>
          <cell r="E10603">
            <v>102250</v>
          </cell>
          <cell r="F10603">
            <v>0</v>
          </cell>
        </row>
        <row r="10604">
          <cell r="A10604">
            <v>610306103</v>
          </cell>
          <cell r="B10604" t="str">
            <v>Transporte AÈreo</v>
          </cell>
          <cell r="C10604">
            <v>0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>
            <v>610306104</v>
          </cell>
          <cell r="B10605" t="str">
            <v>Transporte Terrestre</v>
          </cell>
          <cell r="C10605">
            <v>0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>
            <v>610306105</v>
          </cell>
          <cell r="B10606" t="str">
            <v>MarÌtimos Cascos</v>
          </cell>
          <cell r="C10606">
            <v>0</v>
          </cell>
          <cell r="D10606">
            <v>0</v>
          </cell>
          <cell r="E10606">
            <v>0</v>
          </cell>
          <cell r="F10606">
            <v>0</v>
          </cell>
        </row>
        <row r="10607">
          <cell r="A10607">
            <v>610306106</v>
          </cell>
          <cell r="B10607" t="str">
            <v>AviaciÛn</v>
          </cell>
          <cell r="C10607">
            <v>0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>
            <v>610306107</v>
          </cell>
          <cell r="B10608" t="str">
            <v>Robo y Hurto</v>
          </cell>
          <cell r="C10608">
            <v>0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>
            <v>610306108</v>
          </cell>
          <cell r="B10609" t="str">
            <v>Fidelidad</v>
          </cell>
          <cell r="C10609">
            <v>0</v>
          </cell>
          <cell r="D10609">
            <v>936000</v>
          </cell>
          <cell r="E10609">
            <v>0</v>
          </cell>
          <cell r="F10609">
            <v>936000</v>
          </cell>
        </row>
        <row r="10610">
          <cell r="A10610">
            <v>610306109</v>
          </cell>
          <cell r="B10610" t="str">
            <v>Seguros de Bancos</v>
          </cell>
          <cell r="C10610">
            <v>0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>
            <v>610306110</v>
          </cell>
          <cell r="B10611" t="str">
            <v>Todo Riesgo para Contratistas</v>
          </cell>
          <cell r="C10611">
            <v>0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>
            <v>610306111</v>
          </cell>
          <cell r="B10612" t="str">
            <v>Todo Riesgo Equipo para Contratista</v>
          </cell>
          <cell r="C10612">
            <v>0</v>
          </cell>
          <cell r="D10612">
            <v>0</v>
          </cell>
          <cell r="E10612">
            <v>0</v>
          </cell>
          <cell r="F10612">
            <v>0</v>
          </cell>
        </row>
        <row r="10613">
          <cell r="A10613">
            <v>610306112</v>
          </cell>
          <cell r="B10613" t="str">
            <v>Rotura de Maquinaria</v>
          </cell>
          <cell r="C10613">
            <v>0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>
            <v>610306113</v>
          </cell>
          <cell r="B10614" t="str">
            <v>Montaje contra todo Riesgos</v>
          </cell>
          <cell r="C10614">
            <v>0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>
            <v>610306114</v>
          </cell>
          <cell r="B10615" t="str">
            <v>Todo Riesgo Equipo ElectrÛnico</v>
          </cell>
          <cell r="C10615">
            <v>0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>
            <v>610306115</v>
          </cell>
          <cell r="B10616" t="str">
            <v>Calderos</v>
          </cell>
          <cell r="C10616">
            <v>0</v>
          </cell>
          <cell r="D10616">
            <v>0</v>
          </cell>
          <cell r="E10616">
            <v>0</v>
          </cell>
          <cell r="F10616">
            <v>0</v>
          </cell>
        </row>
        <row r="10617">
          <cell r="A10617">
            <v>610306116</v>
          </cell>
          <cell r="B10617" t="str">
            <v>Lucro Cesante por interrupciÛn de Negocios</v>
          </cell>
          <cell r="C10617">
            <v>0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>
            <v>610306117</v>
          </cell>
          <cell r="B10618" t="str">
            <v>Lucro Cesante Rotura de Maquinaria</v>
          </cell>
          <cell r="C10618">
            <v>0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>
            <v>610306118</v>
          </cell>
          <cell r="B10619" t="str">
            <v>Responsabilidad Civil</v>
          </cell>
          <cell r="C10619">
            <v>50000</v>
          </cell>
          <cell r="D10619">
            <v>0</v>
          </cell>
          <cell r="E10619">
            <v>0</v>
          </cell>
          <cell r="F10619">
            <v>50000</v>
          </cell>
        </row>
        <row r="10620">
          <cell r="A10620">
            <v>610306119</v>
          </cell>
          <cell r="B10620" t="str">
            <v>Riesgos Profesionales</v>
          </cell>
          <cell r="C10620">
            <v>0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>
            <v>610306120</v>
          </cell>
          <cell r="B10621" t="str">
            <v>Ganadero</v>
          </cell>
          <cell r="C10621">
            <v>0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>
            <v>610306121</v>
          </cell>
          <cell r="B10622" t="str">
            <v>AgrÌcola</v>
          </cell>
          <cell r="C10622">
            <v>0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>
            <v>610306122</v>
          </cell>
          <cell r="B10623" t="str">
            <v>Domiciliario</v>
          </cell>
          <cell r="C10623">
            <v>0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>
            <v>610306123</v>
          </cell>
          <cell r="B10624" t="str">
            <v>CrÈdito Interno</v>
          </cell>
          <cell r="C10624">
            <v>0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>
            <v>610306124</v>
          </cell>
          <cell r="B10625" t="str">
            <v>CrÈdito a la ExportaciÛn</v>
          </cell>
          <cell r="C10625">
            <v>0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>
            <v>610306125</v>
          </cell>
          <cell r="B10626" t="str">
            <v>Miscelaneos</v>
          </cell>
          <cell r="C10626">
            <v>0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>
            <v>6103062</v>
          </cell>
          <cell r="B10627" t="str">
            <v>OTROS SEGUROS GENERALES - MONEDA EXTRANJERA</v>
          </cell>
          <cell r="C10627">
            <v>0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>
            <v>610306201</v>
          </cell>
          <cell r="B10628" t="str">
            <v>Rotura de Cristales</v>
          </cell>
          <cell r="C10628">
            <v>0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>
            <v>610306202</v>
          </cell>
          <cell r="B10629" t="str">
            <v>Transporte MarÌtimo</v>
          </cell>
          <cell r="C10629">
            <v>0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>
            <v>610306203</v>
          </cell>
          <cell r="B10630" t="str">
            <v>Transporte AÈreo</v>
          </cell>
          <cell r="C10630">
            <v>0</v>
          </cell>
          <cell r="D10630">
            <v>0</v>
          </cell>
          <cell r="E10630">
            <v>0</v>
          </cell>
          <cell r="F10630">
            <v>0</v>
          </cell>
        </row>
        <row r="10631">
          <cell r="A10631">
            <v>610306204</v>
          </cell>
          <cell r="B10631" t="str">
            <v>Transporte Terrestre</v>
          </cell>
          <cell r="C10631">
            <v>0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>
            <v>610306205</v>
          </cell>
          <cell r="B10632" t="str">
            <v>MarÌtimos Cascos</v>
          </cell>
          <cell r="C10632">
            <v>0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>
            <v>610306206</v>
          </cell>
          <cell r="B10633" t="str">
            <v>aviaciÛn</v>
          </cell>
          <cell r="C10633">
            <v>0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>
            <v>610306207</v>
          </cell>
          <cell r="B10634" t="str">
            <v>Robo y Hurto</v>
          </cell>
          <cell r="C10634">
            <v>0</v>
          </cell>
          <cell r="D10634">
            <v>0</v>
          </cell>
          <cell r="E10634">
            <v>0</v>
          </cell>
          <cell r="F10634">
            <v>0</v>
          </cell>
        </row>
        <row r="10635">
          <cell r="A10635">
            <v>610306208</v>
          </cell>
          <cell r="B10635" t="str">
            <v>Fidelidad</v>
          </cell>
          <cell r="C10635">
            <v>0</v>
          </cell>
          <cell r="D10635">
            <v>0</v>
          </cell>
          <cell r="E10635">
            <v>0</v>
          </cell>
          <cell r="F10635">
            <v>0</v>
          </cell>
        </row>
        <row r="10636">
          <cell r="A10636">
            <v>610306209</v>
          </cell>
          <cell r="B10636" t="str">
            <v>Seguros de Bancos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>
            <v>610306210</v>
          </cell>
          <cell r="B10637" t="str">
            <v>Todo Riesgo para Contratistas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>
            <v>610306211</v>
          </cell>
          <cell r="B10638" t="str">
            <v>Todo Riesgo Equipo para Contratista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>
            <v>610306212</v>
          </cell>
          <cell r="B10639" t="str">
            <v>Rotura de Maquinaria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>
            <v>610306213</v>
          </cell>
          <cell r="B10640" t="str">
            <v>Montaje contra todo Riesgos</v>
          </cell>
          <cell r="C10640">
            <v>0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>
            <v>610306214</v>
          </cell>
          <cell r="B10641" t="str">
            <v>Todo Riesgo Equipo ElectrÛnico</v>
          </cell>
          <cell r="C10641">
            <v>0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>
            <v>610306215</v>
          </cell>
          <cell r="B10642" t="str">
            <v>Calderos</v>
          </cell>
          <cell r="C10642">
            <v>0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>
            <v>610306216</v>
          </cell>
          <cell r="B10643" t="str">
            <v>Lucro Cesante por interrupciÛn de Negocios</v>
          </cell>
          <cell r="C10643">
            <v>0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>
            <v>610306217</v>
          </cell>
          <cell r="B10644" t="str">
            <v>Lucro Cesante Rotura de Maquinaria</v>
          </cell>
          <cell r="C10644">
            <v>0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>
            <v>610306218</v>
          </cell>
          <cell r="B10645" t="str">
            <v>Responsabilidad Civil</v>
          </cell>
          <cell r="C10645">
            <v>0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>
            <v>610306219</v>
          </cell>
          <cell r="B10646" t="str">
            <v>Riesgos Profesionales</v>
          </cell>
          <cell r="C10646">
            <v>0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>
            <v>610306220</v>
          </cell>
          <cell r="B10647" t="str">
            <v>Ganadero</v>
          </cell>
          <cell r="C10647">
            <v>0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>
            <v>610306221</v>
          </cell>
          <cell r="B10648" t="str">
            <v>AgrÌcola</v>
          </cell>
          <cell r="C10648">
            <v>0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>
            <v>610306222</v>
          </cell>
          <cell r="B10649" t="str">
            <v>Domiciliario</v>
          </cell>
          <cell r="C10649">
            <v>0</v>
          </cell>
          <cell r="D10649">
            <v>0</v>
          </cell>
          <cell r="E10649">
            <v>0</v>
          </cell>
          <cell r="F10649">
            <v>0</v>
          </cell>
        </row>
        <row r="10650">
          <cell r="A10650">
            <v>610306223</v>
          </cell>
          <cell r="B10650" t="str">
            <v>CrÈdito Interno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>
            <v>610306224</v>
          </cell>
          <cell r="B10651" t="str">
            <v>CrÈdito a la ExportaciÛn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>
            <v>610306225</v>
          </cell>
          <cell r="B10652" t="str">
            <v>Miscelaneos</v>
          </cell>
          <cell r="C10652">
            <v>0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>
            <v>610307</v>
          </cell>
          <cell r="B10653" t="str">
            <v>ESPECIALES</v>
          </cell>
          <cell r="C10653">
            <v>0</v>
          </cell>
          <cell r="D10653">
            <v>0</v>
          </cell>
          <cell r="E10653">
            <v>0</v>
          </cell>
          <cell r="F10653">
            <v>0</v>
          </cell>
        </row>
        <row r="10654">
          <cell r="A10654">
            <v>6103071</v>
          </cell>
          <cell r="B10654" t="str">
            <v>MONEDA NACIONAL</v>
          </cell>
          <cell r="C10654">
            <v>0</v>
          </cell>
          <cell r="D10654">
            <v>0</v>
          </cell>
          <cell r="E10654">
            <v>0</v>
          </cell>
          <cell r="F10654">
            <v>0</v>
          </cell>
        </row>
        <row r="10655">
          <cell r="A10655">
            <v>6103072</v>
          </cell>
          <cell r="B10655" t="str">
            <v>MONEDA EXTRANJERA</v>
          </cell>
          <cell r="C10655">
            <v>0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>
            <v>6104</v>
          </cell>
          <cell r="B10656" t="str">
            <v>RESPONSABILIDADES POR REAFIANZAMIENTO TOMADO</v>
          </cell>
          <cell r="C10656">
            <v>5850000</v>
          </cell>
          <cell r="D10656">
            <v>12122938.33</v>
          </cell>
          <cell r="E10656">
            <v>9500000</v>
          </cell>
          <cell r="F10656">
            <v>8472938.3300000001</v>
          </cell>
        </row>
        <row r="10657">
          <cell r="A10657">
            <v>610401</v>
          </cell>
          <cell r="B10657" t="str">
            <v>DE FIANZAS FIDELIDAD</v>
          </cell>
          <cell r="C10657">
            <v>0</v>
          </cell>
          <cell r="D10657">
            <v>0</v>
          </cell>
          <cell r="E10657">
            <v>0</v>
          </cell>
          <cell r="F10657">
            <v>0</v>
          </cell>
        </row>
        <row r="10658">
          <cell r="A10658">
            <v>6104011</v>
          </cell>
          <cell r="B10658" t="str">
            <v>MONEDA NACIONAL</v>
          </cell>
          <cell r="C10658">
            <v>0</v>
          </cell>
          <cell r="D10658">
            <v>0</v>
          </cell>
          <cell r="E10658">
            <v>0</v>
          </cell>
          <cell r="F10658">
            <v>0</v>
          </cell>
        </row>
        <row r="10659">
          <cell r="A10659">
            <v>6104012</v>
          </cell>
          <cell r="B10659" t="str">
            <v>MONEDA EXTRANJERA</v>
          </cell>
          <cell r="C10659">
            <v>0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>
            <v>610402</v>
          </cell>
          <cell r="B10660" t="str">
            <v>DE FIANZAS GARANTIAS</v>
          </cell>
          <cell r="C10660">
            <v>5850000</v>
          </cell>
          <cell r="D10660">
            <v>12122938.33</v>
          </cell>
          <cell r="E10660">
            <v>9500000</v>
          </cell>
          <cell r="F10660">
            <v>8472938.3300000001</v>
          </cell>
        </row>
        <row r="10661">
          <cell r="A10661">
            <v>6104021</v>
          </cell>
          <cell r="B10661" t="str">
            <v>MONEDA NACIONAL</v>
          </cell>
          <cell r="C10661">
            <v>5850000</v>
          </cell>
          <cell r="D10661">
            <v>12122938.33</v>
          </cell>
          <cell r="E10661">
            <v>9500000</v>
          </cell>
          <cell r="F10661">
            <v>8472938.3300000001</v>
          </cell>
        </row>
        <row r="10662">
          <cell r="A10662">
            <v>6104022</v>
          </cell>
          <cell r="B10662" t="str">
            <v>MONEDA EXTRANJERA</v>
          </cell>
          <cell r="C10662">
            <v>0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>
            <v>610403</v>
          </cell>
          <cell r="B10663" t="str">
            <v>DE FIANZAS MOTORISTAS</v>
          </cell>
          <cell r="C10663">
            <v>0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>
            <v>6104031</v>
          </cell>
          <cell r="B10664" t="str">
            <v>MONEDA NACIONAL</v>
          </cell>
          <cell r="C10664">
            <v>0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>
            <v>6104032</v>
          </cell>
          <cell r="B10665" t="str">
            <v>MONEDA EXTRANJERA</v>
          </cell>
          <cell r="C10665">
            <v>0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>
            <v>6105</v>
          </cell>
          <cell r="B10666" t="str">
            <v>RESPONSABILIDADES CEDIDAS A SOCIEDADES LOCALES</v>
          </cell>
          <cell r="C10666">
            <v>0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>
            <v>610501</v>
          </cell>
          <cell r="B10667" t="str">
            <v>POR SEGUROS DE VIDA</v>
          </cell>
          <cell r="C10667">
            <v>0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>
            <v>6105011</v>
          </cell>
          <cell r="B10668" t="str">
            <v>DE SEGUROS DE VIDA MONEDA NACIONAL</v>
          </cell>
          <cell r="C10668">
            <v>0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>
            <v>610501101</v>
          </cell>
          <cell r="B10669" t="str">
            <v>INDIVIDUAL</v>
          </cell>
          <cell r="C10669">
            <v>0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>
            <v>610501102</v>
          </cell>
          <cell r="B10670" t="str">
            <v>POPULAR</v>
          </cell>
          <cell r="C10670">
            <v>0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>
            <v>610501103</v>
          </cell>
          <cell r="B10671" t="str">
            <v>COLECTIVO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>
            <v>610501104</v>
          </cell>
          <cell r="B10672" t="str">
            <v>OTROS PLANES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>
            <v>6105012</v>
          </cell>
          <cell r="B10673" t="str">
            <v>DE SEGUROS DE VIDA -MONEDA EXTRANJERA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>
            <v>610501201</v>
          </cell>
          <cell r="B10674" t="str">
            <v>INDIVIDUAL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>
            <v>610501202</v>
          </cell>
          <cell r="B10675" t="str">
            <v>POPULAR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>
            <v>610501203</v>
          </cell>
          <cell r="B10676" t="str">
            <v>COLECTIVO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>
            <v>610501204</v>
          </cell>
          <cell r="B10677" t="str">
            <v>OTROS PLANES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>
            <v>610502</v>
          </cell>
          <cell r="B10678" t="str">
            <v>POR SEGUROS PREVISIONALES RENTAS Y PENSIONES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>
            <v>6105021</v>
          </cell>
          <cell r="B10679" t="str">
            <v>MONEDA NACIONAL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>
            <v>6105022</v>
          </cell>
          <cell r="B10680" t="str">
            <v>MONEDA EXTRANJERA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>
            <v>610503</v>
          </cell>
          <cell r="B10681" t="str">
            <v>POR SEGUROS DE ACCIDENTES Y ENFERMEDAD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>
            <v>6105031</v>
          </cell>
          <cell r="B10682" t="str">
            <v>DE ACCIDENTES Y ENFERMEDAD MONEDA NACIONAL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>
            <v>610503101</v>
          </cell>
          <cell r="B10683" t="str">
            <v>SALUD Y HOSPITALIZACION</v>
          </cell>
          <cell r="C10683">
            <v>0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>
            <v>610503102</v>
          </cell>
          <cell r="B10684" t="str">
            <v>ACCIDENTES PERSONALES</v>
          </cell>
          <cell r="C10684">
            <v>0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>
            <v>610503103</v>
          </cell>
          <cell r="B10685" t="str">
            <v>ACCIDENTES VIAJES AEREOS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>
            <v>6105032</v>
          </cell>
          <cell r="B10686" t="str">
            <v>DE ACCIDENTES Y ENFERMEDAD MONEDA EXTRANJERA</v>
          </cell>
          <cell r="C10686">
            <v>0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>
            <v>610503201</v>
          </cell>
          <cell r="B10687" t="str">
            <v>SALUD Y HOSPITALIZACION -</v>
          </cell>
          <cell r="C10687">
            <v>0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>
            <v>610503202</v>
          </cell>
          <cell r="B10688" t="str">
            <v>ACCIDENTES PERSONALES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>
            <v>610503203</v>
          </cell>
          <cell r="B10689" t="str">
            <v>ACCIDENTES VIAJES AEREOS -</v>
          </cell>
          <cell r="C10689">
            <v>0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>
            <v>610504</v>
          </cell>
          <cell r="B10690" t="str">
            <v>POR SEGUROS DE INCENDIO Y LINEAS ALIADAS</v>
          </cell>
          <cell r="C10690">
            <v>0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>
            <v>6105041</v>
          </cell>
          <cell r="B10691" t="str">
            <v>MONEDA NACIONAL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>
            <v>6105042</v>
          </cell>
          <cell r="B10692" t="str">
            <v>MONEDA EXTRANJERA</v>
          </cell>
          <cell r="C10692">
            <v>0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>
            <v>610505</v>
          </cell>
          <cell r="B10693" t="str">
            <v>POR SEGUROS DE AUTOMOTORES</v>
          </cell>
          <cell r="C10693">
            <v>0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>
            <v>6105051</v>
          </cell>
          <cell r="B10694" t="str">
            <v>MONEDA NACIONAL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>
            <v>6105052</v>
          </cell>
          <cell r="B10695" t="str">
            <v>MONEDA EXTRANJERA</v>
          </cell>
          <cell r="C10695">
            <v>0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>
            <v>610506</v>
          </cell>
          <cell r="B10696" t="str">
            <v>POR OTROS SEGUROS GENERALES</v>
          </cell>
          <cell r="C10696">
            <v>0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>
            <v>6105061</v>
          </cell>
          <cell r="B10697" t="str">
            <v>OTROS SEGUROS GENERALES - MONEDA NACIONAL</v>
          </cell>
          <cell r="C10697">
            <v>0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>
            <v>610506101</v>
          </cell>
          <cell r="B10698" t="str">
            <v>Rotura de Cristales</v>
          </cell>
          <cell r="C10698">
            <v>0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>
            <v>610506102</v>
          </cell>
          <cell r="B10699" t="str">
            <v>Transporte MarÌtimo</v>
          </cell>
          <cell r="C10699">
            <v>0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>
            <v>610506103</v>
          </cell>
          <cell r="B10700" t="str">
            <v>Transporte AÈreo</v>
          </cell>
          <cell r="C10700">
            <v>0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>
            <v>610506104</v>
          </cell>
          <cell r="B10701" t="str">
            <v>Transporte Terrestre</v>
          </cell>
          <cell r="C10701">
            <v>0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>
            <v>610506105</v>
          </cell>
          <cell r="B10702" t="str">
            <v>MarÌtimos Cascos</v>
          </cell>
          <cell r="C10702">
            <v>0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>
            <v>610506106</v>
          </cell>
          <cell r="B10703" t="str">
            <v>AviaciÛn</v>
          </cell>
          <cell r="C10703">
            <v>0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>
            <v>610506107</v>
          </cell>
          <cell r="B10704" t="str">
            <v>Robo y Hurto</v>
          </cell>
          <cell r="C10704">
            <v>0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>
            <v>610506108</v>
          </cell>
          <cell r="B10705" t="str">
            <v>Fidelidad</v>
          </cell>
          <cell r="C10705">
            <v>0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>
            <v>610506109</v>
          </cell>
          <cell r="B10706" t="str">
            <v>Seguros de Bancos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>
            <v>610506110</v>
          </cell>
          <cell r="B10707" t="str">
            <v>Todo Riesgo para Contratistas</v>
          </cell>
          <cell r="C10707">
            <v>0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>
            <v>610506111</v>
          </cell>
          <cell r="B10708" t="str">
            <v>Todo Riesgo Equipo para Contratista</v>
          </cell>
          <cell r="C10708">
            <v>0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>
            <v>610506112</v>
          </cell>
          <cell r="B10709" t="str">
            <v>Rotura de Maquinaria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>
            <v>610506113</v>
          </cell>
          <cell r="B10710" t="str">
            <v>Montaje contra todo Riesgos</v>
          </cell>
          <cell r="C10710">
            <v>0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>
            <v>610506114</v>
          </cell>
          <cell r="B10711" t="str">
            <v>Todo Riesgo Equipo ElectrÛnico</v>
          </cell>
          <cell r="C10711">
            <v>0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>
            <v>610506115</v>
          </cell>
          <cell r="B10712" t="str">
            <v>Calderos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>
            <v>610506116</v>
          </cell>
          <cell r="B10713" t="str">
            <v>Lucro Cesante por interrupciÛn de Negocios</v>
          </cell>
          <cell r="C10713">
            <v>0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>
            <v>610506117</v>
          </cell>
          <cell r="B10714" t="str">
            <v>Lucro Cesante Rotura de Maquinaria</v>
          </cell>
          <cell r="C10714">
            <v>0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>
            <v>610506118</v>
          </cell>
          <cell r="B10715" t="str">
            <v>Responsabilidad Civil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>
            <v>610506119</v>
          </cell>
          <cell r="B10716" t="str">
            <v>Riesgos Profesionales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>
            <v>610506120</v>
          </cell>
          <cell r="B10717" t="str">
            <v>Ganadero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>
            <v>610506121</v>
          </cell>
          <cell r="B10718" t="str">
            <v>AgrÌcola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>
            <v>610506122</v>
          </cell>
          <cell r="B10719" t="str">
            <v>Domiciliario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>
            <v>610506123</v>
          </cell>
          <cell r="B10720" t="str">
            <v>CrÈdito Interno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>
            <v>610506124</v>
          </cell>
          <cell r="B10721" t="str">
            <v>CrÈdito a la ExportaciÛn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>
            <v>610506125</v>
          </cell>
          <cell r="B10722" t="str">
            <v>Miscelaneos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>
            <v>6105062</v>
          </cell>
          <cell r="B10723" t="str">
            <v>OTROS SEGUROS GENERALES - MONEDA EXTRANJERA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>
            <v>610506201</v>
          </cell>
          <cell r="B10724" t="str">
            <v>Rotura de Cristales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>
            <v>610506202</v>
          </cell>
          <cell r="B10725" t="str">
            <v>Transporte MarÌtimo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>
            <v>610506203</v>
          </cell>
          <cell r="B10726" t="str">
            <v>Transporte AÈreo</v>
          </cell>
          <cell r="C10726">
            <v>0</v>
          </cell>
          <cell r="D10726">
            <v>0</v>
          </cell>
          <cell r="E10726">
            <v>0</v>
          </cell>
          <cell r="F10726">
            <v>0</v>
          </cell>
        </row>
        <row r="10727">
          <cell r="A10727">
            <v>610506204</v>
          </cell>
          <cell r="B10727" t="str">
            <v>Transporte Terrestre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>
            <v>610506205</v>
          </cell>
          <cell r="B10728" t="str">
            <v>MarÌtimos Cascos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>
            <v>610506206</v>
          </cell>
          <cell r="B10729" t="str">
            <v>aviaciÛn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>
            <v>610506207</v>
          </cell>
          <cell r="B10730" t="str">
            <v>Robo y Hurto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>
            <v>610506208</v>
          </cell>
          <cell r="B10731" t="str">
            <v>Fidelidad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>
            <v>610506209</v>
          </cell>
          <cell r="B10732" t="str">
            <v>Seguros de Bancos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>
            <v>610506210</v>
          </cell>
          <cell r="B10733" t="str">
            <v>Todo Riesgo para Contratistas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>
            <v>610506211</v>
          </cell>
          <cell r="B10734" t="str">
            <v>Todo Riesgo Equipo para Contratista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>
            <v>610506212</v>
          </cell>
          <cell r="B10735" t="str">
            <v>Rotura de Maquinaria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>
            <v>610506213</v>
          </cell>
          <cell r="B10736" t="str">
            <v>Montaje contra todo Riesgos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>
            <v>610506214</v>
          </cell>
          <cell r="B10737" t="str">
            <v>Todo Riesgo Equipo ElectrÛnico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>
            <v>610506215</v>
          </cell>
          <cell r="B10738" t="str">
            <v>Calderos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>
            <v>610506216</v>
          </cell>
          <cell r="B10739" t="str">
            <v>Lucro Cesante por interrupciÛn de Negocios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>
            <v>610506217</v>
          </cell>
          <cell r="B10740" t="str">
            <v>Lucro Cesante Rotura de Maquinaria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>
            <v>610506218</v>
          </cell>
          <cell r="B10741" t="str">
            <v>Responsabilidad Civil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>
            <v>610506219</v>
          </cell>
          <cell r="B10742" t="str">
            <v>Riesgos Profesionales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>
            <v>610506220</v>
          </cell>
          <cell r="B10743" t="str">
            <v>Ganadero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>
            <v>610506221</v>
          </cell>
          <cell r="B10744" t="str">
            <v>AgrÌcola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>
            <v>610506222</v>
          </cell>
          <cell r="B10745" t="str">
            <v>Domiciliario</v>
          </cell>
          <cell r="C10745">
            <v>0</v>
          </cell>
          <cell r="D10745">
            <v>0</v>
          </cell>
          <cell r="E10745">
            <v>0</v>
          </cell>
          <cell r="F10745">
            <v>0</v>
          </cell>
        </row>
        <row r="10746">
          <cell r="A10746">
            <v>610506223</v>
          </cell>
          <cell r="B10746" t="str">
            <v>CrÈdito Interno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>
            <v>610506224</v>
          </cell>
          <cell r="B10747" t="str">
            <v>CrÈdito a la ExportaciÛn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>
            <v>610506225</v>
          </cell>
          <cell r="B10748" t="str">
            <v>Miscelaneos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>
            <v>610507</v>
          </cell>
          <cell r="B10749" t="str">
            <v>POR SEGUROS ESPECIALES</v>
          </cell>
          <cell r="C10749">
            <v>0</v>
          </cell>
          <cell r="D10749">
            <v>0</v>
          </cell>
          <cell r="E10749">
            <v>0</v>
          </cell>
          <cell r="F10749">
            <v>0</v>
          </cell>
        </row>
        <row r="10750">
          <cell r="A10750">
            <v>6105071</v>
          </cell>
          <cell r="B10750" t="str">
            <v>MONEDA NACIONAL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</row>
        <row r="10751">
          <cell r="A10751">
            <v>6105072</v>
          </cell>
          <cell r="B10751" t="str">
            <v>MONEDA EXTRANJERA</v>
          </cell>
          <cell r="C10751">
            <v>0</v>
          </cell>
          <cell r="D10751">
            <v>0</v>
          </cell>
          <cell r="E10751">
            <v>0</v>
          </cell>
          <cell r="F10751">
            <v>0</v>
          </cell>
        </row>
        <row r="10752">
          <cell r="A10752">
            <v>6106</v>
          </cell>
          <cell r="B10752" t="str">
            <v>RESPONSABILIDADES CEDIDAS A SOCIEDADES DE PRIMER</v>
          </cell>
          <cell r="C10752">
            <v>269275842.85000002</v>
          </cell>
          <cell r="D10752">
            <v>771286445.17999995</v>
          </cell>
          <cell r="E10752">
            <v>32748053.670000002</v>
          </cell>
          <cell r="F10752">
            <v>1007814234.36</v>
          </cell>
        </row>
        <row r="10753">
          <cell r="A10753">
            <v>610601</v>
          </cell>
          <cell r="B10753" t="str">
            <v>DE SEGUROS DE VIDA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>
            <v>6106011</v>
          </cell>
          <cell r="B10754" t="str">
            <v>DE SEGUROS DE VIDA MONEDA NACIONAL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>
            <v>610601101</v>
          </cell>
          <cell r="B10755" t="str">
            <v>INDIVIDUAL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>
            <v>610601102</v>
          </cell>
          <cell r="B10756" t="str">
            <v>POPULAR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</row>
        <row r="10757">
          <cell r="A10757">
            <v>610601103</v>
          </cell>
          <cell r="B10757" t="str">
            <v>COLECTIVO</v>
          </cell>
          <cell r="C10757">
            <v>0</v>
          </cell>
          <cell r="D10757">
            <v>0</v>
          </cell>
          <cell r="E10757">
            <v>0</v>
          </cell>
          <cell r="F10757">
            <v>0</v>
          </cell>
        </row>
        <row r="10758">
          <cell r="A10758">
            <v>610601104</v>
          </cell>
          <cell r="B10758" t="str">
            <v>OTROS PLANES</v>
          </cell>
          <cell r="C10758">
            <v>0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>
            <v>6106012</v>
          </cell>
          <cell r="B10759" t="str">
            <v>DE SEGUROS DE VIDA -MONEDA EXTRANJERA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>
            <v>610601201</v>
          </cell>
          <cell r="B10760" t="str">
            <v>INDIVIDUAL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>
            <v>610601202</v>
          </cell>
          <cell r="B10761" t="str">
            <v>POPULAR</v>
          </cell>
          <cell r="C10761">
            <v>0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>
            <v>610601203</v>
          </cell>
          <cell r="B10762" t="str">
            <v>COLECTIVO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>
            <v>610601204</v>
          </cell>
          <cell r="B10763" t="str">
            <v>OTROS PLANES</v>
          </cell>
          <cell r="C10763">
            <v>0</v>
          </cell>
          <cell r="D10763">
            <v>0</v>
          </cell>
          <cell r="E10763">
            <v>0</v>
          </cell>
          <cell r="F10763">
            <v>0</v>
          </cell>
        </row>
        <row r="10764">
          <cell r="A10764">
            <v>610602</v>
          </cell>
          <cell r="B10764" t="str">
            <v>POR SEGUROS PREVISIONALES RENTAS Y PENSIONES</v>
          </cell>
          <cell r="C10764">
            <v>0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>
            <v>6106021</v>
          </cell>
          <cell r="B10765" t="str">
            <v>MONEDA NACIONAL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>
            <v>6106022</v>
          </cell>
          <cell r="B10766" t="str">
            <v>MONEDA EXTRANJERA</v>
          </cell>
          <cell r="C10766">
            <v>0</v>
          </cell>
          <cell r="D10766">
            <v>0</v>
          </cell>
          <cell r="E10766">
            <v>0</v>
          </cell>
          <cell r="F10766">
            <v>0</v>
          </cell>
        </row>
        <row r="10767">
          <cell r="A10767">
            <v>610603</v>
          </cell>
          <cell r="B10767" t="str">
            <v>DE ACCIDENTES Y ENFERMEDAD</v>
          </cell>
          <cell r="C10767">
            <v>0</v>
          </cell>
          <cell r="D10767">
            <v>0</v>
          </cell>
          <cell r="E10767">
            <v>0</v>
          </cell>
          <cell r="F10767">
            <v>0</v>
          </cell>
        </row>
        <row r="10768">
          <cell r="A10768">
            <v>6106031</v>
          </cell>
          <cell r="B10768" t="str">
            <v>DE ACCIDENTES Y ENFERMEDAD MONEDA NACIONAL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>
            <v>610603101</v>
          </cell>
          <cell r="B10769" t="str">
            <v>SALUD Y HOSPITALIZACION -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</row>
        <row r="10770">
          <cell r="A10770">
            <v>610603102</v>
          </cell>
          <cell r="B10770" t="str">
            <v>ACCIDENTES PERSONALES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</row>
        <row r="10771">
          <cell r="A10771">
            <v>610603103</v>
          </cell>
          <cell r="B10771" t="str">
            <v>ACCIDENTES VIAJES AEREOS -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</row>
        <row r="10772">
          <cell r="A10772">
            <v>6106032</v>
          </cell>
          <cell r="B10772" t="str">
            <v>DE ACCIDENTES Y ENFERMEDAD MONEDA EXTRANJERA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>
            <v>610603201</v>
          </cell>
          <cell r="B10773" t="str">
            <v>SALUD Y HOSPITALIZACION -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</row>
        <row r="10774">
          <cell r="A10774">
            <v>610603202</v>
          </cell>
          <cell r="B10774" t="str">
            <v>ACCIDENTES PERSONALES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</row>
        <row r="10775">
          <cell r="A10775">
            <v>610603203</v>
          </cell>
          <cell r="B10775" t="str">
            <v>ACCIDENTES VIAJES AEREOS -</v>
          </cell>
          <cell r="C10775">
            <v>0</v>
          </cell>
          <cell r="D10775">
            <v>0</v>
          </cell>
          <cell r="E10775">
            <v>0</v>
          </cell>
          <cell r="F10775">
            <v>0</v>
          </cell>
        </row>
        <row r="10776">
          <cell r="A10776">
            <v>610604</v>
          </cell>
          <cell r="B10776" t="str">
            <v>POR SEGUROS DE INCENDIO Y LINEAS ALIADAS</v>
          </cell>
          <cell r="C10776">
            <v>225529277.37</v>
          </cell>
          <cell r="D10776">
            <v>11028009.24</v>
          </cell>
          <cell r="E10776">
            <v>27431400.43</v>
          </cell>
          <cell r="F10776">
            <v>209125886.18000001</v>
          </cell>
        </row>
        <row r="10777">
          <cell r="A10777">
            <v>6106041</v>
          </cell>
          <cell r="B10777" t="str">
            <v>MONEDA NACIONAL</v>
          </cell>
          <cell r="C10777">
            <v>225529277.37</v>
          </cell>
          <cell r="D10777">
            <v>11028009.24</v>
          </cell>
          <cell r="E10777">
            <v>27431400.43</v>
          </cell>
          <cell r="F10777">
            <v>209125886.18000001</v>
          </cell>
        </row>
        <row r="10778">
          <cell r="A10778">
            <v>6106042</v>
          </cell>
          <cell r="B10778" t="str">
            <v>MONEDA EXTRANJERA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>
            <v>610605</v>
          </cell>
          <cell r="B10779" t="str">
            <v>POR SEGUROS DE AUTOMOTORES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</row>
        <row r="10780">
          <cell r="A10780">
            <v>6106051</v>
          </cell>
          <cell r="B10780" t="str">
            <v>MONEDA NACIONAL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</row>
        <row r="10781">
          <cell r="A10781">
            <v>6106052</v>
          </cell>
          <cell r="B10781" t="str">
            <v>MONEDA EXTRANJERA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>
            <v>610606</v>
          </cell>
          <cell r="B10782" t="str">
            <v>POR OTROS SEGUROS GENERALES</v>
          </cell>
          <cell r="C10782">
            <v>43746565.479999997</v>
          </cell>
          <cell r="D10782">
            <v>760258435.94000006</v>
          </cell>
          <cell r="E10782">
            <v>5316653.24</v>
          </cell>
          <cell r="F10782">
            <v>798688348.17999995</v>
          </cell>
        </row>
        <row r="10783">
          <cell r="A10783">
            <v>6106061</v>
          </cell>
          <cell r="B10783" t="str">
            <v>OTROS SEGUROS GENERALES - MONEDA NACIONAL</v>
          </cell>
          <cell r="C10783">
            <v>43746565.479999997</v>
          </cell>
          <cell r="D10783">
            <v>760258435.94000006</v>
          </cell>
          <cell r="E10783">
            <v>5316653.24</v>
          </cell>
          <cell r="F10783">
            <v>798688348.17999995</v>
          </cell>
        </row>
        <row r="10784">
          <cell r="A10784">
            <v>610606101</v>
          </cell>
          <cell r="B10784" t="str">
            <v>Rotura de Cristales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>
            <v>610606102</v>
          </cell>
          <cell r="B10785" t="str">
            <v>Transporte MarÌtimo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</row>
        <row r="10786">
          <cell r="A10786">
            <v>610606103</v>
          </cell>
          <cell r="B10786" t="str">
            <v>Transporte Aéreo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</row>
        <row r="10787">
          <cell r="A10787">
            <v>610606104</v>
          </cell>
          <cell r="B10787" t="str">
            <v>Transporte  Terrestre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>
            <v>610606105</v>
          </cell>
          <cell r="B10788" t="str">
            <v>MarÌtimos Cascos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>
            <v>610606106</v>
          </cell>
          <cell r="B10789" t="str">
            <v>Aviación</v>
          </cell>
          <cell r="C10789">
            <v>4165000</v>
          </cell>
          <cell r="D10789">
            <v>1362500</v>
          </cell>
          <cell r="E10789">
            <v>3350000</v>
          </cell>
          <cell r="F10789">
            <v>2177500</v>
          </cell>
        </row>
        <row r="10790">
          <cell r="A10790">
            <v>610606107</v>
          </cell>
          <cell r="B10790" t="str">
            <v>Robo y Hurto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</row>
        <row r="10791">
          <cell r="A10791">
            <v>610606108</v>
          </cell>
          <cell r="B10791" t="str">
            <v>Fidelidad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</row>
        <row r="10792">
          <cell r="A10792">
            <v>610606109</v>
          </cell>
          <cell r="B10792" t="str">
            <v>Seguros de Bancos</v>
          </cell>
          <cell r="C10792">
            <v>2000000</v>
          </cell>
          <cell r="D10792">
            <v>0</v>
          </cell>
          <cell r="E10792">
            <v>0</v>
          </cell>
          <cell r="F10792">
            <v>2000000</v>
          </cell>
        </row>
        <row r="10793">
          <cell r="A10793">
            <v>610606110</v>
          </cell>
          <cell r="B10793" t="str">
            <v>Todo Riesgo para Contratistas</v>
          </cell>
          <cell r="C10793">
            <v>2509026.58</v>
          </cell>
          <cell r="D10793">
            <v>21277420</v>
          </cell>
          <cell r="E10793">
            <v>0</v>
          </cell>
          <cell r="F10793">
            <v>23786446.579999998</v>
          </cell>
        </row>
        <row r="10794">
          <cell r="A10794">
            <v>610606111</v>
          </cell>
          <cell r="B10794" t="str">
            <v>Todo Riesgo Equipo para Contratista</v>
          </cell>
          <cell r="C10794">
            <v>0</v>
          </cell>
          <cell r="D10794">
            <v>3143391.35</v>
          </cell>
          <cell r="E10794">
            <v>0</v>
          </cell>
          <cell r="F10794">
            <v>3143391.35</v>
          </cell>
        </row>
        <row r="10795">
          <cell r="A10795">
            <v>610606112</v>
          </cell>
          <cell r="B10795" t="str">
            <v>Rotura de Maquinaria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>
            <v>610606113</v>
          </cell>
          <cell r="B10796" t="str">
            <v>Montaje contra todo Riesgos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>
            <v>610606114</v>
          </cell>
          <cell r="B10797" t="str">
            <v>Todo Riesgo Equipo Electrónico</v>
          </cell>
          <cell r="C10797">
            <v>4122538.9</v>
          </cell>
          <cell r="D10797">
            <v>8875.89</v>
          </cell>
          <cell r="E10797">
            <v>404.54</v>
          </cell>
          <cell r="F10797">
            <v>4131010.25</v>
          </cell>
        </row>
        <row r="10798">
          <cell r="A10798">
            <v>610606115</v>
          </cell>
          <cell r="B10798" t="str">
            <v>Calderos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</row>
        <row r="10799">
          <cell r="A10799">
            <v>610606116</v>
          </cell>
          <cell r="B10799" t="str">
            <v>Lucro Cesante por interrupción de Negocios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>
            <v>610606117</v>
          </cell>
          <cell r="B10800" t="str">
            <v>Lucro Cesante Rotura de Maquinaria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>
            <v>610606118</v>
          </cell>
          <cell r="B10801" t="str">
            <v>Responsabilidad Civil</v>
          </cell>
          <cell r="C10801">
            <v>25450000</v>
          </cell>
          <cell r="D10801">
            <v>18966248.699999999</v>
          </cell>
          <cell r="E10801">
            <v>1966248.7</v>
          </cell>
          <cell r="F10801">
            <v>42450000</v>
          </cell>
        </row>
        <row r="10802">
          <cell r="A10802">
            <v>610606119</v>
          </cell>
          <cell r="B10802" t="str">
            <v>Riesgos Profesionales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>
            <v>610606120</v>
          </cell>
          <cell r="B10803" t="str">
            <v>Ganadero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>
            <v>610606121</v>
          </cell>
          <cell r="B10804" t="str">
            <v>AgrÌcola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>
            <v>610606122</v>
          </cell>
          <cell r="B10805" t="str">
            <v>Domiciliario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</row>
        <row r="10806">
          <cell r="A10806">
            <v>610606123</v>
          </cell>
          <cell r="B10806" t="str">
            <v>Crédito Interno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>
            <v>610606124</v>
          </cell>
          <cell r="B10807" t="str">
            <v>Crédito a la Exportación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>
            <v>610606125</v>
          </cell>
          <cell r="B10808" t="str">
            <v>Miscelaneos</v>
          </cell>
          <cell r="C10808">
            <v>5500000</v>
          </cell>
          <cell r="D10808">
            <v>715500000</v>
          </cell>
          <cell r="E10808">
            <v>0</v>
          </cell>
          <cell r="F10808">
            <v>721000000</v>
          </cell>
        </row>
        <row r="10809">
          <cell r="A10809">
            <v>6106062</v>
          </cell>
          <cell r="B10809" t="str">
            <v>OTROS SEGUROS GENERALES - MONEDA EXTRANJERA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>
            <v>610606201</v>
          </cell>
          <cell r="B10810" t="str">
            <v>Rotura de Cristales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>
            <v>610606202</v>
          </cell>
          <cell r="B10811" t="str">
            <v>Transporte MarÌtimo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>
            <v>610606203</v>
          </cell>
          <cell r="B10812" t="str">
            <v>Transporte AÈreo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>
            <v>610606204</v>
          </cell>
          <cell r="B10813" t="str">
            <v>Transporte Terrestre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>
            <v>610606205</v>
          </cell>
          <cell r="B10814" t="str">
            <v>MarÌtimos Cascos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>
            <v>610606206</v>
          </cell>
          <cell r="B10815" t="str">
            <v>aviaciÛn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>
            <v>610606207</v>
          </cell>
          <cell r="B10816" t="str">
            <v>Robo y Hurto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>
            <v>610606208</v>
          </cell>
          <cell r="B10817" t="str">
            <v>Fidelidad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>
            <v>610606209</v>
          </cell>
          <cell r="B10818" t="str">
            <v>Seguros de Bancos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>
            <v>610606210</v>
          </cell>
          <cell r="B10819" t="str">
            <v>Todo Riesgo para Contratistas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>
            <v>610606211</v>
          </cell>
          <cell r="B10820" t="str">
            <v>Todo Riesgo Equipo para Contratista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>
            <v>610606212</v>
          </cell>
          <cell r="B10821" t="str">
            <v>Rotura de Maquinaria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>
            <v>610606213</v>
          </cell>
          <cell r="B10822" t="str">
            <v>Montaje contra todo Riesgos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>
            <v>610606214</v>
          </cell>
          <cell r="B10823" t="str">
            <v>Todo Riesgo Equipo ElectrÛnico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>
            <v>610606215</v>
          </cell>
          <cell r="B10824" t="str">
            <v>Calderos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>
            <v>610606216</v>
          </cell>
          <cell r="B10825" t="str">
            <v>Lucro Cesante por interrupciÛn de Negocios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>
            <v>610606217</v>
          </cell>
          <cell r="B10826" t="str">
            <v>Lucro Cesante Rotura de Maquinaria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>
            <v>610606218</v>
          </cell>
          <cell r="B10827" t="str">
            <v>Responsabilidad Civil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>
            <v>610606219</v>
          </cell>
          <cell r="B10828" t="str">
            <v>Riesgos Profesionales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>
            <v>610606220</v>
          </cell>
          <cell r="B10829" t="str">
            <v>Ganadero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>
            <v>610606221</v>
          </cell>
          <cell r="B10830" t="str">
            <v>AgrÌcola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>
            <v>610606222</v>
          </cell>
          <cell r="B10831" t="str">
            <v>Domiciliario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>
            <v>610606223</v>
          </cell>
          <cell r="B10832" t="str">
            <v>CrÈdito Interno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>
            <v>610606224</v>
          </cell>
          <cell r="B10833" t="str">
            <v>CrÈdito a la ExportaciÛn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>
            <v>610606225</v>
          </cell>
          <cell r="B10834" t="str">
            <v>Miscelaneos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>
            <v>610607</v>
          </cell>
          <cell r="B10835" t="str">
            <v>POR SEGUROS ESPECIALES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>
            <v>6106071</v>
          </cell>
          <cell r="B10836" t="str">
            <v>MONEDA NACIONAL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>
            <v>6106072</v>
          </cell>
          <cell r="B10837" t="str">
            <v>MONEDA EXTRANJERA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>
            <v>6107</v>
          </cell>
          <cell r="B10838" t="str">
            <v>RESPONSABILIDADES CEDIDAS A OTRAS SOCIEDADES DEL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>
            <v>610701</v>
          </cell>
          <cell r="B10839" t="str">
            <v>DE SEGUROS DE VIDA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>
            <v>6107011</v>
          </cell>
          <cell r="B10840" t="str">
            <v>DE SEGUROS DE VIDA MONEDA NACIONAL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>
            <v>610701101</v>
          </cell>
          <cell r="B10841" t="str">
            <v>INDIVIDUAL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>
            <v>610701102</v>
          </cell>
          <cell r="B10842" t="str">
            <v>POPULAR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>
            <v>610701103</v>
          </cell>
          <cell r="B10843" t="str">
            <v>COLECTIVO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>
            <v>610701104</v>
          </cell>
          <cell r="B10844" t="str">
            <v>OTROS PLANES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>
            <v>6107012</v>
          </cell>
          <cell r="B10845" t="str">
            <v>DE SEGUROS DE VIDA -MONEDA EXTRANJERA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>
            <v>610701201</v>
          </cell>
          <cell r="B10846" t="str">
            <v>INDIVIDUAL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>
            <v>610701202</v>
          </cell>
          <cell r="B10847" t="str">
            <v>POPULAR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>
            <v>610701203</v>
          </cell>
          <cell r="B10848" t="str">
            <v>COLECTIVO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>
            <v>610701204</v>
          </cell>
          <cell r="B10849" t="str">
            <v>OTROS PLANES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>
            <v>610702</v>
          </cell>
          <cell r="B10850" t="str">
            <v>POR SEGUROS PREVISIONALES RENTAS Y PENSIONES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>
            <v>6107021</v>
          </cell>
          <cell r="B10851" t="str">
            <v>MONEDA NACIONAL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>
            <v>6107022</v>
          </cell>
          <cell r="B10852" t="str">
            <v>MONEDA EXTRANJERA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>
            <v>610703</v>
          </cell>
          <cell r="B10853" t="str">
            <v>DE ACCIDENTES Y ENFERMEDAD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>
            <v>6107031</v>
          </cell>
          <cell r="B10854" t="str">
            <v>DE ACCIDENTES Y ENFERMEDAD MONEDA NACIONAL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>
            <v>610703101</v>
          </cell>
          <cell r="B10855" t="str">
            <v>SALUD Y HOSPITALIZACION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>
            <v>610703102</v>
          </cell>
          <cell r="B10856" t="str">
            <v>ACCIDENTES PERSONALES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>
            <v>610703103</v>
          </cell>
          <cell r="B10857" t="str">
            <v>ACCIDENTES VIAJES AEREOS -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>
            <v>6107032</v>
          </cell>
          <cell r="B10858" t="str">
            <v>DE ACCIDENTES Y ENFERMEDAD MONEDA EXTRANJERA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>
            <v>610703201</v>
          </cell>
          <cell r="B10859" t="str">
            <v>SALUD Y HOSPITALIZACION -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>
            <v>610703202</v>
          </cell>
          <cell r="B10860" t="str">
            <v>ACCIDENTES PERSONALES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>
            <v>610703203</v>
          </cell>
          <cell r="B10861" t="str">
            <v>ACCIDENTES VIAJES AEREOS -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>
            <v>610704</v>
          </cell>
          <cell r="B10862" t="str">
            <v>POR SEGUROS DE INCENDIO Y LINEAS ALIADAS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>
            <v>6107041</v>
          </cell>
          <cell r="B10863" t="str">
            <v>MONEDA NACIONAL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>
            <v>6107042</v>
          </cell>
          <cell r="B10864" t="str">
            <v>MONEDA EXTRANJERA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>
            <v>610705</v>
          </cell>
          <cell r="B10865" t="str">
            <v>POR SEGUROS DE AUTOMOTORES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>
            <v>6107051</v>
          </cell>
          <cell r="B10866" t="str">
            <v>MONEDA NACIONAL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>
            <v>6107052</v>
          </cell>
          <cell r="B10867" t="str">
            <v>MONEDA EXTRANJERA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>
            <v>610706</v>
          </cell>
          <cell r="B10868" t="str">
            <v>POR OTROS SEGUROS GENERALES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>
            <v>6107061</v>
          </cell>
          <cell r="B10869" t="str">
            <v>OTROS SEGUROS GENERALES - MONEDA NACIONAL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>
            <v>610706101</v>
          </cell>
          <cell r="B10870" t="str">
            <v>Rotura de Cristales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>
            <v>610706102</v>
          </cell>
          <cell r="B10871" t="str">
            <v>Transporte MarÌtimo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>
            <v>610706103</v>
          </cell>
          <cell r="B10872" t="str">
            <v>Transporte AÈreo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>
            <v>610706104</v>
          </cell>
          <cell r="B10873" t="str">
            <v>Transporte Terrestre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</row>
        <row r="10874">
          <cell r="A10874">
            <v>610706105</v>
          </cell>
          <cell r="B10874" t="str">
            <v>MarÌtimos Cascos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</row>
        <row r="10875">
          <cell r="A10875">
            <v>610706106</v>
          </cell>
          <cell r="B10875" t="str">
            <v>AviaciÛn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</row>
        <row r="10876">
          <cell r="A10876">
            <v>610706107</v>
          </cell>
          <cell r="B10876" t="str">
            <v>Robo y Hurto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</row>
        <row r="10877">
          <cell r="A10877">
            <v>610706108</v>
          </cell>
          <cell r="B10877" t="str">
            <v>Fidelidad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</row>
        <row r="10878">
          <cell r="A10878">
            <v>610706109</v>
          </cell>
          <cell r="B10878" t="str">
            <v>Seguros de Bancos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</row>
        <row r="10879">
          <cell r="A10879">
            <v>610706110</v>
          </cell>
          <cell r="B10879" t="str">
            <v>Todo Riesgo para Contratistas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</row>
        <row r="10880">
          <cell r="A10880">
            <v>610706111</v>
          </cell>
          <cell r="B10880" t="str">
            <v>Todo Riesgo Equipo para Contratista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</row>
        <row r="10881">
          <cell r="A10881">
            <v>610706112</v>
          </cell>
          <cell r="B10881" t="str">
            <v>Rotura de Maquinaria-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</row>
        <row r="10882">
          <cell r="A10882">
            <v>610706113</v>
          </cell>
          <cell r="B10882" t="str">
            <v>Montaje contra todo Riesgos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</row>
        <row r="10883">
          <cell r="A10883">
            <v>610706114</v>
          </cell>
          <cell r="B10883" t="str">
            <v>Todo Riesgo Equipo ElectrÛnico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>
            <v>610706115</v>
          </cell>
          <cell r="B10884" t="str">
            <v>Calderos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>
            <v>610706116</v>
          </cell>
          <cell r="B10885" t="str">
            <v>Lucro Cesante por interrupciÛn de Negocios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>
            <v>610706117</v>
          </cell>
          <cell r="B10886" t="str">
            <v>Lucro Cesante Rotura de Maquinaria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>
            <v>610706118</v>
          </cell>
          <cell r="B10887" t="str">
            <v>Responsabilidad Civil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>
            <v>610706119</v>
          </cell>
          <cell r="B10888" t="str">
            <v>Riesgos Profesionales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>
            <v>610706120</v>
          </cell>
          <cell r="B10889" t="str">
            <v>Ganadero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>
            <v>610706121</v>
          </cell>
          <cell r="B10890" t="str">
            <v>AgrÌcola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>
            <v>610706122</v>
          </cell>
          <cell r="B10891" t="str">
            <v>Domiciliario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>
            <v>610706123</v>
          </cell>
          <cell r="B10892" t="str">
            <v>CrÈdito Interno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>
            <v>610706124</v>
          </cell>
          <cell r="B10893" t="str">
            <v>CrÈdito a la ExportaciÛn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>
            <v>610706125</v>
          </cell>
          <cell r="B10894" t="str">
            <v>Miscelaneos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>
            <v>6107062</v>
          </cell>
          <cell r="B10895" t="str">
            <v>OTROS SEGUROS GENERALES - MONEDA EXTRANJERA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>
            <v>610706201</v>
          </cell>
          <cell r="B10896" t="str">
            <v>Rotura de Cristales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>
            <v>610706202</v>
          </cell>
          <cell r="B10897" t="str">
            <v>Transporte MarÌtimo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>
            <v>610706203</v>
          </cell>
          <cell r="B10898" t="str">
            <v>Transporte AÈreo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>
            <v>610706204</v>
          </cell>
          <cell r="B10899" t="str">
            <v>Transporte Terrestre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>
            <v>610706205</v>
          </cell>
          <cell r="B10900" t="str">
            <v>MarÌtimos Cascos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>
            <v>610706206</v>
          </cell>
          <cell r="B10901" t="str">
            <v>aviaciÛn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>
            <v>610706207</v>
          </cell>
          <cell r="B10902" t="str">
            <v>Robo y Hurto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>
            <v>610706208</v>
          </cell>
          <cell r="B10903" t="str">
            <v>Fidelidad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>
            <v>610706209</v>
          </cell>
          <cell r="B10904" t="str">
            <v>Seguros de Bancos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>
            <v>610706210</v>
          </cell>
          <cell r="B10905" t="str">
            <v>Todo Riesgo para Contratistas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</row>
        <row r="10906">
          <cell r="A10906">
            <v>610706211</v>
          </cell>
          <cell r="B10906" t="str">
            <v>Todo Riesgo Equipo para Contratista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>
            <v>610706212</v>
          </cell>
          <cell r="B10907" t="str">
            <v>Rotura de Maquinaria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>
            <v>610706213</v>
          </cell>
          <cell r="B10908" t="str">
            <v>Montaje contra todo Riesgos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</row>
        <row r="10909">
          <cell r="A10909">
            <v>610706214</v>
          </cell>
          <cell r="B10909" t="str">
            <v>Todo Riesgo Equipo ElectrÛnico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>
            <v>610706215</v>
          </cell>
          <cell r="B10910" t="str">
            <v>Calderos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>
            <v>610706216</v>
          </cell>
          <cell r="B10911" t="str">
            <v>Lucro Cesante por interrupciÛn de Negocios-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>
            <v>610706217</v>
          </cell>
          <cell r="B10912" t="str">
            <v>Lucro Cesante Rotura de Maquinaria</v>
          </cell>
          <cell r="C10912">
            <v>0</v>
          </cell>
          <cell r="D10912">
            <v>0</v>
          </cell>
          <cell r="E10912">
            <v>0</v>
          </cell>
          <cell r="F10912">
            <v>0</v>
          </cell>
        </row>
        <row r="10913">
          <cell r="A10913">
            <v>610706218</v>
          </cell>
          <cell r="B10913" t="str">
            <v>Responsabilidad Civil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</row>
        <row r="10914">
          <cell r="A10914">
            <v>610706219</v>
          </cell>
          <cell r="B10914" t="str">
            <v>Riesgos Profesionales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>
            <v>610706220</v>
          </cell>
          <cell r="B10915" t="str">
            <v>Ganadero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>
            <v>610706221</v>
          </cell>
          <cell r="B10916" t="str">
            <v>AgrÌcola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>
            <v>610706222</v>
          </cell>
          <cell r="B10917" t="str">
            <v>Domiciliario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>
            <v>610706223</v>
          </cell>
          <cell r="B10918" t="str">
            <v>CrÈdito Interno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>
            <v>610706224</v>
          </cell>
          <cell r="B10919" t="str">
            <v>CrÈdito a la ExportaciÛn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>
            <v>610706225</v>
          </cell>
          <cell r="B10920" t="str">
            <v>Miscelaneos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>
            <v>610707</v>
          </cell>
          <cell r="B10921" t="str">
            <v>POR SEGUROS ESPECIALES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>
            <v>6107071</v>
          </cell>
          <cell r="B10922" t="str">
            <v>MONEDA NACIONAL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>
            <v>6107072</v>
          </cell>
          <cell r="B10923" t="str">
            <v>MONEDA EXTRANJERA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>
            <v>6108</v>
          </cell>
          <cell r="B10924" t="str">
            <v>RESPONSABILIDAD POR REAFIANZAMIENTO CEDIDO A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>
            <v>610801</v>
          </cell>
          <cell r="B10925" t="str">
            <v>DE FIANZAS FIDELIDAD</v>
          </cell>
          <cell r="C10925">
            <v>0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>
            <v>6108011</v>
          </cell>
          <cell r="B10926" t="str">
            <v>MONEDA NACIONAL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>
            <v>6108012</v>
          </cell>
          <cell r="B10927" t="str">
            <v>MONEDA EXTRANJERA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</row>
        <row r="10928">
          <cell r="A10928">
            <v>610802</v>
          </cell>
          <cell r="B10928" t="str">
            <v>DE FIANZAS GARANTIAS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>
            <v>6108021</v>
          </cell>
          <cell r="B10929" t="str">
            <v>MONEDA NACIONAL</v>
          </cell>
          <cell r="C10929">
            <v>0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>
            <v>6108022</v>
          </cell>
          <cell r="B10930" t="str">
            <v>MONEDA EXTRANJERA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>
            <v>610803</v>
          </cell>
          <cell r="B10931" t="str">
            <v>DE FIANZAS MOTORISTAS</v>
          </cell>
          <cell r="C10931">
            <v>0</v>
          </cell>
          <cell r="D10931">
            <v>0</v>
          </cell>
          <cell r="E10931">
            <v>0</v>
          </cell>
          <cell r="F10931">
            <v>0</v>
          </cell>
        </row>
        <row r="10932">
          <cell r="A10932">
            <v>6108031</v>
          </cell>
          <cell r="B10932" t="str">
            <v>MONEDA NACIONAL</v>
          </cell>
          <cell r="C10932">
            <v>0</v>
          </cell>
          <cell r="D10932">
            <v>0</v>
          </cell>
          <cell r="E10932">
            <v>0</v>
          </cell>
          <cell r="F10932">
            <v>0</v>
          </cell>
        </row>
        <row r="10933">
          <cell r="A10933">
            <v>6108032</v>
          </cell>
          <cell r="B10933" t="str">
            <v>MONEDA EXTRANJERA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>
            <v>6109</v>
          </cell>
          <cell r="B10934" t="str">
            <v>RESPONSABILIDADES POR REAFIANZAMIENTO CEDIDO A</v>
          </cell>
          <cell r="C10934">
            <v>74474362.670000002</v>
          </cell>
          <cell r="D10934">
            <v>29474420.77</v>
          </cell>
          <cell r="E10934">
            <v>12088704.85</v>
          </cell>
          <cell r="F10934">
            <v>91860078.590000004</v>
          </cell>
        </row>
        <row r="10935">
          <cell r="A10935">
            <v>610901</v>
          </cell>
          <cell r="B10935" t="str">
            <v>DE FIANZAS FIDELIDAD</v>
          </cell>
          <cell r="C10935">
            <v>0</v>
          </cell>
          <cell r="D10935">
            <v>0</v>
          </cell>
          <cell r="E10935">
            <v>0</v>
          </cell>
          <cell r="F10935">
            <v>0</v>
          </cell>
        </row>
        <row r="10936">
          <cell r="A10936">
            <v>6109011</v>
          </cell>
          <cell r="B10936" t="str">
            <v>MONEDA NACIONAL</v>
          </cell>
          <cell r="C10936">
            <v>0</v>
          </cell>
          <cell r="D10936">
            <v>0</v>
          </cell>
          <cell r="E10936">
            <v>0</v>
          </cell>
          <cell r="F10936">
            <v>0</v>
          </cell>
        </row>
        <row r="10937">
          <cell r="A10937">
            <v>6109012</v>
          </cell>
          <cell r="B10937" t="str">
            <v>MONEDA EXTRANJERA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>
            <v>610902</v>
          </cell>
          <cell r="B10938" t="str">
            <v>DE FIANZAS GARANTIAS</v>
          </cell>
          <cell r="C10938">
            <v>74474362.670000002</v>
          </cell>
          <cell r="D10938">
            <v>29474420.77</v>
          </cell>
          <cell r="E10938">
            <v>12088704.85</v>
          </cell>
          <cell r="F10938">
            <v>91860078.590000004</v>
          </cell>
        </row>
        <row r="10939">
          <cell r="A10939">
            <v>6109021</v>
          </cell>
          <cell r="B10939" t="str">
            <v>MONEDA NACIONAL</v>
          </cell>
          <cell r="C10939">
            <v>74474362.670000002</v>
          </cell>
          <cell r="D10939">
            <v>29474420.77</v>
          </cell>
          <cell r="E10939">
            <v>12088704.85</v>
          </cell>
          <cell r="F10939">
            <v>91860078.590000004</v>
          </cell>
        </row>
        <row r="10940">
          <cell r="A10940">
            <v>6109022</v>
          </cell>
          <cell r="B10940" t="str">
            <v>MONEDA EXTRANJERA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>
            <v>610903</v>
          </cell>
          <cell r="B10941" t="str">
            <v>DE FIANZAS MOTORISTAS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>
            <v>6109031</v>
          </cell>
          <cell r="B10942" t="str">
            <v>MONEDA NACIONAL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>
            <v>6109032</v>
          </cell>
          <cell r="B10943" t="str">
            <v>MONEDA EXTRANJERA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>
            <v>6110</v>
          </cell>
          <cell r="B10944" t="str">
            <v>RESPONSABILIDADES POR REAFIANZAMIENTO CEDIDO A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>
            <v>611001</v>
          </cell>
          <cell r="B10945" t="str">
            <v>DE FIANZAS FIDELIDAD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>
            <v>6110011</v>
          </cell>
          <cell r="B10946" t="str">
            <v>MONEDA NACIONAL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>
            <v>6110012</v>
          </cell>
          <cell r="B10947" t="str">
            <v>MONEDA EXTRANJERA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>
            <v>611002</v>
          </cell>
          <cell r="B10948" t="str">
            <v>DE FIANZAS GARANTIAS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>
            <v>6110021</v>
          </cell>
          <cell r="B10949" t="str">
            <v>MONEDA NACIONAL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>
            <v>6110022</v>
          </cell>
          <cell r="B10950" t="str">
            <v>MONEDA EXTRANJERA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>
            <v>611003</v>
          </cell>
          <cell r="B10951" t="str">
            <v>DE FIANZAS MOTORISTAS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>
            <v>6110031</v>
          </cell>
          <cell r="B10952" t="str">
            <v>MONEDA NACIONAL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</row>
        <row r="10953">
          <cell r="A10953">
            <v>6110032</v>
          </cell>
          <cell r="B10953" t="str">
            <v>MONEDA EXTRANJERA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>
            <v>6111</v>
          </cell>
          <cell r="B10954" t="str">
            <v>RESPONSABILIDADES POR RETROCESIONES A SOCIEDADES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>
            <v>611101</v>
          </cell>
          <cell r="B10955" t="str">
            <v>DE SEGUROS DE VIDA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>
            <v>6111011</v>
          </cell>
          <cell r="B10956" t="str">
            <v>DE SEGUROS DE VIDA MONEDA NACIONAL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>
            <v>611101101</v>
          </cell>
          <cell r="B10957" t="str">
            <v>INDIVIDUAL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>
            <v>611101102</v>
          </cell>
          <cell r="B10958" t="str">
            <v>POPULAR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>
            <v>611101103</v>
          </cell>
          <cell r="B10959" t="str">
            <v>COLECTIVO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>
            <v>611101104</v>
          </cell>
          <cell r="B10960" t="str">
            <v>OTROS PLANES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>
            <v>6111012</v>
          </cell>
          <cell r="B10961" t="str">
            <v>DE SEGUROS DE VIDA -MONEDA EXTRANJERA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>
            <v>611101201</v>
          </cell>
          <cell r="B10962" t="str">
            <v>INDIVIDUAL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>
            <v>611101202</v>
          </cell>
          <cell r="B10963" t="str">
            <v>POPULAR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</row>
        <row r="10964">
          <cell r="A10964">
            <v>611101203</v>
          </cell>
          <cell r="B10964" t="str">
            <v>COLECTIVO</v>
          </cell>
          <cell r="C10964">
            <v>0</v>
          </cell>
          <cell r="D10964">
            <v>0</v>
          </cell>
          <cell r="E10964">
            <v>0</v>
          </cell>
          <cell r="F10964">
            <v>0</v>
          </cell>
        </row>
        <row r="10965">
          <cell r="A10965">
            <v>611101204</v>
          </cell>
          <cell r="B10965" t="str">
            <v>OTROS PLANES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>
            <v>611102</v>
          </cell>
          <cell r="B10966" t="str">
            <v>POR SEGUROS PREVISIONALES RENTAS Y PENSIONES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>
            <v>6111021</v>
          </cell>
          <cell r="B10967" t="str">
            <v>MONEDA NACIONAL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</row>
        <row r="10968">
          <cell r="A10968">
            <v>6111022</v>
          </cell>
          <cell r="B10968" t="str">
            <v>MONEDA EXTRANJERA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>
            <v>611103</v>
          </cell>
          <cell r="B10969" t="str">
            <v>DE ACCIDENTES Y ENFERMEDAD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>
            <v>6111031</v>
          </cell>
          <cell r="B10970" t="str">
            <v>DE ACCIDENTES Y ENFERMEDAD MONEDA NACIONAL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>
            <v>611103101</v>
          </cell>
          <cell r="B10971" t="str">
            <v>SALUD Y HOSPITALIZACION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>
            <v>611103102</v>
          </cell>
          <cell r="B10972" t="str">
            <v>ACCIDENTES PERSONALES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>
            <v>611103103</v>
          </cell>
          <cell r="B10973" t="str">
            <v>ACCIDENTES VIAJES AEREOS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>
            <v>6111032</v>
          </cell>
          <cell r="B10974" t="str">
            <v>DE ACCIDENTES Y ENFERMEDAD MONEDA EXTRANJERA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>
            <v>611103201</v>
          </cell>
          <cell r="B10975" t="str">
            <v>SALUD Y HOSPITALIZACION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>
            <v>611103202</v>
          </cell>
          <cell r="B10976" t="str">
            <v>ACCIDENTES PERSONALES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>
            <v>611103203</v>
          </cell>
          <cell r="B10977" t="str">
            <v>ACCIDENTES VIAJES AEREOS -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>
            <v>611104</v>
          </cell>
          <cell r="B10978" t="str">
            <v>POR SEGUROS DE INCENDIO Y LINEAS ALIADAS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>
            <v>6111041</v>
          </cell>
          <cell r="B10979" t="str">
            <v>MONEDA NACIONAL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>
            <v>6111042</v>
          </cell>
          <cell r="B10980" t="str">
            <v>MONEDA EXTRANJERA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>
            <v>611105</v>
          </cell>
          <cell r="B10981" t="str">
            <v>POR SEGUROS DE AUTOMOTORES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>
            <v>6111051</v>
          </cell>
          <cell r="B10982" t="str">
            <v>MONEDA NACIONAL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>
            <v>6111052</v>
          </cell>
          <cell r="B10983" t="str">
            <v>MONEDA EXTRANJERA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>
            <v>611106</v>
          </cell>
          <cell r="B10984" t="str">
            <v>POR OTROS SEGUROS GENERALES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>
            <v>6111061</v>
          </cell>
          <cell r="B10985" t="str">
            <v>OTROS SEGUROS GENERALES - MONEDA NACIONAL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>
            <v>611106101</v>
          </cell>
          <cell r="B10986" t="str">
            <v>Rotura de Cristales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>
            <v>611106102</v>
          </cell>
          <cell r="B10987" t="str">
            <v>Transporte MarÌtimo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>
            <v>611106103</v>
          </cell>
          <cell r="B10988" t="str">
            <v>Transporte AÈreo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>
            <v>611106104</v>
          </cell>
          <cell r="B10989" t="str">
            <v>Transporte Terrestre</v>
          </cell>
          <cell r="C10989">
            <v>0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>
            <v>611106105</v>
          </cell>
          <cell r="B10990" t="str">
            <v>MarÌtimos Cascos</v>
          </cell>
          <cell r="C10990">
            <v>0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>
            <v>611106106</v>
          </cell>
          <cell r="B10991" t="str">
            <v>AviaciÛn</v>
          </cell>
          <cell r="C10991">
            <v>0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>
            <v>611106107</v>
          </cell>
          <cell r="B10992" t="str">
            <v>Robo y Hurto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>
            <v>611106108</v>
          </cell>
          <cell r="B10993" t="str">
            <v>Fidelidad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>
            <v>611106109</v>
          </cell>
          <cell r="B10994" t="str">
            <v>Seguros de Bancos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>
            <v>611106110</v>
          </cell>
          <cell r="B10995" t="str">
            <v>Todo Riesgo para Contratistas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>
            <v>611106111</v>
          </cell>
          <cell r="B10996" t="str">
            <v>Todo Riesgo Equipo para Contratista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>
            <v>611106112</v>
          </cell>
          <cell r="B10997" t="str">
            <v>Rotura de Maquinaria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>
            <v>611106113</v>
          </cell>
          <cell r="B10998" t="str">
            <v>Montaje contra todo Riesgos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>
            <v>611106114</v>
          </cell>
          <cell r="B10999" t="str">
            <v>Todo Riesgo Equipo ElectrÛnico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>
            <v>611106115</v>
          </cell>
          <cell r="B11000" t="str">
            <v>Calderos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>
            <v>611106116</v>
          </cell>
          <cell r="B11001" t="str">
            <v>Lucro Cesante por interrupciÛn de Negocios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>
            <v>611106117</v>
          </cell>
          <cell r="B11002" t="str">
            <v>Lucro Cesante Rotura de Maquinaria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>
            <v>611106118</v>
          </cell>
          <cell r="B11003" t="str">
            <v>Responsabilidad Civil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>
            <v>611106119</v>
          </cell>
          <cell r="B11004" t="str">
            <v>Riesgos Profesionales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>
            <v>611106120</v>
          </cell>
          <cell r="B11005" t="str">
            <v>Ganadero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>
            <v>611106121</v>
          </cell>
          <cell r="B11006" t="str">
            <v>AgrÌcola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>
            <v>611106122</v>
          </cell>
          <cell r="B11007" t="str">
            <v>Domiciliario</v>
          </cell>
          <cell r="C11007">
            <v>0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>
            <v>611106123</v>
          </cell>
          <cell r="B11008" t="str">
            <v>CrÈdito Interno</v>
          </cell>
          <cell r="C11008">
            <v>0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>
            <v>611106124</v>
          </cell>
          <cell r="B11009" t="str">
            <v>CrÈdito a la ExportaciÛn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>
            <v>611106125</v>
          </cell>
          <cell r="B11010" t="str">
            <v>Miscelaneos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>
            <v>6111062</v>
          </cell>
          <cell r="B11011" t="str">
            <v>OTROS SEGUROS GENERALES - MONEDA EXTRANJERA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>
            <v>611106201</v>
          </cell>
          <cell r="B11012" t="str">
            <v>Rotura de Cristales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>
            <v>611106202</v>
          </cell>
          <cell r="B11013" t="str">
            <v>Transporte MarÌtimo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>
            <v>611106203</v>
          </cell>
          <cell r="B11014" t="str">
            <v>Transporte AÈreo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>
            <v>611106204</v>
          </cell>
          <cell r="B11015" t="str">
            <v>Transporte Terrestre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>
            <v>611106205</v>
          </cell>
          <cell r="B11016" t="str">
            <v>MarÌtimos Cascos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>
            <v>611106206</v>
          </cell>
          <cell r="B11017" t="str">
            <v>aviaciÛn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>
            <v>611106207</v>
          </cell>
          <cell r="B11018" t="str">
            <v>Robo y Hurto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>
            <v>611106208</v>
          </cell>
          <cell r="B11019" t="str">
            <v>Fidelidad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>
            <v>611106209</v>
          </cell>
          <cell r="B11020" t="str">
            <v>Seguros de Bancos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>
            <v>611106210</v>
          </cell>
          <cell r="B11021" t="str">
            <v>Todo Riesgo para Contratistas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>
            <v>611106211</v>
          </cell>
          <cell r="B11022" t="str">
            <v>Todo Riesgo Equipo para Contratista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>
            <v>611106212</v>
          </cell>
          <cell r="B11023" t="str">
            <v>Rotura de Maquinaria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>
            <v>611106213</v>
          </cell>
          <cell r="B11024" t="str">
            <v>Montaje contra todo Riesgos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>
            <v>611106214</v>
          </cell>
          <cell r="B11025" t="str">
            <v>Todo Riesgo Equipo ElectrÛnico</v>
          </cell>
          <cell r="C11025">
            <v>0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>
            <v>611106215</v>
          </cell>
          <cell r="B11026" t="str">
            <v>Calderos</v>
          </cell>
          <cell r="C11026">
            <v>0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>
            <v>611106216</v>
          </cell>
          <cell r="B11027" t="str">
            <v>Lucro Cesante por interrupciÛn de Negocios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>
            <v>611106217</v>
          </cell>
          <cell r="B11028" t="str">
            <v>Lucro Cesante Rotura de Maquinaria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>
            <v>611106218</v>
          </cell>
          <cell r="B11029" t="str">
            <v>Responsabilidad Civil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>
            <v>611106219</v>
          </cell>
          <cell r="B11030" t="str">
            <v>Riesgos Profesionales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>
            <v>611106220</v>
          </cell>
          <cell r="B11031" t="str">
            <v>Ganadero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>
            <v>611106221</v>
          </cell>
          <cell r="B11032" t="str">
            <v>AgrÌcola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>
            <v>611106222</v>
          </cell>
          <cell r="B11033" t="str">
            <v>Domiciliario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>
            <v>611106223</v>
          </cell>
          <cell r="B11034" t="str">
            <v>CrÈdito Interno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>
            <v>611106224</v>
          </cell>
          <cell r="B11035" t="str">
            <v>CrÈdito a la ExportaciÛn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>
            <v>611106225</v>
          </cell>
          <cell r="B11036" t="str">
            <v>Miscelaneos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>
            <v>611107</v>
          </cell>
          <cell r="B11037" t="str">
            <v>POR SEGUROS ESPECIALES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>
            <v>6111071</v>
          </cell>
          <cell r="B11038" t="str">
            <v>MONEDA NACIONAL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>
            <v>6111072</v>
          </cell>
          <cell r="B11039" t="str">
            <v>MONEDA EXTRANJERA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>
            <v>6112</v>
          </cell>
          <cell r="B11040" t="str">
            <v>RESPONSABILIDADES POR RETROCESIONES A SOCIEDADES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>
            <v>611201</v>
          </cell>
          <cell r="B11041" t="str">
            <v>DE SEGUROS DE VIDA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>
            <v>6112011</v>
          </cell>
          <cell r="B11042" t="str">
            <v>DE SEGUROS DE VIDA MONEDA NACIONAL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>
            <v>611201101</v>
          </cell>
          <cell r="B11043" t="str">
            <v>INDIVIDUAL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>
            <v>611201102</v>
          </cell>
          <cell r="B11044" t="str">
            <v>POPULAR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>
            <v>611201103</v>
          </cell>
          <cell r="B11045" t="str">
            <v>COLECTIVO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>
            <v>611201104</v>
          </cell>
          <cell r="B11046" t="str">
            <v>OTROS PLANES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>
            <v>6112012</v>
          </cell>
          <cell r="B11047" t="str">
            <v>DE SEGUROS DE VIDA -MONEDA EXTRANJERA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>
            <v>611201201</v>
          </cell>
          <cell r="B11048" t="str">
            <v>INDIVIDUAL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>
            <v>611201202</v>
          </cell>
          <cell r="B11049" t="str">
            <v>POPULAR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>
            <v>611201203</v>
          </cell>
          <cell r="B11050" t="str">
            <v>COLECTIVO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>
            <v>611201204</v>
          </cell>
          <cell r="B11051" t="str">
            <v>OTROS PLANES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>
            <v>611202</v>
          </cell>
          <cell r="B11052" t="str">
            <v>POR SEGUROS PREVISIONALES RENTAS Y PENSIONES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>
            <v>6112021</v>
          </cell>
          <cell r="B11053" t="str">
            <v>MONEDA NACIONAL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>
            <v>6112022</v>
          </cell>
          <cell r="B11054" t="str">
            <v>MONEDA EXTRANJERA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>
            <v>611203</v>
          </cell>
          <cell r="B11055" t="str">
            <v>DE ACCIDENTES Y ENFERMEDAD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>
            <v>6112031</v>
          </cell>
          <cell r="B11056" t="str">
            <v>DE ACCIDENTES Y ENFERMEDAD MONEDA NACIONAL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>
            <v>611203101</v>
          </cell>
          <cell r="B11057" t="str">
            <v>SALUD Y HOSPITALIZACION -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>
            <v>611203102</v>
          </cell>
          <cell r="B11058" t="str">
            <v>ACCIDENTES PERSONALES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>
            <v>611203103</v>
          </cell>
          <cell r="B11059" t="str">
            <v>ACCIDENTES VIAJES AEREOS -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>
            <v>6112032</v>
          </cell>
          <cell r="B11060" t="str">
            <v>DE ACCIDENTES Y ENFERMEDAD MONEDA EXTRANJERA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>
            <v>611203201</v>
          </cell>
          <cell r="B11061" t="str">
            <v>SALUD Y HOSPITALIZACION -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>
            <v>611203202</v>
          </cell>
          <cell r="B11062" t="str">
            <v>ACCIDENTES PERSONALES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>
            <v>611203203</v>
          </cell>
          <cell r="B11063" t="str">
            <v>ACCIDENTES VIAJES AEREOS -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>
            <v>611204</v>
          </cell>
          <cell r="B11064" t="str">
            <v>POR SEGUROS DE INCENDIO Y LINEAS ALIADAS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>
            <v>6112041</v>
          </cell>
          <cell r="B11065" t="str">
            <v>MONEDA NACIONAL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>
            <v>6112042</v>
          </cell>
          <cell r="B11066" t="str">
            <v>MONEDA EXTRANJERA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>
            <v>611205</v>
          </cell>
          <cell r="B11067" t="str">
            <v>POR SEGUROS DE AUTOMOTORES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>
            <v>6112051</v>
          </cell>
          <cell r="B11068" t="str">
            <v>MONEDA NACIONAL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>
            <v>6112052</v>
          </cell>
          <cell r="B11069" t="str">
            <v>MONEDA EXTRANJERA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>
            <v>611206</v>
          </cell>
          <cell r="B11070" t="str">
            <v>POR OTROS SEGUROS GENERALES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>
            <v>6112061</v>
          </cell>
          <cell r="B11071" t="str">
            <v>OTROS SEGUROS GENERALES - MONEDA NACIONAL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>
            <v>611206101</v>
          </cell>
          <cell r="B11072" t="str">
            <v>Rotura de Cristales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>
            <v>611206102</v>
          </cell>
          <cell r="B11073" t="str">
            <v>Transporte MarÌtimo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>
            <v>611206103</v>
          </cell>
          <cell r="B11074" t="str">
            <v>Transporte AÈreo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>
            <v>611206104</v>
          </cell>
          <cell r="B11075" t="str">
            <v>Transporte Terrestre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>
            <v>611206105</v>
          </cell>
          <cell r="B11076" t="str">
            <v>MarÌtimos Cascos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>
            <v>611206106</v>
          </cell>
          <cell r="B11077" t="str">
            <v>AviaciÛn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>
            <v>611206107</v>
          </cell>
          <cell r="B11078" t="str">
            <v>Robo y Hurto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>
            <v>611206108</v>
          </cell>
          <cell r="B11079" t="str">
            <v>Fidelidad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>
            <v>611206109</v>
          </cell>
          <cell r="B11080" t="str">
            <v>Seguros de Bancos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>
            <v>611206110</v>
          </cell>
          <cell r="B11081" t="str">
            <v>Todo Riesgo para Contratistas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>
            <v>611206111</v>
          </cell>
          <cell r="B11082" t="str">
            <v>Todo Riesgo Equipo para Contratista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>
            <v>611206112</v>
          </cell>
          <cell r="B11083" t="str">
            <v>Rotura de Maquinaria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>
            <v>611206113</v>
          </cell>
          <cell r="B11084" t="str">
            <v>Montaje contra todo Riesgos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>
            <v>611206114</v>
          </cell>
          <cell r="B11085" t="str">
            <v>Todo Riesgo Equipo ElectrÛnico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>
            <v>611206115</v>
          </cell>
          <cell r="B11086" t="str">
            <v>Calderos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>
            <v>611206116</v>
          </cell>
          <cell r="B11087" t="str">
            <v>Lucro Cesante por interrupciÛn de Negocios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>
            <v>611206117</v>
          </cell>
          <cell r="B11088" t="str">
            <v>Lucro Cesante Rotura de Maquinaria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>
            <v>611206118</v>
          </cell>
          <cell r="B11089" t="str">
            <v>Responsabilidad Civil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>
            <v>611206119</v>
          </cell>
          <cell r="B11090" t="str">
            <v>Riesgos Profesionales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>
            <v>611206120</v>
          </cell>
          <cell r="B11091" t="str">
            <v>Ganadero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>
            <v>611206121</v>
          </cell>
          <cell r="B11092" t="str">
            <v>AgrÌcola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>
            <v>611206122</v>
          </cell>
          <cell r="B11093" t="str">
            <v>Domiciliario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>
            <v>611206123</v>
          </cell>
          <cell r="B11094" t="str">
            <v>CrÈdito Interno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>
            <v>611206124</v>
          </cell>
          <cell r="B11095" t="str">
            <v>CrÈdito a la ExportaciÛn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>
            <v>611206125</v>
          </cell>
          <cell r="B11096" t="str">
            <v>Miscelaneos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>
            <v>6112062</v>
          </cell>
          <cell r="B11097" t="str">
            <v>OTROS SEGUROS GENERALES - MONEDA EXTRANJERA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>
            <v>611206201</v>
          </cell>
          <cell r="B11098" t="str">
            <v>Rotura de Cristales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>
            <v>611206202</v>
          </cell>
          <cell r="B11099" t="str">
            <v>Transporte MarÌtimo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>
            <v>611206203</v>
          </cell>
          <cell r="B11100" t="str">
            <v>Transporte AÈreo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>
            <v>611206204</v>
          </cell>
          <cell r="B11101" t="str">
            <v>Transporte Terrestre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>
            <v>611206205</v>
          </cell>
          <cell r="B11102" t="str">
            <v>MarÌtimos Cascos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>
            <v>611206206</v>
          </cell>
          <cell r="B11103" t="str">
            <v>aviaciÛn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>
            <v>611206207</v>
          </cell>
          <cell r="B11104" t="str">
            <v>Robo y Hurto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>
            <v>611206208</v>
          </cell>
          <cell r="B11105" t="str">
            <v>Fidelidad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>
            <v>611206209</v>
          </cell>
          <cell r="B11106" t="str">
            <v>Seguros de Bancos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>
            <v>611206210</v>
          </cell>
          <cell r="B11107" t="str">
            <v>Todo Riesgo para Contratistas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>
            <v>611206211</v>
          </cell>
          <cell r="B11108" t="str">
            <v>Todo Riesgo Equipo para Contratista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>
            <v>611206212</v>
          </cell>
          <cell r="B11109" t="str">
            <v>Rotura de Maquinaria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>
            <v>611206213</v>
          </cell>
          <cell r="B11110" t="str">
            <v>Montaje contra todo Riesgos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>
            <v>611206214</v>
          </cell>
          <cell r="B11111" t="str">
            <v>Todo Riesgo Equipo ElectrÛnico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>
            <v>611206215</v>
          </cell>
          <cell r="B11112" t="str">
            <v>Calderos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>
            <v>611206216</v>
          </cell>
          <cell r="B11113" t="str">
            <v>Lucro Cesante por interrupciÛn de Negocios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>
            <v>611206217</v>
          </cell>
          <cell r="B11114" t="str">
            <v>Lucro Cesante Rotura de Maquinaria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>
            <v>611206218</v>
          </cell>
          <cell r="B11115" t="str">
            <v>Responsabilidad Civil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>
            <v>611206219</v>
          </cell>
          <cell r="B11116" t="str">
            <v>Riesgos Profesionales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>
            <v>611206220</v>
          </cell>
          <cell r="B11117" t="str">
            <v>Ganadero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>
            <v>611206221</v>
          </cell>
          <cell r="B11118" t="str">
            <v>AgrÌcola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>
            <v>611206222</v>
          </cell>
          <cell r="B11119" t="str">
            <v>Domiciliario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>
            <v>611206223</v>
          </cell>
          <cell r="B11120" t="str">
            <v>CrÈdito Interno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>
            <v>611206224</v>
          </cell>
          <cell r="B11121" t="str">
            <v>CrÈdito a la ExportaciÛn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>
            <v>611206225</v>
          </cell>
          <cell r="B11122" t="str">
            <v>Miscelaneos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>
            <v>611207</v>
          </cell>
          <cell r="B11123" t="str">
            <v>POR SEGUROS ESPECIALES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>
            <v>6112071</v>
          </cell>
          <cell r="B11124" t="str">
            <v>MONEDA NACIONAL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>
            <v>6112072</v>
          </cell>
          <cell r="B11125" t="str">
            <v>MONEDA EXTRANJERA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>
            <v>6113</v>
          </cell>
          <cell r="B11126" t="str">
            <v>RESPONSABILIDADES POR RETROCESIONES A  OTRAS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>
            <v>611301</v>
          </cell>
          <cell r="B11127" t="str">
            <v>DE SEGUROS DE VIDA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>
            <v>6113011</v>
          </cell>
          <cell r="B11128" t="str">
            <v>DE SEGUROS DE VIDA MONEDA NACIONAL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>
            <v>611301101</v>
          </cell>
          <cell r="B11129" t="str">
            <v>INDIVIDUAL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>
            <v>611301102</v>
          </cell>
          <cell r="B11130" t="str">
            <v>POPULAR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>
            <v>611301103</v>
          </cell>
          <cell r="B11131" t="str">
            <v>COLECTIVO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>
            <v>611301104</v>
          </cell>
          <cell r="B11132" t="str">
            <v>OTROS PLANES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>
            <v>6113012</v>
          </cell>
          <cell r="B11133" t="str">
            <v>DE SEGUROS DE VIDA -MONEDA EXTRANJERA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>
            <v>611301201</v>
          </cell>
          <cell r="B11134" t="str">
            <v>INDIVIDUAL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>
            <v>611301202</v>
          </cell>
          <cell r="B11135" t="str">
            <v>POPULAR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>
            <v>611301203</v>
          </cell>
          <cell r="B11136" t="str">
            <v>COLECTIVO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>
            <v>611301204</v>
          </cell>
          <cell r="B11137" t="str">
            <v>OTROS PLANES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>
            <v>611302</v>
          </cell>
          <cell r="B11138" t="str">
            <v>POR SEGUROS PREVISIONALES RENTAS Y PENSIONES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>
            <v>6113021</v>
          </cell>
          <cell r="B11139" t="str">
            <v>MONEDA NACIONAL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>
            <v>6113022</v>
          </cell>
          <cell r="B11140" t="str">
            <v>MONEDA EXTRANJERA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>
            <v>611303</v>
          </cell>
          <cell r="B11141" t="str">
            <v>DE ACCIDENTES Y ENFERMEDAD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>
            <v>6113031</v>
          </cell>
          <cell r="B11142" t="str">
            <v>DE ACCIDENTES Y ENFERMEDAD MONEDA NACIONAL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>
            <v>611303101</v>
          </cell>
          <cell r="B11143" t="str">
            <v>SALUD Y HOSPITALIZACION -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>
            <v>611303102</v>
          </cell>
          <cell r="B11144" t="str">
            <v>ACCIDENTES PERSONALES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>
            <v>611303103</v>
          </cell>
          <cell r="B11145" t="str">
            <v>ACCIDENTES VIAJES AEREOS -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>
            <v>6113032</v>
          </cell>
          <cell r="B11146" t="str">
            <v>DE ACCIDENTES Y ENFERMEDAD MONEDA EXTRANJERA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>
            <v>611303201</v>
          </cell>
          <cell r="B11147" t="str">
            <v>SALUD Y HOSPITALIZACION -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>
            <v>611303202</v>
          </cell>
          <cell r="B11148" t="str">
            <v>ACCIDENTES PERSONALES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>
            <v>611303203</v>
          </cell>
          <cell r="B11149" t="str">
            <v>ACCIDENTES VIAJES AEREOS -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>
            <v>611304</v>
          </cell>
          <cell r="B11150" t="str">
            <v>POR SEGUROS DE INCENDIO Y LINEAS ALIADAS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>
            <v>6113041</v>
          </cell>
          <cell r="B11151" t="str">
            <v>MONEDA NACIONAL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>
            <v>6113042</v>
          </cell>
          <cell r="B11152" t="str">
            <v>MONEDA EXTRANJERA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>
            <v>611305</v>
          </cell>
          <cell r="B11153" t="str">
            <v>POR SEGUROS DE AUTOMOTORES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>
            <v>6113051</v>
          </cell>
          <cell r="B11154" t="str">
            <v>MONEDA NACIONAL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>
            <v>6113052</v>
          </cell>
          <cell r="B11155" t="str">
            <v>MONEDA EXTRANJERA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>
            <v>611306</v>
          </cell>
          <cell r="B11156" t="str">
            <v>POR OTROS SEGUROS GENERALES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>
            <v>6113061</v>
          </cell>
          <cell r="B11157" t="str">
            <v>OTROS SEGUROS GENERALES - MONEDA NACIONAL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>
            <v>611306101</v>
          </cell>
          <cell r="B11158" t="str">
            <v>Rotura de Cristales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>
            <v>611306102</v>
          </cell>
          <cell r="B11159" t="str">
            <v>Transporte MarÌtimo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>
            <v>611306103</v>
          </cell>
          <cell r="B11160" t="str">
            <v>Transporte AÈreo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>
            <v>611306104</v>
          </cell>
          <cell r="B11161" t="str">
            <v>Transporte Terrestre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>
            <v>611306105</v>
          </cell>
          <cell r="B11162" t="str">
            <v>MarÌtimos Cascos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>
            <v>611306106</v>
          </cell>
          <cell r="B11163" t="str">
            <v>AviaciÛn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>
            <v>611306107</v>
          </cell>
          <cell r="B11164" t="str">
            <v>Robo y Hurto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>
            <v>611306108</v>
          </cell>
          <cell r="B11165" t="str">
            <v>Transporte Terrestre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>
            <v>611306109</v>
          </cell>
          <cell r="B11166" t="str">
            <v>Seguros de Bancos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>
            <v>611306110</v>
          </cell>
          <cell r="B11167" t="str">
            <v>Todo Riesgo para Contratistas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>
            <v>611306111</v>
          </cell>
          <cell r="B11168" t="str">
            <v>Todo Riesgo Equipo para Contratista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>
            <v>611306112</v>
          </cell>
          <cell r="B11169" t="str">
            <v>Rotura de Maquinaria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>
            <v>611306113</v>
          </cell>
          <cell r="B11170" t="str">
            <v>Montaje contra todo Riesgos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>
            <v>611306114</v>
          </cell>
          <cell r="B11171" t="str">
            <v>Todo Riesgo Equipo ElectrÛnico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>
            <v>611306115</v>
          </cell>
          <cell r="B11172" t="str">
            <v>Calderos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>
            <v>611306116</v>
          </cell>
          <cell r="B11173" t="str">
            <v>Lucro Cesante por interrupciÛn de Negocios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>
            <v>611306117</v>
          </cell>
          <cell r="B11174" t="str">
            <v>Lucro Cesante Rotura de Maquinaria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>
            <v>611306118</v>
          </cell>
          <cell r="B11175" t="str">
            <v>Responsabilidad Civil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>
            <v>611306119</v>
          </cell>
          <cell r="B11176" t="str">
            <v>Riesgos Profesionales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>
            <v>611306120</v>
          </cell>
          <cell r="B11177" t="str">
            <v>Ganadero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>
            <v>611306121</v>
          </cell>
          <cell r="B11178" t="str">
            <v>AgrÌcola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>
            <v>611306122</v>
          </cell>
          <cell r="B11179" t="str">
            <v>Domiciliario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>
            <v>611306123</v>
          </cell>
          <cell r="B11180" t="str">
            <v>CrÈdito Interno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>
            <v>611306124</v>
          </cell>
          <cell r="B11181" t="str">
            <v>CrÈdito a la ExportaciÛn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>
            <v>611306125</v>
          </cell>
          <cell r="B11182" t="str">
            <v>Miscelaneos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>
            <v>6113062</v>
          </cell>
          <cell r="B11183" t="str">
            <v>OTROS SEGUROS GENERALES - MONEDA EXTRANJERA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>
            <v>611306201</v>
          </cell>
          <cell r="B11184" t="str">
            <v>Rotura de Cristales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>
            <v>611306202</v>
          </cell>
          <cell r="B11185" t="str">
            <v>Transporte MarÌtimo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>
            <v>611306203</v>
          </cell>
          <cell r="B11186" t="str">
            <v>Transporte AÈreo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>
            <v>611306204</v>
          </cell>
          <cell r="B11187" t="str">
            <v>Transporte Terrestre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>
            <v>611306205</v>
          </cell>
          <cell r="B11188" t="str">
            <v>MarÌtimos Cascos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>
            <v>611306206</v>
          </cell>
          <cell r="B11189" t="str">
            <v>aviaciÛn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>
            <v>611306207</v>
          </cell>
          <cell r="B11190" t="str">
            <v>Robo y Hurto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>
            <v>611306208</v>
          </cell>
          <cell r="B11191" t="str">
            <v>Fidelidad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>
            <v>611306209</v>
          </cell>
          <cell r="B11192" t="str">
            <v>Seguros de Bancos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>
            <v>611306210</v>
          </cell>
          <cell r="B11193" t="str">
            <v>Todo Riesgo para Contratistas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>
            <v>611306211</v>
          </cell>
          <cell r="B11194" t="str">
            <v>Todo Riesgo Equipo para Contratista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>
            <v>611306212</v>
          </cell>
          <cell r="B11195" t="str">
            <v>Rotura de Maquinaria -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>
            <v>611306213</v>
          </cell>
          <cell r="B11196" t="str">
            <v>Montaje contra todo Riesgos -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</row>
        <row r="11197">
          <cell r="A11197">
            <v>611306214</v>
          </cell>
          <cell r="B11197" t="str">
            <v>Todo Riesgo Equipo ElectrÛnico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>
            <v>611306215</v>
          </cell>
          <cell r="B11198" t="str">
            <v>Calderos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>
            <v>611306216</v>
          </cell>
          <cell r="B11199" t="str">
            <v>Lucro Cesante por interrupciÛn de Negocios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>
            <v>611306217</v>
          </cell>
          <cell r="B11200" t="str">
            <v>Lucro Cesante Rotura de Maquinaria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</row>
        <row r="11201">
          <cell r="A11201">
            <v>611306218</v>
          </cell>
          <cell r="B11201" t="str">
            <v>Responsabilidad Civil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</row>
        <row r="11202">
          <cell r="A11202">
            <v>611306219</v>
          </cell>
          <cell r="B11202" t="str">
            <v>Riesgos Profesionales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>
            <v>611306220</v>
          </cell>
          <cell r="B11203" t="str">
            <v>Ganadero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>
            <v>611306221</v>
          </cell>
          <cell r="B11204" t="str">
            <v>AgrÌcola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>
            <v>611306222</v>
          </cell>
          <cell r="B11205" t="str">
            <v>Domiciliario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>
            <v>611306223</v>
          </cell>
          <cell r="B11206" t="str">
            <v>CrÈdito Interno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>
            <v>611306224</v>
          </cell>
          <cell r="B11207" t="str">
            <v>CrÈdito a la ExportaciÛn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>
            <v>611306225</v>
          </cell>
          <cell r="B11208" t="str">
            <v>Miscelaneos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>
            <v>611307</v>
          </cell>
          <cell r="B11209" t="str">
            <v>ESPECIALES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>
            <v>6113071</v>
          </cell>
          <cell r="B11210" t="str">
            <v>MONEDA NACIONAL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>
            <v>6113072</v>
          </cell>
          <cell r="B11211" t="str">
            <v>MONEDA EXTRANJERA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>
            <v>6114</v>
          </cell>
          <cell r="B11212" t="str">
            <v>RESPONSABILIDADES POR RETROCESIONES DE FIANZAS  A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>
            <v>611401</v>
          </cell>
          <cell r="B11213" t="str">
            <v>DE FIANZAS FIDELIDAD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>
            <v>6114011</v>
          </cell>
          <cell r="B11214" t="str">
            <v>MONEDA NACIONAL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>
            <v>6114012</v>
          </cell>
          <cell r="B11215" t="str">
            <v>MONEDA EXTRANJERA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</row>
        <row r="11216">
          <cell r="A11216">
            <v>611402</v>
          </cell>
          <cell r="B11216" t="str">
            <v>DE FIANZAS GARANTIAS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>
            <v>6114021</v>
          </cell>
          <cell r="B11217" t="str">
            <v>MONEDA NACIONAL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>
            <v>6114022</v>
          </cell>
          <cell r="B11218" t="str">
            <v>MONEDA EXTRANJERA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>
            <v>611403</v>
          </cell>
          <cell r="B11219" t="str">
            <v>DE FIANZAS MOTORISTAS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</row>
        <row r="11220">
          <cell r="A11220">
            <v>6114031</v>
          </cell>
          <cell r="B11220" t="str">
            <v>MONEDA NACIONAL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</row>
        <row r="11221">
          <cell r="A11221">
            <v>6114032</v>
          </cell>
          <cell r="B11221" t="str">
            <v>MONEDA EXTRANJERA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>
            <v>6115</v>
          </cell>
          <cell r="B11222" t="str">
            <v>RESPONSABILIDADES POR RETROCESIONES DE FIANZAS A</v>
          </cell>
          <cell r="C11222">
            <v>3637500</v>
          </cell>
          <cell r="D11222">
            <v>1287500</v>
          </cell>
          <cell r="E11222">
            <v>750000</v>
          </cell>
          <cell r="F11222">
            <v>4175000</v>
          </cell>
        </row>
        <row r="11223">
          <cell r="A11223">
            <v>611501</v>
          </cell>
          <cell r="B11223" t="str">
            <v>DE FIANZAS FIDELIDAD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</row>
        <row r="11224">
          <cell r="A11224">
            <v>6115011</v>
          </cell>
          <cell r="B11224" t="str">
            <v>MONEDA NACIONAL</v>
          </cell>
          <cell r="C11224">
            <v>0</v>
          </cell>
          <cell r="D11224">
            <v>0</v>
          </cell>
          <cell r="E11224">
            <v>0</v>
          </cell>
          <cell r="F11224">
            <v>0</v>
          </cell>
        </row>
        <row r="11225">
          <cell r="A11225">
            <v>6115012</v>
          </cell>
          <cell r="B11225" t="str">
            <v>MONEDA EXTRANJERA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>
            <v>611502</v>
          </cell>
          <cell r="B11226" t="str">
            <v>DE FIANZAS GARANTIAS</v>
          </cell>
          <cell r="C11226">
            <v>3637500</v>
          </cell>
          <cell r="D11226">
            <v>1287500</v>
          </cell>
          <cell r="E11226">
            <v>750000</v>
          </cell>
          <cell r="F11226">
            <v>4175000</v>
          </cell>
        </row>
        <row r="11227">
          <cell r="A11227">
            <v>6115021</v>
          </cell>
          <cell r="B11227" t="str">
            <v>MONEDA NACIONAL</v>
          </cell>
          <cell r="C11227">
            <v>3637500</v>
          </cell>
          <cell r="D11227">
            <v>1287500</v>
          </cell>
          <cell r="E11227">
            <v>750000</v>
          </cell>
          <cell r="F11227">
            <v>4175000</v>
          </cell>
        </row>
        <row r="11228">
          <cell r="A11228">
            <v>6115022</v>
          </cell>
          <cell r="B11228" t="str">
            <v>MONEDA EXTRANJERA</v>
          </cell>
          <cell r="C11228">
            <v>0</v>
          </cell>
          <cell r="D11228">
            <v>0</v>
          </cell>
          <cell r="E11228">
            <v>0</v>
          </cell>
          <cell r="F11228">
            <v>0</v>
          </cell>
        </row>
        <row r="11229">
          <cell r="A11229">
            <v>611503</v>
          </cell>
          <cell r="B11229" t="str">
            <v>DE FIANZAS MOTORISTAS</v>
          </cell>
          <cell r="C11229">
            <v>0</v>
          </cell>
          <cell r="D11229">
            <v>0</v>
          </cell>
          <cell r="E11229">
            <v>0</v>
          </cell>
          <cell r="F11229">
            <v>0</v>
          </cell>
        </row>
        <row r="11230">
          <cell r="A11230">
            <v>6115031</v>
          </cell>
          <cell r="B11230" t="str">
            <v>MONEDA NACIONAL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>
            <v>6115032</v>
          </cell>
          <cell r="B11231" t="str">
            <v>MONEDA EXTRANJERA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>
            <v>6116</v>
          </cell>
          <cell r="B11232" t="str">
            <v>RESPONSABILIDADES POR RETROCESIONES DE FIANZAS A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>
            <v>611601</v>
          </cell>
          <cell r="B11233" t="str">
            <v>DE FIANZAS FIDELIDAD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>
            <v>6116011</v>
          </cell>
          <cell r="B11234" t="str">
            <v>MONEDA NACIONAL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>
            <v>6116012</v>
          </cell>
          <cell r="B11235" t="str">
            <v>MONEDA EXTRANJERA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>
            <v>611602</v>
          </cell>
          <cell r="B11236" t="str">
            <v>DE FIANZAS GARANTIAS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>
            <v>6116021</v>
          </cell>
          <cell r="B11237" t="str">
            <v>MONEDA NACIONAL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>
            <v>6116022</v>
          </cell>
          <cell r="B11238" t="str">
            <v>MONEDA EXTRANJERA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>
            <v>611603</v>
          </cell>
          <cell r="B11239" t="str">
            <v>DE FIANZAS MOTORISTAS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>
            <v>6116031</v>
          </cell>
          <cell r="B11240" t="str">
            <v>MONEDA NACIONAL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>
            <v>6116032</v>
          </cell>
          <cell r="B11241" t="str">
            <v>MONEDA EXTRANJERA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>
            <v>6117</v>
          </cell>
          <cell r="B11242" t="str">
            <v>RESPONSABILIDAD POR LITIGIOS Y DEMANDAS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</row>
        <row r="11243">
          <cell r="A11243">
            <v>611701</v>
          </cell>
          <cell r="B11243" t="str">
            <v>POR CAUSAS RELACIONADAS AL GIRO DEL NEGOCIO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</row>
        <row r="11244">
          <cell r="A11244">
            <v>6117011</v>
          </cell>
          <cell r="B11244" t="str">
            <v>Moneda nacional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</row>
        <row r="11245">
          <cell r="A11245">
            <v>6117012</v>
          </cell>
          <cell r="B11245" t="str">
            <v>Moneda extranjera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</row>
        <row r="11246">
          <cell r="A11246">
            <v>611702</v>
          </cell>
          <cell r="B11246" t="str">
            <v>POR OTRAS CAUSAS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</row>
        <row r="11247">
          <cell r="A11247">
            <v>6117021</v>
          </cell>
          <cell r="B11247" t="str">
            <v>Moneda nacional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</row>
        <row r="11248">
          <cell r="A11248">
            <v>6117022</v>
          </cell>
          <cell r="B11248" t="str">
            <v>Moneda extranjera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</row>
        <row r="11249">
          <cell r="A11249">
            <v>62</v>
          </cell>
          <cell r="B11249" t="str">
            <v>DERECHOS POR FIANZAS EMITIDAS</v>
          </cell>
          <cell r="C11249">
            <v>443790513.11000001</v>
          </cell>
          <cell r="D11249">
            <v>294738876.75</v>
          </cell>
          <cell r="E11249">
            <v>414979594.73000002</v>
          </cell>
          <cell r="F11249">
            <v>323549795.13</v>
          </cell>
        </row>
        <row r="11250">
          <cell r="A11250">
            <v>6201</v>
          </cell>
          <cell r="B11250" t="str">
            <v>DERECHOS POR FIANZAS EMITIDAS</v>
          </cell>
          <cell r="C11250">
            <v>443790513.11000001</v>
          </cell>
          <cell r="D11250">
            <v>294738876.75</v>
          </cell>
          <cell r="E11250">
            <v>414979594.73000002</v>
          </cell>
          <cell r="F11250">
            <v>323549795.13</v>
          </cell>
        </row>
        <row r="11251">
          <cell r="A11251">
            <v>620101</v>
          </cell>
          <cell r="B11251" t="str">
            <v>FIDELIDAD</v>
          </cell>
          <cell r="C11251">
            <v>0</v>
          </cell>
          <cell r="D11251">
            <v>0</v>
          </cell>
          <cell r="E11251">
            <v>0</v>
          </cell>
          <cell r="F11251">
            <v>0</v>
          </cell>
        </row>
        <row r="11252">
          <cell r="A11252">
            <v>6201011</v>
          </cell>
          <cell r="B11252" t="str">
            <v>MONEDA NACIONAL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</row>
        <row r="11253">
          <cell r="A11253">
            <v>6201012</v>
          </cell>
          <cell r="B11253" t="str">
            <v>MONEDA EXTRANJERA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</row>
        <row r="11254">
          <cell r="A11254">
            <v>620102</v>
          </cell>
          <cell r="B11254" t="str">
            <v>GARANTIA</v>
          </cell>
          <cell r="C11254">
            <v>443790513.11000001</v>
          </cell>
          <cell r="D11254">
            <v>294738876.75</v>
          </cell>
          <cell r="E11254">
            <v>414979594.73000002</v>
          </cell>
          <cell r="F11254">
            <v>323549795.13</v>
          </cell>
        </row>
        <row r="11255">
          <cell r="A11255">
            <v>6201021</v>
          </cell>
          <cell r="B11255" t="str">
            <v>MONEDA NACIONAL</v>
          </cell>
          <cell r="C11255">
            <v>443790513.11000001</v>
          </cell>
          <cell r="D11255">
            <v>294738876.75</v>
          </cell>
          <cell r="E11255">
            <v>414979594.73000002</v>
          </cell>
          <cell r="F11255">
            <v>323549795.13</v>
          </cell>
        </row>
        <row r="11256">
          <cell r="A11256">
            <v>6201022</v>
          </cell>
          <cell r="B11256" t="str">
            <v>MONEDA EXTRANJERA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>
            <v>620103</v>
          </cell>
          <cell r="B11257" t="str">
            <v>MOTORISTAS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>
            <v>6201031</v>
          </cell>
          <cell r="B11258" t="str">
            <v>MONEDA NACIONAL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>
            <v>6201032</v>
          </cell>
          <cell r="B11259" t="str">
            <v>MONEDA EXTRANJERA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>
            <v>6299</v>
          </cell>
          <cell r="B11260" t="str">
            <v>PROVISIONES POR FIANZAS EMITIDAS (cr)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</row>
        <row r="11261">
          <cell r="A11261">
            <v>629901</v>
          </cell>
          <cell r="B11261" t="str">
            <v>FIDELIDAD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>
            <v>6299011</v>
          </cell>
          <cell r="B11262" t="str">
            <v>MONEDA NACIONAL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</row>
        <row r="11263">
          <cell r="A11263">
            <v>6299012</v>
          </cell>
          <cell r="B11263" t="str">
            <v>MONEDA EXTRANJERA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</row>
        <row r="11264">
          <cell r="A11264">
            <v>629902</v>
          </cell>
          <cell r="B11264" t="str">
            <v>GARANTIA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</row>
        <row r="11265">
          <cell r="A11265">
            <v>6299021</v>
          </cell>
          <cell r="B11265" t="str">
            <v>MONEDA NACIONAL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</row>
        <row r="11266">
          <cell r="A11266">
            <v>6299022</v>
          </cell>
          <cell r="B11266" t="str">
            <v>MONEDA EXTRANJERA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</row>
        <row r="11267">
          <cell r="A11267">
            <v>629903</v>
          </cell>
          <cell r="B11267" t="str">
            <v>MOTORISTAS</v>
          </cell>
          <cell r="C11267">
            <v>0</v>
          </cell>
          <cell r="D11267">
            <v>0</v>
          </cell>
          <cell r="E11267">
            <v>0</v>
          </cell>
          <cell r="F11267">
            <v>0</v>
          </cell>
        </row>
        <row r="11268">
          <cell r="A11268">
            <v>6299031</v>
          </cell>
          <cell r="B11268" t="str">
            <v>MONEDA NACIONAL</v>
          </cell>
          <cell r="C11268">
            <v>0</v>
          </cell>
          <cell r="D11268">
            <v>0</v>
          </cell>
          <cell r="E11268">
            <v>0</v>
          </cell>
          <cell r="F11268">
            <v>0</v>
          </cell>
        </row>
        <row r="11269">
          <cell r="A11269">
            <v>6299032</v>
          </cell>
          <cell r="B11269" t="str">
            <v>MONEDA EXTRANJERA</v>
          </cell>
          <cell r="C11269">
            <v>0</v>
          </cell>
          <cell r="D11269">
            <v>0</v>
          </cell>
          <cell r="E11269">
            <v>0</v>
          </cell>
          <cell r="F11269">
            <v>0</v>
          </cell>
        </row>
        <row r="11270">
          <cell r="A11270">
            <v>7</v>
          </cell>
          <cell r="B11270" t="str">
            <v>CONTINGENTES Y COMPROMISOS POR CONTRA</v>
          </cell>
          <cell r="C11270">
            <v>-1760630833.03</v>
          </cell>
          <cell r="D11270">
            <v>771589879.20000005</v>
          </cell>
          <cell r="E11270">
            <v>2138737376.74</v>
          </cell>
          <cell r="F11270">
            <v>-3127778330.5700002</v>
          </cell>
        </row>
        <row r="11271">
          <cell r="A11271">
            <v>71</v>
          </cell>
          <cell r="B11271" t="str">
            <v>CONTINGENTES Y COMPROMISOS POR CONTRA</v>
          </cell>
          <cell r="C11271">
            <v>-1705352869.1500001</v>
          </cell>
          <cell r="D11271">
            <v>356610284.47000003</v>
          </cell>
          <cell r="E11271">
            <v>1645591333.8499999</v>
          </cell>
          <cell r="F11271">
            <v>-2994333918.5300002</v>
          </cell>
        </row>
        <row r="11272">
          <cell r="A11272">
            <v>72</v>
          </cell>
          <cell r="B11272" t="str">
            <v>COMPROMISOS POR FIANZAS EMITIDAS POR  CONTRA</v>
          </cell>
          <cell r="C11272">
            <v>-55277963.880000003</v>
          </cell>
          <cell r="D11272">
            <v>414979594.73000002</v>
          </cell>
          <cell r="E11272">
            <v>493146042.88999999</v>
          </cell>
          <cell r="F11272">
            <v>-133444412.04000001</v>
          </cell>
        </row>
        <row r="11273">
          <cell r="A11273">
            <v>8</v>
          </cell>
          <cell r="B11273" t="str">
            <v>CUENTAS DE CONTROL</v>
          </cell>
          <cell r="C11273">
            <v>692429490.94000006</v>
          </cell>
          <cell r="D11273">
            <v>76923520.069999993</v>
          </cell>
          <cell r="E11273">
            <v>75658217.549999997</v>
          </cell>
          <cell r="F11273">
            <v>693694793.46000004</v>
          </cell>
        </row>
        <row r="11274">
          <cell r="A11274">
            <v>81</v>
          </cell>
          <cell r="B11274" t="str">
            <v>CUENTAS DE CONTROL DEUDORAS</v>
          </cell>
          <cell r="C11274">
            <v>692429490.94000006</v>
          </cell>
          <cell r="D11274">
            <v>76923520.069999993</v>
          </cell>
          <cell r="E11274">
            <v>75658217.549999997</v>
          </cell>
          <cell r="F11274">
            <v>693694793.46000004</v>
          </cell>
        </row>
        <row r="11275">
          <cell r="A11275">
            <v>8101</v>
          </cell>
          <cell r="B11275" t="str">
            <v>RIESGOS CATASTROFICOS, COASEGUROS Y DEDUCIBLES</v>
          </cell>
          <cell r="C11275">
            <v>631362072.91999996</v>
          </cell>
          <cell r="D11275">
            <v>69466166</v>
          </cell>
          <cell r="E11275">
            <v>66592167</v>
          </cell>
          <cell r="F11275">
            <v>634236071.91999996</v>
          </cell>
        </row>
        <row r="11276">
          <cell r="A11276">
            <v>810101</v>
          </cell>
          <cell r="B11276" t="str">
            <v>RIESGOS CATASTROFICOS DIRECTOS</v>
          </cell>
          <cell r="C11276">
            <v>431934000</v>
          </cell>
          <cell r="D11276">
            <v>44879000</v>
          </cell>
          <cell r="E11276">
            <v>43524000</v>
          </cell>
          <cell r="F11276">
            <v>433289000</v>
          </cell>
        </row>
        <row r="11277">
          <cell r="A11277">
            <v>8101010</v>
          </cell>
          <cell r="B11277" t="str">
            <v>RIESGOS CATASTROFICOS DIRECTOS</v>
          </cell>
          <cell r="C11277">
            <v>431934000</v>
          </cell>
          <cell r="D11277">
            <v>44879000</v>
          </cell>
          <cell r="E11277">
            <v>43524000</v>
          </cell>
          <cell r="F11277">
            <v>433289000</v>
          </cell>
        </row>
        <row r="11278">
          <cell r="A11278">
            <v>810102</v>
          </cell>
          <cell r="B11278" t="str">
            <v>RIESGOS CATASTROFICOS CEDIDOS</v>
          </cell>
          <cell r="C11278">
            <v>162654623.91999999</v>
          </cell>
          <cell r="D11278">
            <v>17553060</v>
          </cell>
          <cell r="E11278">
            <v>15738970</v>
          </cell>
          <cell r="F11278">
            <v>164468713.91999999</v>
          </cell>
        </row>
        <row r="11279">
          <cell r="A11279">
            <v>8101020</v>
          </cell>
          <cell r="B11279" t="str">
            <v>RIESGOS CATASTROFICOS CEDIDOS</v>
          </cell>
          <cell r="C11279">
            <v>162654623.91999999</v>
          </cell>
          <cell r="D11279">
            <v>17553060</v>
          </cell>
          <cell r="E11279">
            <v>15738970</v>
          </cell>
          <cell r="F11279">
            <v>164468713.91999999</v>
          </cell>
        </row>
        <row r="11280">
          <cell r="A11280">
            <v>810102005</v>
          </cell>
          <cell r="B11280" t="str">
            <v>Resp cedidas a Soc Locales de pols. con terremoto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</row>
        <row r="11281">
          <cell r="A11281">
            <v>810102006</v>
          </cell>
          <cell r="B11281" t="str">
            <v>Resp cedida a soc de primer orden del exterior con terremoto</v>
          </cell>
          <cell r="C11281">
            <v>125488590</v>
          </cell>
          <cell r="D11281">
            <v>17553060</v>
          </cell>
          <cell r="E11281">
            <v>13738970</v>
          </cell>
          <cell r="F11281">
            <v>129302680</v>
          </cell>
        </row>
        <row r="11282">
          <cell r="A11282">
            <v>810102007</v>
          </cell>
          <cell r="B11282" t="str">
            <v>Resp ced a otras sociedades del exterior con terremoto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>
            <v>810102011</v>
          </cell>
          <cell r="B11283" t="str">
            <v>Resp por retrocesiones a soc locales con terremoto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</row>
        <row r="11284">
          <cell r="A11284">
            <v>810102012</v>
          </cell>
          <cell r="B11284" t="str">
            <v>Resp por retroces a soc de primer orden del ext con terrem</v>
          </cell>
          <cell r="C11284">
            <v>0</v>
          </cell>
          <cell r="D11284">
            <v>0</v>
          </cell>
          <cell r="E11284">
            <v>0</v>
          </cell>
          <cell r="F11284">
            <v>0</v>
          </cell>
        </row>
        <row r="11285">
          <cell r="A11285">
            <v>810102013</v>
          </cell>
          <cell r="B11285" t="str">
            <v>Resp por retrocesiones a otras soc del ext con terremoto</v>
          </cell>
          <cell r="C11285">
            <v>0</v>
          </cell>
          <cell r="D11285">
            <v>0</v>
          </cell>
          <cell r="E11285">
            <v>0</v>
          </cell>
          <cell r="F11285">
            <v>0</v>
          </cell>
        </row>
        <row r="11286">
          <cell r="A11286">
            <v>810102014</v>
          </cell>
          <cell r="B11286" t="str">
            <v>Contrato de Exceso de Pérdida</v>
          </cell>
          <cell r="C11286">
            <v>37000000</v>
          </cell>
          <cell r="D11286">
            <v>0</v>
          </cell>
          <cell r="E11286">
            <v>2000000</v>
          </cell>
          <cell r="F11286">
            <v>35000000</v>
          </cell>
        </row>
        <row r="11287">
          <cell r="A11287">
            <v>810102015</v>
          </cell>
          <cell r="B11287" t="str">
            <v>Siniestros por cobrar por cesiones a reaseguradores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</row>
        <row r="11288">
          <cell r="A11288">
            <v>810102016</v>
          </cell>
          <cell r="B11288" t="str">
            <v>Rva para Reclamos en trámite a cargo de reaseguradores</v>
          </cell>
          <cell r="C11288">
            <v>166033.92000000001</v>
          </cell>
          <cell r="D11288">
            <v>0</v>
          </cell>
          <cell r="E11288">
            <v>0</v>
          </cell>
          <cell r="F11288">
            <v>166033.92000000001</v>
          </cell>
        </row>
        <row r="11289">
          <cell r="A11289">
            <v>810103</v>
          </cell>
          <cell r="B11289" t="str">
            <v>RIESGOS CATASTROFICOS TOMADOS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</row>
        <row r="11290">
          <cell r="A11290">
            <v>8101030</v>
          </cell>
          <cell r="B11290" t="str">
            <v>RIESGOS CATASTROFICOS TOMADOS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</row>
        <row r="11291">
          <cell r="A11291">
            <v>810104</v>
          </cell>
          <cell r="B11291" t="str">
            <v>COASEGUROS</v>
          </cell>
          <cell r="C11291">
            <v>30644541</v>
          </cell>
          <cell r="D11291">
            <v>5861755</v>
          </cell>
          <cell r="E11291">
            <v>6107664</v>
          </cell>
          <cell r="F11291">
            <v>30398632</v>
          </cell>
        </row>
        <row r="11292">
          <cell r="A11292">
            <v>8101040</v>
          </cell>
          <cell r="B11292" t="str">
            <v>COASEGUROS</v>
          </cell>
          <cell r="C11292">
            <v>30644541</v>
          </cell>
          <cell r="D11292">
            <v>5861755</v>
          </cell>
          <cell r="E11292">
            <v>6107664</v>
          </cell>
          <cell r="F11292">
            <v>30398632</v>
          </cell>
        </row>
        <row r="11293">
          <cell r="A11293">
            <v>810105</v>
          </cell>
          <cell r="B11293" t="str">
            <v>DEDUCIBLES</v>
          </cell>
          <cell r="C11293">
            <v>6128908</v>
          </cell>
          <cell r="D11293">
            <v>1172351</v>
          </cell>
          <cell r="E11293">
            <v>1221533</v>
          </cell>
          <cell r="F11293">
            <v>6079726</v>
          </cell>
        </row>
        <row r="11294">
          <cell r="A11294">
            <v>8101050</v>
          </cell>
          <cell r="B11294" t="str">
            <v>DEDUCIBLES</v>
          </cell>
          <cell r="C11294">
            <v>6128908</v>
          </cell>
          <cell r="D11294">
            <v>1172351</v>
          </cell>
          <cell r="E11294">
            <v>1221533</v>
          </cell>
          <cell r="F11294">
            <v>6079726</v>
          </cell>
        </row>
        <row r="11295">
          <cell r="A11295">
            <v>8102</v>
          </cell>
          <cell r="B11295" t="str">
            <v>DOCUMENTOS Y VALORES RECIBIDOS EN GARANTIA</v>
          </cell>
          <cell r="C11295">
            <v>6724763.0599999996</v>
          </cell>
          <cell r="D11295">
            <v>540193.91</v>
          </cell>
          <cell r="E11295">
            <v>1703099.21</v>
          </cell>
          <cell r="F11295">
            <v>5561857.7599999998</v>
          </cell>
        </row>
        <row r="11296">
          <cell r="A11296">
            <v>810201</v>
          </cell>
          <cell r="B11296" t="str">
            <v>GARANTIAS DE TITULOS VALORES</v>
          </cell>
          <cell r="C11296">
            <v>5406424.8099999996</v>
          </cell>
          <cell r="D11296">
            <v>540193.91</v>
          </cell>
          <cell r="E11296">
            <v>1703099.21</v>
          </cell>
          <cell r="F11296">
            <v>4243519.51</v>
          </cell>
        </row>
        <row r="11297">
          <cell r="A11297">
            <v>8102010</v>
          </cell>
          <cell r="B11297" t="str">
            <v>GARANTIAS DE TITULOS VALORES</v>
          </cell>
          <cell r="C11297">
            <v>5406424.8099999996</v>
          </cell>
          <cell r="D11297">
            <v>540193.91</v>
          </cell>
          <cell r="E11297">
            <v>1703099.21</v>
          </cell>
          <cell r="F11297">
            <v>4243519.51</v>
          </cell>
        </row>
        <row r="11298">
          <cell r="A11298">
            <v>810201001</v>
          </cell>
          <cell r="B11298" t="str">
            <v>Contragarantias en efectivo de fianzas otorgadas</v>
          </cell>
          <cell r="C11298">
            <v>5406424.8099999996</v>
          </cell>
          <cell r="D11298">
            <v>540193.91</v>
          </cell>
          <cell r="E11298">
            <v>1703099.21</v>
          </cell>
          <cell r="F11298">
            <v>4243519.51</v>
          </cell>
        </row>
        <row r="11299">
          <cell r="A11299">
            <v>810202</v>
          </cell>
          <cell r="B11299" t="str">
            <v>GARANTIAS PRENDARIAS</v>
          </cell>
          <cell r="C11299">
            <v>618441.37</v>
          </cell>
          <cell r="D11299">
            <v>0</v>
          </cell>
          <cell r="E11299">
            <v>0</v>
          </cell>
          <cell r="F11299">
            <v>618441.37</v>
          </cell>
        </row>
        <row r="11300">
          <cell r="A11300">
            <v>8102020</v>
          </cell>
          <cell r="B11300" t="str">
            <v>GARANTIAS PRENDARIAS</v>
          </cell>
          <cell r="C11300">
            <v>618441.37</v>
          </cell>
          <cell r="D11300">
            <v>0</v>
          </cell>
          <cell r="E11300">
            <v>0</v>
          </cell>
          <cell r="F11300">
            <v>618441.37</v>
          </cell>
        </row>
        <row r="11301">
          <cell r="A11301">
            <v>810203</v>
          </cell>
          <cell r="B11301" t="str">
            <v>GARANTIAS HIPOTECARIAS</v>
          </cell>
          <cell r="C11301">
            <v>699896.88</v>
          </cell>
          <cell r="D11301">
            <v>0</v>
          </cell>
          <cell r="E11301">
            <v>0</v>
          </cell>
          <cell r="F11301">
            <v>699896.88</v>
          </cell>
        </row>
        <row r="11302">
          <cell r="A11302">
            <v>8102030</v>
          </cell>
          <cell r="B11302" t="str">
            <v>GARANTIAS HIPOTECARIAS</v>
          </cell>
          <cell r="C11302">
            <v>699896.88</v>
          </cell>
          <cell r="D11302">
            <v>0</v>
          </cell>
          <cell r="E11302">
            <v>0</v>
          </cell>
          <cell r="F11302">
            <v>699896.88</v>
          </cell>
        </row>
        <row r="11303">
          <cell r="A11303">
            <v>810204</v>
          </cell>
          <cell r="B11303" t="str">
            <v>GARANTIAS DE POLIZAS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</row>
        <row r="11304">
          <cell r="A11304">
            <v>8102040</v>
          </cell>
          <cell r="B11304" t="str">
            <v>GARANTIAS DE POLIZAS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</row>
        <row r="11305">
          <cell r="A11305">
            <v>8103</v>
          </cell>
          <cell r="B11305" t="str">
            <v>VALORES Y BIENES DADOS EN CUSTODIA</v>
          </cell>
          <cell r="C11305">
            <v>17699183.280000001</v>
          </cell>
          <cell r="D11305">
            <v>6917160.1600000001</v>
          </cell>
          <cell r="E11305">
            <v>7315000</v>
          </cell>
          <cell r="F11305">
            <v>17301343.440000001</v>
          </cell>
        </row>
        <row r="11306">
          <cell r="A11306">
            <v>810301</v>
          </cell>
          <cell r="B11306" t="str">
            <v>TITULOS VALORES DADOS EN CUSTODIA</v>
          </cell>
          <cell r="C11306">
            <v>9942609.9199999999</v>
          </cell>
          <cell r="D11306">
            <v>6917160.1600000001</v>
          </cell>
          <cell r="E11306">
            <v>7315000</v>
          </cell>
          <cell r="F11306">
            <v>9544770.0800000001</v>
          </cell>
        </row>
        <row r="11307">
          <cell r="A11307">
            <v>8103010</v>
          </cell>
          <cell r="B11307" t="str">
            <v>TITULOS VALORES DADOS EN CUSTODIA</v>
          </cell>
          <cell r="C11307">
            <v>9942609.9199999999</v>
          </cell>
          <cell r="D11307">
            <v>6917160.1600000001</v>
          </cell>
          <cell r="E11307">
            <v>7315000</v>
          </cell>
          <cell r="F11307">
            <v>9544770.0800000001</v>
          </cell>
        </row>
        <row r="11308">
          <cell r="A11308">
            <v>810302</v>
          </cell>
          <cell r="B11308" t="str">
            <v>BIENES EN CUSTODIA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</row>
        <row r="11309">
          <cell r="A11309">
            <v>8103020</v>
          </cell>
          <cell r="B11309" t="str">
            <v>BIENES EN CUSTODIA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>
            <v>810303</v>
          </cell>
          <cell r="B11310" t="str">
            <v>DOCUMENTOS EN CUSTODIA</v>
          </cell>
          <cell r="C11310">
            <v>7756573.3600000003</v>
          </cell>
          <cell r="D11310">
            <v>0</v>
          </cell>
          <cell r="E11310">
            <v>0</v>
          </cell>
          <cell r="F11310">
            <v>7756573.3600000003</v>
          </cell>
        </row>
        <row r="11311">
          <cell r="A11311">
            <v>8103030</v>
          </cell>
          <cell r="B11311" t="str">
            <v>DOCUMENTOS EN CUSTODIA</v>
          </cell>
          <cell r="C11311">
            <v>7756573.3600000003</v>
          </cell>
          <cell r="D11311">
            <v>0</v>
          </cell>
          <cell r="E11311">
            <v>0</v>
          </cell>
          <cell r="F11311">
            <v>7756573.3600000003</v>
          </cell>
        </row>
        <row r="11312">
          <cell r="A11312">
            <v>8104</v>
          </cell>
          <cell r="B11312" t="str">
            <v>OPERACIONES CON PARTES RELACIONADAS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>
            <v>810401</v>
          </cell>
          <cell r="B11313" t="str">
            <v>PRESTAMOS CON PARTES RELACIONADAS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>
            <v>8104010</v>
          </cell>
          <cell r="B11314" t="str">
            <v>PRESTAMOS CON PARTES RELACIONADAS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</row>
        <row r="11315">
          <cell r="A11315">
            <v>8105</v>
          </cell>
          <cell r="B11315" t="str">
            <v>DOCUMENTOS Y VALORES DADOS EN GARANTIA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</row>
        <row r="11316">
          <cell r="A11316">
            <v>810501</v>
          </cell>
          <cell r="B11316" t="str">
            <v>DOCUMENTOS Y VALORES DADOS EN GARANTIA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>
            <v>8105010</v>
          </cell>
          <cell r="B11317" t="str">
            <v>DOCUMENTOS Y VALORES DADOS EN GARANTIA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>
            <v>8106</v>
          </cell>
          <cell r="B11318" t="str">
            <v>SALVAMENTOS POR REALIZAR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</row>
        <row r="11319">
          <cell r="A11319">
            <v>810601</v>
          </cell>
          <cell r="B11319" t="str">
            <v>SALVAMENTOS POR REALIZAR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</row>
        <row r="11320">
          <cell r="A11320">
            <v>8106010</v>
          </cell>
          <cell r="B11320" t="str">
            <v>SALVAMENTOS POR REALIZAR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</row>
        <row r="11321">
          <cell r="A11321">
            <v>8109</v>
          </cell>
          <cell r="B11321" t="str">
            <v>CUENTAS DE CONTROL DIVERSAS</v>
          </cell>
          <cell r="C11321">
            <v>36643471.68</v>
          </cell>
          <cell r="D11321">
            <v>0</v>
          </cell>
          <cell r="E11321">
            <v>47951.34</v>
          </cell>
          <cell r="F11321">
            <v>36595520.340000004</v>
          </cell>
        </row>
        <row r="11322">
          <cell r="A11322">
            <v>81090</v>
          </cell>
          <cell r="B11322" t="str">
            <v>CUENTAS DE CONTROL DIVERSAS</v>
          </cell>
          <cell r="C11322">
            <v>16543387.85</v>
          </cell>
          <cell r="D11322">
            <v>0</v>
          </cell>
          <cell r="E11322">
            <v>47951.34</v>
          </cell>
          <cell r="F11322">
            <v>16495436.51</v>
          </cell>
        </row>
        <row r="11323">
          <cell r="A11323">
            <v>810901</v>
          </cell>
          <cell r="B11323" t="str">
            <v>INVERSIONES EN VALORES RETIRADAS DEL ACTIVO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</row>
        <row r="11324">
          <cell r="A11324">
            <v>8109010</v>
          </cell>
          <cell r="B11324" t="str">
            <v>INVERSIONES EN VALORES RETIRADAS DEL ACTIVO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</row>
        <row r="11325">
          <cell r="A11325">
            <v>810902</v>
          </cell>
          <cell r="B11325" t="str">
            <v>PRESTAMOS INCOBRABLES RETIRADOS DEL ACTIVO</v>
          </cell>
          <cell r="C11325">
            <v>4324740.74</v>
          </cell>
          <cell r="D11325">
            <v>0</v>
          </cell>
          <cell r="E11325">
            <v>47951.34</v>
          </cell>
          <cell r="F11325">
            <v>4276789.4000000004</v>
          </cell>
        </row>
        <row r="11326">
          <cell r="A11326">
            <v>8109020</v>
          </cell>
          <cell r="B11326" t="str">
            <v>Préstamos incobrables retirados del activo</v>
          </cell>
          <cell r="C11326">
            <v>4324740.74</v>
          </cell>
          <cell r="D11326">
            <v>0</v>
          </cell>
          <cell r="E11326">
            <v>47951.34</v>
          </cell>
          <cell r="F11326">
            <v>4276789.4000000004</v>
          </cell>
        </row>
        <row r="11327">
          <cell r="A11327">
            <v>810902001</v>
          </cell>
          <cell r="B11327" t="str">
            <v>Prestamos incobrables retirados del activo año 2013</v>
          </cell>
          <cell r="C11327">
            <v>2837347.72</v>
          </cell>
          <cell r="D11327">
            <v>0</v>
          </cell>
          <cell r="E11327">
            <v>0</v>
          </cell>
          <cell r="F11327">
            <v>2837347.72</v>
          </cell>
        </row>
        <row r="11328">
          <cell r="A11328">
            <v>810902002</v>
          </cell>
          <cell r="B11328" t="str">
            <v>Prestamos incobrables retirados del activo año 2020</v>
          </cell>
          <cell r="C11328">
            <v>1487393.02</v>
          </cell>
          <cell r="D11328">
            <v>0</v>
          </cell>
          <cell r="E11328">
            <v>47951.34</v>
          </cell>
          <cell r="F11328">
            <v>1439441.68</v>
          </cell>
        </row>
        <row r="11329">
          <cell r="A11329">
            <v>810903</v>
          </cell>
          <cell r="B11329" t="str">
            <v>DEUDORES INSOLVENTES POR FIANZAS HONRADAS RETIRADAS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</row>
        <row r="11330">
          <cell r="A11330">
            <v>8109030</v>
          </cell>
          <cell r="B11330" t="str">
            <v>DEUDORES INSOLVENTES POR FIANZAS HONRADAS RETIRADAS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>
            <v>810904</v>
          </cell>
          <cell r="B11331" t="str">
            <v>CUENTAS POR COBRAR RETIRADAS DEL ACTIVO</v>
          </cell>
          <cell r="C11331">
            <v>12218647.109999999</v>
          </cell>
          <cell r="D11331">
            <v>0</v>
          </cell>
          <cell r="E11331">
            <v>0</v>
          </cell>
          <cell r="F11331">
            <v>12218647.109999999</v>
          </cell>
        </row>
        <row r="11332">
          <cell r="A11332">
            <v>8109040</v>
          </cell>
          <cell r="B11332" t="str">
            <v>CUENTAS POR COBRAR RETIRADAS DEL ACTIVO</v>
          </cell>
          <cell r="C11332">
            <v>12218647.109999999</v>
          </cell>
          <cell r="D11332">
            <v>0</v>
          </cell>
          <cell r="E11332">
            <v>0</v>
          </cell>
          <cell r="F11332">
            <v>12218647.109999999</v>
          </cell>
        </row>
        <row r="11333">
          <cell r="A11333">
            <v>810905</v>
          </cell>
          <cell r="B11333" t="str">
            <v>INTERESES EN SUSPENSO DE PRESTAMOS VENCIDOS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>
            <v>8109050</v>
          </cell>
          <cell r="B11334" t="str">
            <v>Intereses en suspenso de prestamos vencidos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</row>
        <row r="11335">
          <cell r="A11335">
            <v>810906</v>
          </cell>
          <cell r="B11335" t="str">
            <v>INTERESES EN SUSPENSO DE PRESTAMOS EN COBRO JUDICIAL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</row>
        <row r="11336">
          <cell r="A11336">
            <v>8109060</v>
          </cell>
          <cell r="B11336" t="str">
            <v>INTERESES EN SUSPENSO DE PRESTAMOS EN COBRO JUDICIAL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</row>
        <row r="11337">
          <cell r="A11337">
            <v>810907</v>
          </cell>
          <cell r="B11337" t="str">
            <v>RENDIMIENTOS DE INVERSIONES RETIRADOS DEL ACTIVO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</row>
        <row r="11338">
          <cell r="A11338">
            <v>8109070</v>
          </cell>
          <cell r="B11338" t="str">
            <v>RENDIMIENTO DE INVERSIONES RETIRADOS DEL ACTIVO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</row>
        <row r="11339">
          <cell r="A11339">
            <v>810908</v>
          </cell>
          <cell r="B11339" t="str">
            <v>RENDIMIENTO DE PRESTAMOS RETIRADOS DEL ACTIVO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</row>
        <row r="11340">
          <cell r="A11340">
            <v>8109080</v>
          </cell>
          <cell r="B11340" t="str">
            <v>RENDIMIENTO DE PRESTAMOS RETIRADOS DEL ACTIVO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</row>
        <row r="11341">
          <cell r="A11341">
            <v>810909</v>
          </cell>
          <cell r="B11341" t="str">
            <v>ACTIVO DEPRECIADO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</row>
        <row r="11342">
          <cell r="A11342">
            <v>8109090</v>
          </cell>
          <cell r="B11342" t="str">
            <v>ACTIVO DEPRECIADO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</row>
        <row r="11343">
          <cell r="A11343">
            <v>810910</v>
          </cell>
          <cell r="B11343" t="str">
            <v>CARTERA DE INVERSIONES Y PREST CLASIFICADOS PARA SU VENTA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>
            <v>8109100</v>
          </cell>
          <cell r="B11344" t="str">
            <v>CARTERA DE INVERSIONES Y PRESTAMOS CLASIFICADOS PARA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>
            <v>810911</v>
          </cell>
          <cell r="B11345" t="str">
            <v>CARTERA DE INVERSIONES VENDIDA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>
            <v>8109110</v>
          </cell>
          <cell r="B11346" t="str">
            <v>CARTERA DE INVERSIONES VENDIDAS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</row>
        <row r="11347">
          <cell r="A11347">
            <v>810912</v>
          </cell>
          <cell r="B11347" t="str">
            <v>PRESTAMOS OBTENIDOS NO UTILIZADOS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</row>
        <row r="11348">
          <cell r="A11348">
            <v>8109120</v>
          </cell>
          <cell r="B11348" t="str">
            <v>PRESTAMOS OBTENIDOS NO UTILIZADOS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</row>
        <row r="11349">
          <cell r="A11349">
            <v>810913</v>
          </cell>
          <cell r="B11349" t="str">
            <v>CREDITOS AUTORIZADOS NO ESCRITURADOS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</row>
        <row r="11350">
          <cell r="A11350">
            <v>8109130</v>
          </cell>
          <cell r="B11350" t="str">
            <v>CREDITOS AUTORIZADOS NO ESCRITURADOS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</row>
        <row r="11351">
          <cell r="A11351">
            <v>810914</v>
          </cell>
          <cell r="B11351" t="str">
            <v>CUPONES DE TITULOS VALORES PROPIOS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</row>
        <row r="11352">
          <cell r="A11352">
            <v>8109140</v>
          </cell>
          <cell r="B11352" t="str">
            <v>Cupones de titulos valores propios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</row>
        <row r="11353">
          <cell r="A11353">
            <v>810915</v>
          </cell>
          <cell r="B11353" t="str">
            <v>OTROS</v>
          </cell>
          <cell r="C11353">
            <v>20100083.829999998</v>
          </cell>
          <cell r="D11353">
            <v>0</v>
          </cell>
          <cell r="E11353">
            <v>0</v>
          </cell>
          <cell r="F11353">
            <v>20100083.829999998</v>
          </cell>
        </row>
        <row r="11354">
          <cell r="A11354">
            <v>8109150</v>
          </cell>
          <cell r="B11354" t="str">
            <v>OTROS</v>
          </cell>
          <cell r="C11354">
            <v>20100083.829999998</v>
          </cell>
          <cell r="D11354">
            <v>0</v>
          </cell>
          <cell r="E11354">
            <v>0</v>
          </cell>
          <cell r="F11354">
            <v>20100083.829999998</v>
          </cell>
        </row>
        <row r="11355">
          <cell r="A11355">
            <v>810915001</v>
          </cell>
          <cell r="B11355" t="str">
            <v>DOCUMENTOS Y VALORES RECIBIDOS EN CUSTODIA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</row>
        <row r="11356">
          <cell r="A11356">
            <v>810915002</v>
          </cell>
          <cell r="B11356" t="str">
            <v>ACCIONES Y PARTICIPACIONES SUSCRITOS DE OTRAS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</row>
        <row r="11357">
          <cell r="A11357">
            <v>810915003</v>
          </cell>
          <cell r="B11357" t="str">
            <v>TITULOS VALORES VENDIDOS CON CONTRATO DE RECOMPRA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</row>
        <row r="11358">
          <cell r="A11358">
            <v>810915004</v>
          </cell>
          <cell r="B11358" t="str">
            <v>DISPONIBILIDADES POR PRESTAMOS OTORGADOS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</row>
        <row r="11359">
          <cell r="A11359">
            <v>810915005</v>
          </cell>
          <cell r="B11359" t="str">
            <v>CONT. POR COBRAR INMUEBLE ARRENDAMIENTO PROMESA DE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</row>
        <row r="11360">
          <cell r="A11360">
            <v>810915006</v>
          </cell>
          <cell r="B11360" t="str">
            <v>PRIMAS INCOBRABLES  SEGUROS</v>
          </cell>
          <cell r="C11360">
            <v>860016.07</v>
          </cell>
          <cell r="D11360">
            <v>0</v>
          </cell>
          <cell r="E11360">
            <v>0</v>
          </cell>
          <cell r="F11360">
            <v>860016.07</v>
          </cell>
        </row>
        <row r="11361">
          <cell r="A11361">
            <v>81091500602</v>
          </cell>
          <cell r="B11361" t="str">
            <v>PRIMAS DE VIDA COLECTIVO</v>
          </cell>
          <cell r="C11361">
            <v>232155.81</v>
          </cell>
          <cell r="D11361">
            <v>0</v>
          </cell>
          <cell r="E11361">
            <v>0</v>
          </cell>
          <cell r="F11361">
            <v>232155.81</v>
          </cell>
        </row>
        <row r="11362">
          <cell r="A11362">
            <v>81091500603</v>
          </cell>
          <cell r="B11362" t="str">
            <v>PRIMAS DE ACCIDENTES Y ENFERMEDADES</v>
          </cell>
          <cell r="C11362">
            <v>83378.98</v>
          </cell>
          <cell r="D11362">
            <v>0</v>
          </cell>
          <cell r="E11362">
            <v>0</v>
          </cell>
          <cell r="F11362">
            <v>83378.98</v>
          </cell>
        </row>
        <row r="11363">
          <cell r="A11363">
            <v>81091500604</v>
          </cell>
          <cell r="B11363" t="str">
            <v>PRIMAS DE INCENDIO</v>
          </cell>
          <cell r="C11363">
            <v>60387.51</v>
          </cell>
          <cell r="D11363">
            <v>0</v>
          </cell>
          <cell r="E11363">
            <v>0</v>
          </cell>
          <cell r="F11363">
            <v>60387.51</v>
          </cell>
        </row>
        <row r="11364">
          <cell r="A11364">
            <v>81091500605</v>
          </cell>
          <cell r="B11364" t="str">
            <v>PRIMAS DE AUTOMOTORES</v>
          </cell>
          <cell r="C11364">
            <v>152163.31</v>
          </cell>
          <cell r="D11364">
            <v>0</v>
          </cell>
          <cell r="E11364">
            <v>0</v>
          </cell>
          <cell r="F11364">
            <v>152163.31</v>
          </cell>
        </row>
        <row r="11365">
          <cell r="A11365">
            <v>81091500606</v>
          </cell>
          <cell r="B11365" t="str">
            <v>PRIMAS DE OTROS SEGUROS GENERALES</v>
          </cell>
          <cell r="C11365">
            <v>331930.46000000002</v>
          </cell>
          <cell r="D11365">
            <v>0</v>
          </cell>
          <cell r="E11365">
            <v>0</v>
          </cell>
          <cell r="F11365">
            <v>331930.46000000002</v>
          </cell>
        </row>
        <row r="11366">
          <cell r="A11366">
            <v>810915007</v>
          </cell>
          <cell r="B11366" t="str">
            <v>PRIMAS INCOBRABLES  FIANZAS</v>
          </cell>
          <cell r="C11366">
            <v>139545.87</v>
          </cell>
          <cell r="D11366">
            <v>0</v>
          </cell>
          <cell r="E11366">
            <v>0</v>
          </cell>
          <cell r="F11366">
            <v>139545.87</v>
          </cell>
        </row>
        <row r="11367">
          <cell r="A11367">
            <v>810915008</v>
          </cell>
          <cell r="B11367" t="str">
            <v>DEUDORES INSOLVENTES POR FIANZAS PAGADAS</v>
          </cell>
          <cell r="C11367">
            <v>15651613.16</v>
          </cell>
          <cell r="D11367">
            <v>0</v>
          </cell>
          <cell r="E11367">
            <v>0</v>
          </cell>
          <cell r="F11367">
            <v>15651613.16</v>
          </cell>
        </row>
        <row r="11368">
          <cell r="A11368">
            <v>81091500801</v>
          </cell>
          <cell r="B11368" t="str">
            <v>Terminacion por fiador Corte Suprema de Justicia</v>
          </cell>
          <cell r="C11368">
            <v>8103943.9000000004</v>
          </cell>
          <cell r="D11368">
            <v>0</v>
          </cell>
          <cell r="E11368">
            <v>0</v>
          </cell>
          <cell r="F11368">
            <v>8103943.9000000004</v>
          </cell>
        </row>
        <row r="11369">
          <cell r="A11369">
            <v>8109150080101</v>
          </cell>
          <cell r="B11369" t="str">
            <v>Contrato Corte Suprema de Justicia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</row>
        <row r="11370">
          <cell r="A11370">
            <v>8109150080102</v>
          </cell>
          <cell r="B11370" t="str">
            <v>Anticipo no amortizado INPRO, S.A. de C.V.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</row>
        <row r="11371">
          <cell r="A11371">
            <v>8109150080103</v>
          </cell>
          <cell r="B11371" t="str">
            <v>Anticipo entregado a Seguros del Pacifico , S.A.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</row>
        <row r="11372">
          <cell r="A11372">
            <v>8109150080104</v>
          </cell>
          <cell r="B11372" t="str">
            <v>Estimaciones por cobrar Corte Suprema de Justicia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</row>
        <row r="11373">
          <cell r="A11373">
            <v>8109150080105</v>
          </cell>
          <cell r="B11373" t="str">
            <v>Liquidación Proyecto INPRO-CSJ</v>
          </cell>
          <cell r="C11373">
            <v>8103943.9000000004</v>
          </cell>
          <cell r="D11373">
            <v>0</v>
          </cell>
          <cell r="E11373">
            <v>0</v>
          </cell>
          <cell r="F11373">
            <v>8103943.9000000004</v>
          </cell>
        </row>
        <row r="11374">
          <cell r="A11374">
            <v>81091500802</v>
          </cell>
          <cell r="B11374" t="str">
            <v>Terminacion por fiador MOP-ALCONSA</v>
          </cell>
          <cell r="C11374">
            <v>915063.93</v>
          </cell>
          <cell r="D11374">
            <v>0</v>
          </cell>
          <cell r="E11374">
            <v>0</v>
          </cell>
          <cell r="F11374">
            <v>915063.93</v>
          </cell>
        </row>
        <row r="11375">
          <cell r="A11375">
            <v>8109150080201</v>
          </cell>
          <cell r="B11375" t="str">
            <v>Total contrato proyecto San Martin-FG-47032 Y FG-47033</v>
          </cell>
          <cell r="C11375">
            <v>382150.93</v>
          </cell>
          <cell r="D11375">
            <v>0</v>
          </cell>
          <cell r="E11375">
            <v>0</v>
          </cell>
          <cell r="F11375">
            <v>382150.93</v>
          </cell>
        </row>
        <row r="11376">
          <cell r="A11376">
            <v>8109150080202</v>
          </cell>
          <cell r="B11376" t="str">
            <v>Anticipo no amortizado proyecto San Martin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</row>
        <row r="11377">
          <cell r="A11377">
            <v>8109150080203</v>
          </cell>
          <cell r="B11377" t="str">
            <v>Estimaciones por cobrar proyecto San Martin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</row>
        <row r="11378">
          <cell r="A11378">
            <v>8109150080204</v>
          </cell>
          <cell r="B11378" t="str">
            <v>Total contrato proyecto Ayutuxtepeque FG-47041 Y FG-47042</v>
          </cell>
          <cell r="C11378">
            <v>532913</v>
          </cell>
          <cell r="D11378">
            <v>0</v>
          </cell>
          <cell r="E11378">
            <v>0</v>
          </cell>
          <cell r="F11378">
            <v>532913</v>
          </cell>
        </row>
        <row r="11379">
          <cell r="A11379">
            <v>8109150080205</v>
          </cell>
          <cell r="B11379" t="str">
            <v>Anticipo no amortizado proyecto Ayutuxtepeque</v>
          </cell>
          <cell r="C11379">
            <v>0</v>
          </cell>
          <cell r="D11379">
            <v>0</v>
          </cell>
          <cell r="E11379">
            <v>0</v>
          </cell>
          <cell r="F11379">
            <v>0</v>
          </cell>
        </row>
        <row r="11380">
          <cell r="A11380">
            <v>8109150080206</v>
          </cell>
          <cell r="B11380" t="str">
            <v>Estimaciones por cobrar proyecto Ayutuxtepeque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</row>
        <row r="11381">
          <cell r="A11381">
            <v>81091500803</v>
          </cell>
          <cell r="B11381" t="str">
            <v>CONTRATO FISDL/BID 2358-R/26521.5-2017</v>
          </cell>
          <cell r="C11381">
            <v>0</v>
          </cell>
          <cell r="D11381">
            <v>0</v>
          </cell>
          <cell r="E11381">
            <v>0</v>
          </cell>
          <cell r="F11381">
            <v>0</v>
          </cell>
        </row>
        <row r="11382">
          <cell r="A11382">
            <v>81091500804</v>
          </cell>
          <cell r="B11382" t="str">
            <v>Carlos Alberto Arriaza  FG-49226</v>
          </cell>
          <cell r="C11382">
            <v>0</v>
          </cell>
          <cell r="D11382">
            <v>0</v>
          </cell>
          <cell r="E11382">
            <v>0</v>
          </cell>
          <cell r="F11382">
            <v>0</v>
          </cell>
        </row>
        <row r="11383">
          <cell r="A11383">
            <v>81091500805</v>
          </cell>
          <cell r="B11383" t="str">
            <v>UDP CONCRESCOL-EBEN-EZER FG-55215,FG-55214.</v>
          </cell>
          <cell r="C11383">
            <v>5124792.03</v>
          </cell>
          <cell r="D11383">
            <v>0</v>
          </cell>
          <cell r="E11383">
            <v>0</v>
          </cell>
          <cell r="F11383">
            <v>5124792.03</v>
          </cell>
        </row>
        <row r="11384">
          <cell r="A11384">
            <v>81091500806</v>
          </cell>
          <cell r="B11384" t="str">
            <v>Castaneda Ingenieros, S.A. de C.V. FG-58619</v>
          </cell>
          <cell r="C11384">
            <v>169938.11</v>
          </cell>
          <cell r="D11384">
            <v>0</v>
          </cell>
          <cell r="E11384">
            <v>0</v>
          </cell>
          <cell r="F11384">
            <v>169938.11</v>
          </cell>
        </row>
        <row r="11385">
          <cell r="A11385">
            <v>81091500807</v>
          </cell>
          <cell r="B11385" t="str">
            <v>Castaneda Ingenieros, S.A de C.V. FG-58543</v>
          </cell>
          <cell r="C11385">
            <v>50000</v>
          </cell>
          <cell r="D11385">
            <v>0</v>
          </cell>
          <cell r="E11385">
            <v>0</v>
          </cell>
          <cell r="F11385">
            <v>50000</v>
          </cell>
        </row>
        <row r="11386">
          <cell r="A11386">
            <v>81091500808</v>
          </cell>
          <cell r="B11386" t="str">
            <v>Negocios.com S.A de C.V. FG-57247</v>
          </cell>
          <cell r="C11386">
            <v>16182.77</v>
          </cell>
          <cell r="D11386">
            <v>0</v>
          </cell>
          <cell r="E11386">
            <v>0</v>
          </cell>
          <cell r="F11386">
            <v>16182.77</v>
          </cell>
        </row>
        <row r="11387">
          <cell r="A11387">
            <v>81091500809</v>
          </cell>
          <cell r="B11387" t="str">
            <v>Equipment Parst, S.A. de C.V.</v>
          </cell>
          <cell r="C11387">
            <v>100000</v>
          </cell>
          <cell r="D11387">
            <v>0</v>
          </cell>
          <cell r="E11387">
            <v>0</v>
          </cell>
          <cell r="F11387">
            <v>100000</v>
          </cell>
        </row>
        <row r="11388">
          <cell r="A11388">
            <v>81091500810</v>
          </cell>
          <cell r="B11388" t="str">
            <v>Vonamer, S.A. de C.V. FG-64138</v>
          </cell>
          <cell r="C11388">
            <v>57918.559999999998</v>
          </cell>
          <cell r="D11388">
            <v>0</v>
          </cell>
          <cell r="E11388">
            <v>0</v>
          </cell>
          <cell r="F11388">
            <v>57918.559999999998</v>
          </cell>
        </row>
        <row r="11389">
          <cell r="A11389">
            <v>81091500811</v>
          </cell>
          <cell r="B11389" t="str">
            <v>E.S. Consructores, S.A. de C.V. FG-18586, FG-18587</v>
          </cell>
          <cell r="C11389">
            <v>751264.9</v>
          </cell>
          <cell r="D11389">
            <v>0</v>
          </cell>
          <cell r="E11389">
            <v>0</v>
          </cell>
          <cell r="F11389">
            <v>751264.9</v>
          </cell>
        </row>
        <row r="11390">
          <cell r="A11390">
            <v>81091500812</v>
          </cell>
          <cell r="B11390" t="str">
            <v>Tractomarquez, S.A. de C.V.</v>
          </cell>
          <cell r="C11390">
            <v>362508.96</v>
          </cell>
          <cell r="D11390">
            <v>0</v>
          </cell>
          <cell r="E11390">
            <v>0</v>
          </cell>
          <cell r="F11390">
            <v>362508.96</v>
          </cell>
        </row>
        <row r="11391">
          <cell r="A11391">
            <v>81091500813</v>
          </cell>
          <cell r="B11391" t="str">
            <v>Ecoinsa, S.A de C.V FG-67156</v>
          </cell>
          <cell r="C11391">
            <v>0</v>
          </cell>
          <cell r="D11391">
            <v>0</v>
          </cell>
          <cell r="E11391">
            <v>0</v>
          </cell>
          <cell r="F11391">
            <v>0</v>
          </cell>
        </row>
        <row r="11392">
          <cell r="A11392">
            <v>810915009</v>
          </cell>
          <cell r="B11392" t="str">
            <v>PRODUCTOS IRRECUPERABLES LIQUIDADOS</v>
          </cell>
          <cell r="C11392">
            <v>3448908.73</v>
          </cell>
          <cell r="D11392">
            <v>0</v>
          </cell>
          <cell r="E11392">
            <v>0</v>
          </cell>
          <cell r="F11392">
            <v>3448908.73</v>
          </cell>
        </row>
        <row r="11393">
          <cell r="A11393">
            <v>810915010</v>
          </cell>
          <cell r="B11393" t="str">
            <v>DOCUMENTOS EMITIDOS DE PRIMAS POR COBRAR</v>
          </cell>
          <cell r="C11393">
            <v>0</v>
          </cell>
          <cell r="D11393">
            <v>0</v>
          </cell>
          <cell r="E11393">
            <v>0</v>
          </cell>
          <cell r="F11393">
            <v>0</v>
          </cell>
        </row>
        <row r="11394">
          <cell r="A11394">
            <v>810915011</v>
          </cell>
          <cell r="B11394" t="str">
            <v>Otros</v>
          </cell>
          <cell r="C11394">
            <v>0</v>
          </cell>
          <cell r="D11394">
            <v>0</v>
          </cell>
          <cell r="E11394">
            <v>0</v>
          </cell>
          <cell r="F11394">
            <v>0</v>
          </cell>
        </row>
        <row r="11395">
          <cell r="A11395">
            <v>9</v>
          </cell>
          <cell r="B11395" t="str">
            <v>CUENTAS DE CONTROL POR CONTRA</v>
          </cell>
          <cell r="C11395">
            <v>-692429490.94000006</v>
          </cell>
          <cell r="D11395">
            <v>56720158.549999997</v>
          </cell>
          <cell r="E11395">
            <v>57985461.07</v>
          </cell>
          <cell r="F11395">
            <v>-693694793.46000004</v>
          </cell>
        </row>
        <row r="11396">
          <cell r="A11396">
            <v>91</v>
          </cell>
          <cell r="B11396" t="str">
            <v>Cuentas de Control por contra</v>
          </cell>
          <cell r="C11396">
            <v>-692429490.94000006</v>
          </cell>
          <cell r="D11396">
            <v>56720158.549999997</v>
          </cell>
          <cell r="E11396">
            <v>57985461.07</v>
          </cell>
          <cell r="F11396">
            <v>-693694793.46000004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A55B-8041-452F-BEE0-2B9BABDB8F6A}">
  <sheetPr>
    <tabColor theme="0" tint="-0.249977111117893"/>
    <pageSetUpPr fitToPage="1"/>
  </sheetPr>
  <dimension ref="A1:H66"/>
  <sheetViews>
    <sheetView showGridLines="0" tabSelected="1" zoomScale="90" zoomScaleNormal="90" workbookViewId="0">
      <selection activeCell="C11" sqref="C11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37" customWidth="1"/>
    <col min="4" max="4" width="16.140625" style="38" bestFit="1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3"/>
      <c r="D1" s="4"/>
    </row>
    <row r="2" spans="1:6" ht="18" customHeight="1" x14ac:dyDescent="0.25">
      <c r="B2" s="5" t="s">
        <v>1</v>
      </c>
      <c r="C2" s="3"/>
      <c r="D2" s="4"/>
    </row>
    <row r="3" spans="1:6" ht="18" customHeight="1" x14ac:dyDescent="0.25">
      <c r="B3" s="5" t="s">
        <v>2</v>
      </c>
      <c r="C3" s="3"/>
      <c r="D3" s="4"/>
    </row>
    <row r="4" spans="1:6" ht="15" customHeight="1" x14ac:dyDescent="0.25">
      <c r="B4" s="5"/>
      <c r="C4" s="3"/>
      <c r="D4" s="4"/>
    </row>
    <row r="5" spans="1:6" ht="12.95" customHeight="1" x14ac:dyDescent="0.25">
      <c r="A5" s="6" t="s">
        <v>3</v>
      </c>
      <c r="B5" s="7"/>
      <c r="C5" s="8"/>
      <c r="D5" s="9"/>
    </row>
    <row r="6" spans="1:6" s="7" customFormat="1" ht="12.95" customHeight="1" x14ac:dyDescent="0.2">
      <c r="A6" s="6" t="s">
        <v>4</v>
      </c>
      <c r="C6" s="8"/>
      <c r="D6" s="9"/>
    </row>
    <row r="7" spans="1:6" s="7" customFormat="1" ht="12.95" customHeight="1" x14ac:dyDescent="0.2">
      <c r="A7" s="10" t="s">
        <v>5</v>
      </c>
      <c r="C7" s="11">
        <f>((VLOOKUP(1101,[1]Balanza!A:F,6,FALSE))+(VLOOKUP(1103,[1]Balanza!A:F,6,FALSE))+(VLOOKUP(1104,[1]Balanza!A:F,6,FALSE)))</f>
        <v>8057802.2400000002</v>
      </c>
      <c r="D7" s="12"/>
    </row>
    <row r="8" spans="1:6" s="7" customFormat="1" ht="12.95" customHeight="1" x14ac:dyDescent="0.2">
      <c r="A8" s="10" t="s">
        <v>6</v>
      </c>
      <c r="C8" s="13">
        <f>(VLOOKUP(1102,[1]Balanza!A:F,6,FALSE))</f>
        <v>1821.25</v>
      </c>
      <c r="D8" s="12"/>
    </row>
    <row r="9" spans="1:6" s="7" customFormat="1" ht="12.95" customHeight="1" x14ac:dyDescent="0.2">
      <c r="A9" s="10" t="s">
        <v>7</v>
      </c>
      <c r="C9" s="13">
        <f>(VLOOKUP(12,[1]Balanza!A:F,6,FALSE))</f>
        <v>14801774.67</v>
      </c>
      <c r="D9" s="12"/>
    </row>
    <row r="10" spans="1:6" s="7" customFormat="1" ht="12.95" customHeight="1" x14ac:dyDescent="0.2">
      <c r="A10" s="10" t="s">
        <v>8</v>
      </c>
      <c r="C10" s="13">
        <f>(VLOOKUP(13,[1]Balanza!A:F,6,FALSE))</f>
        <v>347040.98</v>
      </c>
      <c r="D10" s="14"/>
    </row>
    <row r="11" spans="1:6" s="7" customFormat="1" ht="12.95" customHeight="1" x14ac:dyDescent="0.2">
      <c r="A11" s="10" t="s">
        <v>9</v>
      </c>
      <c r="C11" s="13">
        <f>(VLOOKUP(14,[1]Balanza!A:F,6,FALSE))</f>
        <v>4604218.58</v>
      </c>
      <c r="D11" s="14"/>
    </row>
    <row r="12" spans="1:6" s="7" customFormat="1" ht="12.95" customHeight="1" x14ac:dyDescent="0.2">
      <c r="A12" s="10" t="s">
        <v>10</v>
      </c>
      <c r="C12" s="13">
        <f>(VLOOKUP(16,[1]Balanza!A:F,6,FALSE))</f>
        <v>498831.54</v>
      </c>
      <c r="D12" s="14"/>
    </row>
    <row r="13" spans="1:6" s="7" customFormat="1" ht="12.95" customHeight="1" x14ac:dyDescent="0.2">
      <c r="A13" s="6" t="s">
        <v>11</v>
      </c>
      <c r="C13" s="15"/>
      <c r="D13" s="16">
        <f>SUM(C7:C12)</f>
        <v>28311489.259999998</v>
      </c>
      <c r="F13" s="17"/>
    </row>
    <row r="14" spans="1:6" s="7" customFormat="1" ht="12.95" customHeight="1" x14ac:dyDescent="0.2">
      <c r="A14" s="6" t="s">
        <v>12</v>
      </c>
      <c r="C14" s="18"/>
      <c r="D14" s="14"/>
    </row>
    <row r="15" spans="1:6" s="7" customFormat="1" ht="12.95" customHeight="1" x14ac:dyDescent="0.2">
      <c r="A15" s="10" t="s">
        <v>13</v>
      </c>
      <c r="C15" s="11">
        <f>(VLOOKUP(1905,[1]Balanza!A:F,6,FALSE))+(VLOOKUP(1999020,[1]Balanza!A:F,6,FALSE))</f>
        <v>0</v>
      </c>
      <c r="D15" s="14"/>
    </row>
    <row r="16" spans="1:6" s="7" customFormat="1" ht="12.95" customHeight="1" x14ac:dyDescent="0.2">
      <c r="A16" s="10" t="s">
        <v>14</v>
      </c>
      <c r="C16" s="13">
        <f>IFERROR(VLOOKUP(17,[1]Balanza!A:F,6,FALSE),0)</f>
        <v>0</v>
      </c>
      <c r="D16" s="14"/>
    </row>
    <row r="17" spans="1:8" s="7" customFormat="1" ht="12.95" customHeight="1" x14ac:dyDescent="0.2">
      <c r="A17" s="10" t="s">
        <v>15</v>
      </c>
      <c r="C17" s="19">
        <f>(VLOOKUP(1901,[1]Balanza!A:F,6,FALSE)+(VLOOKUP(1902,[1]Balanza!A:F,6,FALSE))+(VLOOKUP(1903,[1]Balanza!A:F,6,FALSE))+(VLOOKUP(1904,[1]Balanza!A:F,6,FALSE))+(VLOOKUP(1999010,[1]Balanza!A:F,6,FALSE)))</f>
        <v>6648315.0300000003</v>
      </c>
      <c r="D17" s="12"/>
    </row>
    <row r="18" spans="1:8" s="7" customFormat="1" ht="12.95" customHeight="1" x14ac:dyDescent="0.2">
      <c r="A18" s="6" t="s">
        <v>16</v>
      </c>
      <c r="C18" s="18"/>
      <c r="D18" s="16">
        <f>SUM(C15:C17)</f>
        <v>6648315.0300000003</v>
      </c>
    </row>
    <row r="19" spans="1:8" s="7" customFormat="1" ht="12.95" customHeight="1" x14ac:dyDescent="0.2">
      <c r="A19" s="6" t="s">
        <v>17</v>
      </c>
      <c r="C19" s="18"/>
      <c r="D19" s="14"/>
    </row>
    <row r="20" spans="1:8" s="7" customFormat="1" ht="12.95" customHeight="1" x14ac:dyDescent="0.2">
      <c r="A20" s="7" t="s">
        <v>18</v>
      </c>
      <c r="C20" s="19">
        <f>(VLOOKUP(18,[1]Balanza!A:F,6,FALSE))</f>
        <v>87843.12</v>
      </c>
      <c r="D20" s="12"/>
    </row>
    <row r="21" spans="1:8" s="7" customFormat="1" ht="12.95" customHeight="1" x14ac:dyDescent="0.2">
      <c r="A21" s="20" t="s">
        <v>19</v>
      </c>
      <c r="C21" s="18"/>
      <c r="D21" s="21">
        <f>SUM(C20)</f>
        <v>87843.12</v>
      </c>
    </row>
    <row r="22" spans="1:8" s="7" customFormat="1" ht="12.95" customHeight="1" thickBot="1" x14ac:dyDescent="0.25">
      <c r="A22" s="22" t="s">
        <v>20</v>
      </c>
      <c r="C22" s="18"/>
      <c r="D22" s="23">
        <f>SUM(D13:D21)</f>
        <v>35047647.409999996</v>
      </c>
      <c r="F22" s="17"/>
      <c r="G22" s="24"/>
      <c r="H22" s="24"/>
    </row>
    <row r="23" spans="1:8" s="7" customFormat="1" ht="12.95" customHeight="1" thickTop="1" x14ac:dyDescent="0.2">
      <c r="A23" s="25" t="s">
        <v>21</v>
      </c>
      <c r="C23" s="18"/>
      <c r="D23" s="14"/>
      <c r="F23" s="24"/>
      <c r="G23" s="26"/>
      <c r="H23" s="27"/>
    </row>
    <row r="24" spans="1:8" s="7" customFormat="1" ht="12.95" customHeight="1" x14ac:dyDescent="0.2">
      <c r="A24" s="6" t="s">
        <v>22</v>
      </c>
      <c r="C24" s="18"/>
      <c r="D24" s="14"/>
      <c r="F24" s="28"/>
    </row>
    <row r="25" spans="1:8" s="7" customFormat="1" ht="12.95" customHeight="1" x14ac:dyDescent="0.2">
      <c r="A25" s="22" t="s">
        <v>23</v>
      </c>
      <c r="C25" s="18"/>
      <c r="D25" s="14"/>
    </row>
    <row r="26" spans="1:8" s="7" customFormat="1" ht="12.95" customHeight="1" x14ac:dyDescent="0.2">
      <c r="A26" s="25" t="s">
        <v>24</v>
      </c>
      <c r="C26" s="11">
        <f>-(VLOOKUP(21,[1]Balanza!A:F,6,FALSE))</f>
        <v>49620.93</v>
      </c>
      <c r="D26" s="14"/>
    </row>
    <row r="27" spans="1:8" s="7" customFormat="1" ht="12.95" customHeight="1" x14ac:dyDescent="0.2">
      <c r="A27" s="10" t="s">
        <v>25</v>
      </c>
      <c r="C27" s="11">
        <f>-(VLOOKUP(25,[1]Balanza!A:F,6,FALSE))</f>
        <v>141739.59</v>
      </c>
      <c r="D27" s="14"/>
    </row>
    <row r="28" spans="1:8" s="7" customFormat="1" ht="12.95" customHeight="1" x14ac:dyDescent="0.2">
      <c r="A28" s="10" t="s">
        <v>26</v>
      </c>
      <c r="C28" s="11">
        <f>-(VLOOKUP(24,[1]Balanza!A:F,6,FALSE))</f>
        <v>3155280.07</v>
      </c>
      <c r="D28" s="14"/>
    </row>
    <row r="29" spans="1:8" s="7" customFormat="1" ht="12.95" customHeight="1" x14ac:dyDescent="0.2">
      <c r="A29" s="10" t="s">
        <v>27</v>
      </c>
      <c r="C29" s="11">
        <f>-(VLOOKUP(26,[1]Balanza!A:F,6,FALSE))</f>
        <v>398439.41</v>
      </c>
      <c r="D29" s="14"/>
    </row>
    <row r="30" spans="1:8" s="7" customFormat="1" ht="12.95" customHeight="1" x14ac:dyDescent="0.2">
      <c r="A30" s="7" t="s">
        <v>28</v>
      </c>
      <c r="C30" s="19">
        <f>-((VLOOKUP(250401,[1]Balanza!A:F,6,FALSE)))</f>
        <v>0</v>
      </c>
      <c r="D30" s="12"/>
    </row>
    <row r="31" spans="1:8" s="7" customFormat="1" ht="12.95" customHeight="1" x14ac:dyDescent="0.2">
      <c r="A31" s="20" t="s">
        <v>29</v>
      </c>
      <c r="C31" s="15"/>
      <c r="D31" s="29">
        <f>SUM(C26:C30)</f>
        <v>3745080</v>
      </c>
    </row>
    <row r="32" spans="1:8" s="7" customFormat="1" ht="12.95" customHeight="1" x14ac:dyDescent="0.2">
      <c r="A32" s="20" t="s">
        <v>30</v>
      </c>
      <c r="C32" s="30"/>
      <c r="D32" s="12"/>
    </row>
    <row r="33" spans="1:7" s="7" customFormat="1" ht="12.95" customHeight="1" x14ac:dyDescent="0.2">
      <c r="A33" s="7" t="s">
        <v>31</v>
      </c>
      <c r="C33" s="11">
        <f>-(VLOOKUP(27,[1]Balanza!A:F,6,FALSE))</f>
        <v>6797900.4900000002</v>
      </c>
      <c r="D33" s="12"/>
    </row>
    <row r="34" spans="1:7" s="7" customFormat="1" ht="12.95" customHeight="1" x14ac:dyDescent="0.2">
      <c r="A34" s="25" t="s">
        <v>32</v>
      </c>
      <c r="C34" s="11">
        <f>-(VLOOKUP(28,[1]Balanza!A:F,6,FALSE))</f>
        <v>248984.02</v>
      </c>
      <c r="D34" s="12"/>
    </row>
    <row r="35" spans="1:7" s="7" customFormat="1" ht="12.95" customHeight="1" x14ac:dyDescent="0.2">
      <c r="A35" s="7" t="s">
        <v>33</v>
      </c>
      <c r="C35" s="19">
        <f>-(VLOOKUP(29,[1]Balanza!A:F,6,FALSE))</f>
        <v>1523123.51</v>
      </c>
      <c r="D35" s="12"/>
    </row>
    <row r="36" spans="1:7" s="7" customFormat="1" ht="12.95" customHeight="1" x14ac:dyDescent="0.2">
      <c r="A36" s="20" t="s">
        <v>34</v>
      </c>
      <c r="C36" s="15"/>
      <c r="D36" s="29">
        <f>SUM(C33:C35)</f>
        <v>8570008.0199999996</v>
      </c>
    </row>
    <row r="37" spans="1:7" s="7" customFormat="1" ht="12.95" customHeight="1" x14ac:dyDescent="0.2">
      <c r="A37" s="20" t="s">
        <v>35</v>
      </c>
      <c r="C37" s="18"/>
      <c r="D37" s="12"/>
    </row>
    <row r="38" spans="1:7" s="7" customFormat="1" ht="12.95" customHeight="1" x14ac:dyDescent="0.2">
      <c r="A38" s="7" t="s">
        <v>36</v>
      </c>
      <c r="C38" s="11">
        <f>-((VLOOKUP(220101,[1]Balanza!A:F,6,FALSE))-(VLOOKUP(2202,[1]Balanza!A:F,6,FALSE)))</f>
        <v>0</v>
      </c>
      <c r="D38" s="12"/>
    </row>
    <row r="39" spans="1:7" s="7" customFormat="1" ht="12.95" customHeight="1" x14ac:dyDescent="0.2">
      <c r="A39" s="7" t="s">
        <v>37</v>
      </c>
      <c r="C39" s="19">
        <f>((VLOOKUP(220102,[1]Balanza!A:F,6,FALSE))-(VLOOKUP(220103,[1]Balanza!A:F,6,FALSE))-(VLOOKUP(220104,[1]Balanza!A:F,6,FALSE))-(VLOOKUP(220109,[1]Balanza!A:F,6,FALSE))-(VLOOKUP(2203,[1]Balanza!A:F,6,FALSE))-(VLOOKUP(2204,[1]Balanza!A:F,6,FALSE))-(VLOOKUP(2205,[1]Balanza!A:F,6,FALSE))-(VLOOKUP(2206,[1]Balanza!A:F,6,FALSE))-(VLOOKUP(2207,[1]Balanza!A:F,6,FALSE))-(VLOOKUP(2208,[1]Balanza!A:F,6,FALSE)))-VLOOKUP(2201,[1]Balanza!A:F,6,FALSE)</f>
        <v>3546548.26</v>
      </c>
      <c r="D39" s="12"/>
    </row>
    <row r="40" spans="1:7" s="7" customFormat="1" ht="12.95" customHeight="1" x14ac:dyDescent="0.2">
      <c r="A40" s="20" t="s">
        <v>38</v>
      </c>
      <c r="C40" s="15"/>
      <c r="D40" s="31">
        <f>SUM(C39)</f>
        <v>3546548.26</v>
      </c>
    </row>
    <row r="41" spans="1:7" s="7" customFormat="1" ht="12.95" customHeight="1" x14ac:dyDescent="0.2">
      <c r="A41" s="20" t="s">
        <v>39</v>
      </c>
      <c r="C41" s="18"/>
      <c r="D41" s="12"/>
    </row>
    <row r="42" spans="1:7" s="7" customFormat="1" ht="12.95" customHeight="1" x14ac:dyDescent="0.2">
      <c r="A42" s="7" t="s">
        <v>40</v>
      </c>
      <c r="C42" s="11">
        <f>-(VLOOKUP(2301,[1]Balanza!A:F,6,FALSE))</f>
        <v>576432.07999999996</v>
      </c>
    </row>
    <row r="43" spans="1:7" s="7" customFormat="1" ht="12.95" customHeight="1" x14ac:dyDescent="0.2">
      <c r="A43" s="7" t="s">
        <v>41</v>
      </c>
      <c r="C43" s="19">
        <f>-(VLOOKUP(2302,[1]Balanza!A:F,6,FALSE))</f>
        <v>135973.57999999999</v>
      </c>
    </row>
    <row r="44" spans="1:7" s="7" customFormat="1" ht="12.95" customHeight="1" x14ac:dyDescent="0.2">
      <c r="A44" s="20" t="s">
        <v>42</v>
      </c>
      <c r="C44" s="18"/>
      <c r="D44" s="32">
        <f>SUM(C42:C43)</f>
        <v>712405.65999999992</v>
      </c>
    </row>
    <row r="45" spans="1:7" s="7" customFormat="1" ht="12.95" customHeight="1" x14ac:dyDescent="0.2">
      <c r="A45" s="20" t="s">
        <v>43</v>
      </c>
      <c r="C45" s="18"/>
      <c r="D45" s="32">
        <f>SUM(D31:D44)</f>
        <v>16574041.939999999</v>
      </c>
      <c r="G45" s="24"/>
    </row>
    <row r="46" spans="1:7" s="7" customFormat="1" ht="12.95" customHeight="1" x14ac:dyDescent="0.2">
      <c r="A46" s="7" t="s">
        <v>21</v>
      </c>
      <c r="C46" s="18"/>
      <c r="D46" s="14"/>
      <c r="G46" s="17"/>
    </row>
    <row r="47" spans="1:7" s="7" customFormat="1" ht="12.95" customHeight="1" x14ac:dyDescent="0.2">
      <c r="A47" s="20" t="s">
        <v>44</v>
      </c>
      <c r="C47" s="18"/>
      <c r="D47" s="14"/>
    </row>
    <row r="48" spans="1:7" s="7" customFormat="1" ht="12.95" customHeight="1" x14ac:dyDescent="0.2">
      <c r="A48" s="7" t="s">
        <v>45</v>
      </c>
      <c r="C48" s="11">
        <f>-(VLOOKUP(3101,[1]Balanza!A:F,6,FALSE))</f>
        <v>12513000</v>
      </c>
      <c r="D48" s="12"/>
      <c r="F48" s="17"/>
      <c r="G48" s="17"/>
    </row>
    <row r="49" spans="1:7" s="7" customFormat="1" ht="12.95" customHeight="1" x14ac:dyDescent="0.2">
      <c r="A49" s="7" t="s">
        <v>46</v>
      </c>
      <c r="C49" s="11">
        <f>-(VLOOKUP(35,[1]Balanza!A:F,6,FALSE))</f>
        <v>1321704.1599999999</v>
      </c>
      <c r="D49" s="12"/>
      <c r="F49" s="24"/>
      <c r="G49" s="17"/>
    </row>
    <row r="50" spans="1:7" s="7" customFormat="1" ht="12.95" customHeight="1" x14ac:dyDescent="0.2">
      <c r="A50" s="7" t="s">
        <v>47</v>
      </c>
      <c r="C50" s="11">
        <f>-(VLOOKUP(36,[1]Balanza!A:F,6,FALSE))</f>
        <v>428650.67</v>
      </c>
      <c r="D50" s="12"/>
      <c r="F50" s="28"/>
    </row>
    <row r="51" spans="1:7" s="7" customFormat="1" ht="12.95" customHeight="1" x14ac:dyDescent="0.2">
      <c r="A51" s="7" t="s">
        <v>48</v>
      </c>
      <c r="C51" s="13">
        <f>+ER!D40</f>
        <v>2227815.700000003</v>
      </c>
      <c r="D51" s="12"/>
      <c r="G51" s="17"/>
    </row>
    <row r="52" spans="1:7" s="7" customFormat="1" ht="12.95" customHeight="1" x14ac:dyDescent="0.2">
      <c r="A52" s="7" t="s">
        <v>49</v>
      </c>
      <c r="C52" s="19">
        <f>-(VLOOKUP(3802,[1]Balanza!A:F,6,FALSE))</f>
        <v>1982434.94</v>
      </c>
      <c r="D52" s="12"/>
      <c r="G52" s="17"/>
    </row>
    <row r="53" spans="1:7" s="7" customFormat="1" ht="12.95" customHeight="1" x14ac:dyDescent="0.2">
      <c r="A53" s="20" t="s">
        <v>50</v>
      </c>
      <c r="C53" s="18"/>
      <c r="D53" s="32">
        <f>SUM(C48:C52)</f>
        <v>18473605.470000003</v>
      </c>
      <c r="G53" s="33"/>
    </row>
    <row r="54" spans="1:7" s="7" customFormat="1" ht="8.1" customHeight="1" x14ac:dyDescent="0.2">
      <c r="C54" s="18"/>
      <c r="D54" s="14"/>
    </row>
    <row r="55" spans="1:7" s="7" customFormat="1" ht="12.95" customHeight="1" thickBot="1" x14ac:dyDescent="0.25">
      <c r="A55" s="20" t="s">
        <v>51</v>
      </c>
      <c r="C55" s="18"/>
      <c r="D55" s="23">
        <f>SUM(D45:D53)</f>
        <v>35047647.410000004</v>
      </c>
      <c r="F55" s="17"/>
    </row>
    <row r="56" spans="1:7" s="7" customFormat="1" ht="12.95" customHeight="1" thickTop="1" x14ac:dyDescent="0.2">
      <c r="C56" s="8"/>
    </row>
    <row r="57" spans="1:7" s="7" customFormat="1" ht="12.95" customHeight="1" x14ac:dyDescent="0.2">
      <c r="C57" s="8"/>
    </row>
    <row r="58" spans="1:7" s="7" customFormat="1" ht="12.95" customHeight="1" x14ac:dyDescent="0.2">
      <c r="C58" s="8"/>
    </row>
    <row r="59" spans="1:7" s="7" customFormat="1" ht="12.95" customHeight="1" x14ac:dyDescent="0.2">
      <c r="C59" s="8"/>
    </row>
    <row r="60" spans="1:7" s="7" customFormat="1" ht="12.95" customHeight="1" x14ac:dyDescent="0.2">
      <c r="A60" s="34" t="s">
        <v>52</v>
      </c>
      <c r="C60" s="8"/>
      <c r="D60" s="34" t="s">
        <v>53</v>
      </c>
    </row>
    <row r="61" spans="1:7" s="7" customFormat="1" ht="12.95" customHeight="1" x14ac:dyDescent="0.2">
      <c r="A61" s="35" t="s">
        <v>54</v>
      </c>
      <c r="C61" s="8"/>
      <c r="D61" s="35" t="s">
        <v>55</v>
      </c>
    </row>
    <row r="66" spans="6:6" x14ac:dyDescent="0.25">
      <c r="F66" s="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7C22-BF54-4CD8-8E0F-94AEFC511164}">
  <sheetPr>
    <tabColor theme="0" tint="-0.249977111117893"/>
  </sheetPr>
  <dimension ref="A2:N50"/>
  <sheetViews>
    <sheetView showGridLines="0" topLeftCell="A40" zoomScale="110" zoomScaleNormal="110" workbookViewId="0">
      <selection activeCell="C11" sqref="C11"/>
    </sheetView>
  </sheetViews>
  <sheetFormatPr baseColWidth="10" defaultColWidth="9.140625" defaultRowHeight="15" x14ac:dyDescent="0.25"/>
  <cols>
    <col min="1" max="1" width="1.42578125" style="39" customWidth="1"/>
    <col min="2" max="2" width="0.5703125" style="39" customWidth="1"/>
    <col min="3" max="3" width="63.28515625" style="39" customWidth="1"/>
    <col min="4" max="4" width="19.140625" style="39" customWidth="1"/>
    <col min="5" max="5" width="8.85546875" style="42" customWidth="1"/>
    <col min="6" max="6" width="12.42578125" style="91" customWidth="1"/>
    <col min="7" max="7" width="8.85546875" style="91" customWidth="1"/>
    <col min="8" max="8" width="14.140625" style="92" customWidth="1"/>
    <col min="9" max="9" width="11.85546875" style="92" customWidth="1"/>
    <col min="10" max="11" width="13.28515625" style="92" customWidth="1"/>
    <col min="12" max="12" width="9.140625" style="39" customWidth="1"/>
    <col min="13" max="13" width="3" style="39" customWidth="1"/>
    <col min="14" max="14" width="11.140625" style="39" bestFit="1" customWidth="1"/>
    <col min="15" max="254" width="9.140625" style="39"/>
    <col min="255" max="255" width="15.5703125" style="39" customWidth="1"/>
    <col min="256" max="256" width="44" style="39" customWidth="1"/>
    <col min="257" max="257" width="12.7109375" style="39" customWidth="1"/>
    <col min="258" max="258" width="7.85546875" style="39" customWidth="1"/>
    <col min="259" max="259" width="15.5703125" style="39" customWidth="1"/>
    <col min="260" max="260" width="44" style="39" customWidth="1"/>
    <col min="261" max="262" width="12.7109375" style="39" customWidth="1"/>
    <col min="263" max="265" width="9.140625" style="39"/>
    <col min="266" max="267" width="13.28515625" style="39" customWidth="1"/>
    <col min="268" max="510" width="9.140625" style="39"/>
    <col min="511" max="511" width="15.5703125" style="39" customWidth="1"/>
    <col min="512" max="512" width="44" style="39" customWidth="1"/>
    <col min="513" max="513" width="12.7109375" style="39" customWidth="1"/>
    <col min="514" max="514" width="7.85546875" style="39" customWidth="1"/>
    <col min="515" max="515" width="15.5703125" style="39" customWidth="1"/>
    <col min="516" max="516" width="44" style="39" customWidth="1"/>
    <col min="517" max="518" width="12.7109375" style="39" customWidth="1"/>
    <col min="519" max="521" width="9.140625" style="39"/>
    <col min="522" max="523" width="13.28515625" style="39" customWidth="1"/>
    <col min="524" max="766" width="9.140625" style="39"/>
    <col min="767" max="767" width="15.5703125" style="39" customWidth="1"/>
    <col min="768" max="768" width="44" style="39" customWidth="1"/>
    <col min="769" max="769" width="12.7109375" style="39" customWidth="1"/>
    <col min="770" max="770" width="7.85546875" style="39" customWidth="1"/>
    <col min="771" max="771" width="15.5703125" style="39" customWidth="1"/>
    <col min="772" max="772" width="44" style="39" customWidth="1"/>
    <col min="773" max="774" width="12.7109375" style="39" customWidth="1"/>
    <col min="775" max="777" width="9.140625" style="39"/>
    <col min="778" max="779" width="13.28515625" style="39" customWidth="1"/>
    <col min="780" max="1022" width="9.140625" style="39"/>
    <col min="1023" max="1023" width="15.5703125" style="39" customWidth="1"/>
    <col min="1024" max="1024" width="44" style="39" customWidth="1"/>
    <col min="1025" max="1025" width="12.7109375" style="39" customWidth="1"/>
    <col min="1026" max="1026" width="7.85546875" style="39" customWidth="1"/>
    <col min="1027" max="1027" width="15.5703125" style="39" customWidth="1"/>
    <col min="1028" max="1028" width="44" style="39" customWidth="1"/>
    <col min="1029" max="1030" width="12.7109375" style="39" customWidth="1"/>
    <col min="1031" max="1033" width="9.140625" style="39"/>
    <col min="1034" max="1035" width="13.28515625" style="39" customWidth="1"/>
    <col min="1036" max="1278" width="9.140625" style="39"/>
    <col min="1279" max="1279" width="15.5703125" style="39" customWidth="1"/>
    <col min="1280" max="1280" width="44" style="39" customWidth="1"/>
    <col min="1281" max="1281" width="12.7109375" style="39" customWidth="1"/>
    <col min="1282" max="1282" width="7.85546875" style="39" customWidth="1"/>
    <col min="1283" max="1283" width="15.5703125" style="39" customWidth="1"/>
    <col min="1284" max="1284" width="44" style="39" customWidth="1"/>
    <col min="1285" max="1286" width="12.7109375" style="39" customWidth="1"/>
    <col min="1287" max="1289" width="9.140625" style="39"/>
    <col min="1290" max="1291" width="13.28515625" style="39" customWidth="1"/>
    <col min="1292" max="1534" width="9.140625" style="39"/>
    <col min="1535" max="1535" width="15.5703125" style="39" customWidth="1"/>
    <col min="1536" max="1536" width="44" style="39" customWidth="1"/>
    <col min="1537" max="1537" width="12.7109375" style="39" customWidth="1"/>
    <col min="1538" max="1538" width="7.85546875" style="39" customWidth="1"/>
    <col min="1539" max="1539" width="15.5703125" style="39" customWidth="1"/>
    <col min="1540" max="1540" width="44" style="39" customWidth="1"/>
    <col min="1541" max="1542" width="12.7109375" style="39" customWidth="1"/>
    <col min="1543" max="1545" width="9.140625" style="39"/>
    <col min="1546" max="1547" width="13.28515625" style="39" customWidth="1"/>
    <col min="1548" max="1790" width="9.140625" style="39"/>
    <col min="1791" max="1791" width="15.5703125" style="39" customWidth="1"/>
    <col min="1792" max="1792" width="44" style="39" customWidth="1"/>
    <col min="1793" max="1793" width="12.7109375" style="39" customWidth="1"/>
    <col min="1794" max="1794" width="7.85546875" style="39" customWidth="1"/>
    <col min="1795" max="1795" width="15.5703125" style="39" customWidth="1"/>
    <col min="1796" max="1796" width="44" style="39" customWidth="1"/>
    <col min="1797" max="1798" width="12.7109375" style="39" customWidth="1"/>
    <col min="1799" max="1801" width="9.140625" style="39"/>
    <col min="1802" max="1803" width="13.28515625" style="39" customWidth="1"/>
    <col min="1804" max="2046" width="9.140625" style="39"/>
    <col min="2047" max="2047" width="15.5703125" style="39" customWidth="1"/>
    <col min="2048" max="2048" width="44" style="39" customWidth="1"/>
    <col min="2049" max="2049" width="12.7109375" style="39" customWidth="1"/>
    <col min="2050" max="2050" width="7.85546875" style="39" customWidth="1"/>
    <col min="2051" max="2051" width="15.5703125" style="39" customWidth="1"/>
    <col min="2052" max="2052" width="44" style="39" customWidth="1"/>
    <col min="2053" max="2054" width="12.7109375" style="39" customWidth="1"/>
    <col min="2055" max="2057" width="9.140625" style="39"/>
    <col min="2058" max="2059" width="13.28515625" style="39" customWidth="1"/>
    <col min="2060" max="2302" width="9.140625" style="39"/>
    <col min="2303" max="2303" width="15.5703125" style="39" customWidth="1"/>
    <col min="2304" max="2304" width="44" style="39" customWidth="1"/>
    <col min="2305" max="2305" width="12.7109375" style="39" customWidth="1"/>
    <col min="2306" max="2306" width="7.85546875" style="39" customWidth="1"/>
    <col min="2307" max="2307" width="15.5703125" style="39" customWidth="1"/>
    <col min="2308" max="2308" width="44" style="39" customWidth="1"/>
    <col min="2309" max="2310" width="12.7109375" style="39" customWidth="1"/>
    <col min="2311" max="2313" width="9.140625" style="39"/>
    <col min="2314" max="2315" width="13.28515625" style="39" customWidth="1"/>
    <col min="2316" max="2558" width="9.140625" style="39"/>
    <col min="2559" max="2559" width="15.5703125" style="39" customWidth="1"/>
    <col min="2560" max="2560" width="44" style="39" customWidth="1"/>
    <col min="2561" max="2561" width="12.7109375" style="39" customWidth="1"/>
    <col min="2562" max="2562" width="7.85546875" style="39" customWidth="1"/>
    <col min="2563" max="2563" width="15.5703125" style="39" customWidth="1"/>
    <col min="2564" max="2564" width="44" style="39" customWidth="1"/>
    <col min="2565" max="2566" width="12.7109375" style="39" customWidth="1"/>
    <col min="2567" max="2569" width="9.140625" style="39"/>
    <col min="2570" max="2571" width="13.28515625" style="39" customWidth="1"/>
    <col min="2572" max="2814" width="9.140625" style="39"/>
    <col min="2815" max="2815" width="15.5703125" style="39" customWidth="1"/>
    <col min="2816" max="2816" width="44" style="39" customWidth="1"/>
    <col min="2817" max="2817" width="12.7109375" style="39" customWidth="1"/>
    <col min="2818" max="2818" width="7.85546875" style="39" customWidth="1"/>
    <col min="2819" max="2819" width="15.5703125" style="39" customWidth="1"/>
    <col min="2820" max="2820" width="44" style="39" customWidth="1"/>
    <col min="2821" max="2822" width="12.7109375" style="39" customWidth="1"/>
    <col min="2823" max="2825" width="9.140625" style="39"/>
    <col min="2826" max="2827" width="13.28515625" style="39" customWidth="1"/>
    <col min="2828" max="3070" width="9.140625" style="39"/>
    <col min="3071" max="3071" width="15.5703125" style="39" customWidth="1"/>
    <col min="3072" max="3072" width="44" style="39" customWidth="1"/>
    <col min="3073" max="3073" width="12.7109375" style="39" customWidth="1"/>
    <col min="3074" max="3074" width="7.85546875" style="39" customWidth="1"/>
    <col min="3075" max="3075" width="15.5703125" style="39" customWidth="1"/>
    <col min="3076" max="3076" width="44" style="39" customWidth="1"/>
    <col min="3077" max="3078" width="12.7109375" style="39" customWidth="1"/>
    <col min="3079" max="3081" width="9.140625" style="39"/>
    <col min="3082" max="3083" width="13.28515625" style="39" customWidth="1"/>
    <col min="3084" max="3326" width="9.140625" style="39"/>
    <col min="3327" max="3327" width="15.5703125" style="39" customWidth="1"/>
    <col min="3328" max="3328" width="44" style="39" customWidth="1"/>
    <col min="3329" max="3329" width="12.7109375" style="39" customWidth="1"/>
    <col min="3330" max="3330" width="7.85546875" style="39" customWidth="1"/>
    <col min="3331" max="3331" width="15.5703125" style="39" customWidth="1"/>
    <col min="3332" max="3332" width="44" style="39" customWidth="1"/>
    <col min="3333" max="3334" width="12.7109375" style="39" customWidth="1"/>
    <col min="3335" max="3337" width="9.140625" style="39"/>
    <col min="3338" max="3339" width="13.28515625" style="39" customWidth="1"/>
    <col min="3340" max="3582" width="9.140625" style="39"/>
    <col min="3583" max="3583" width="15.5703125" style="39" customWidth="1"/>
    <col min="3584" max="3584" width="44" style="39" customWidth="1"/>
    <col min="3585" max="3585" width="12.7109375" style="39" customWidth="1"/>
    <col min="3586" max="3586" width="7.85546875" style="39" customWidth="1"/>
    <col min="3587" max="3587" width="15.5703125" style="39" customWidth="1"/>
    <col min="3588" max="3588" width="44" style="39" customWidth="1"/>
    <col min="3589" max="3590" width="12.7109375" style="39" customWidth="1"/>
    <col min="3591" max="3593" width="9.140625" style="39"/>
    <col min="3594" max="3595" width="13.28515625" style="39" customWidth="1"/>
    <col min="3596" max="3838" width="9.140625" style="39"/>
    <col min="3839" max="3839" width="15.5703125" style="39" customWidth="1"/>
    <col min="3840" max="3840" width="44" style="39" customWidth="1"/>
    <col min="3841" max="3841" width="12.7109375" style="39" customWidth="1"/>
    <col min="3842" max="3842" width="7.85546875" style="39" customWidth="1"/>
    <col min="3843" max="3843" width="15.5703125" style="39" customWidth="1"/>
    <col min="3844" max="3844" width="44" style="39" customWidth="1"/>
    <col min="3845" max="3846" width="12.7109375" style="39" customWidth="1"/>
    <col min="3847" max="3849" width="9.140625" style="39"/>
    <col min="3850" max="3851" width="13.28515625" style="39" customWidth="1"/>
    <col min="3852" max="4094" width="9.140625" style="39"/>
    <col min="4095" max="4095" width="15.5703125" style="39" customWidth="1"/>
    <col min="4096" max="4096" width="44" style="39" customWidth="1"/>
    <col min="4097" max="4097" width="12.7109375" style="39" customWidth="1"/>
    <col min="4098" max="4098" width="7.85546875" style="39" customWidth="1"/>
    <col min="4099" max="4099" width="15.5703125" style="39" customWidth="1"/>
    <col min="4100" max="4100" width="44" style="39" customWidth="1"/>
    <col min="4101" max="4102" width="12.7109375" style="39" customWidth="1"/>
    <col min="4103" max="4105" width="9.140625" style="39"/>
    <col min="4106" max="4107" width="13.28515625" style="39" customWidth="1"/>
    <col min="4108" max="4350" width="9.140625" style="39"/>
    <col min="4351" max="4351" width="15.5703125" style="39" customWidth="1"/>
    <col min="4352" max="4352" width="44" style="39" customWidth="1"/>
    <col min="4353" max="4353" width="12.7109375" style="39" customWidth="1"/>
    <col min="4354" max="4354" width="7.85546875" style="39" customWidth="1"/>
    <col min="4355" max="4355" width="15.5703125" style="39" customWidth="1"/>
    <col min="4356" max="4356" width="44" style="39" customWidth="1"/>
    <col min="4357" max="4358" width="12.7109375" style="39" customWidth="1"/>
    <col min="4359" max="4361" width="9.140625" style="39"/>
    <col min="4362" max="4363" width="13.28515625" style="39" customWidth="1"/>
    <col min="4364" max="4606" width="9.140625" style="39"/>
    <col min="4607" max="4607" width="15.5703125" style="39" customWidth="1"/>
    <col min="4608" max="4608" width="44" style="39" customWidth="1"/>
    <col min="4609" max="4609" width="12.7109375" style="39" customWidth="1"/>
    <col min="4610" max="4610" width="7.85546875" style="39" customWidth="1"/>
    <col min="4611" max="4611" width="15.5703125" style="39" customWidth="1"/>
    <col min="4612" max="4612" width="44" style="39" customWidth="1"/>
    <col min="4613" max="4614" width="12.7109375" style="39" customWidth="1"/>
    <col min="4615" max="4617" width="9.140625" style="39"/>
    <col min="4618" max="4619" width="13.28515625" style="39" customWidth="1"/>
    <col min="4620" max="4862" width="9.140625" style="39"/>
    <col min="4863" max="4863" width="15.5703125" style="39" customWidth="1"/>
    <col min="4864" max="4864" width="44" style="39" customWidth="1"/>
    <col min="4865" max="4865" width="12.7109375" style="39" customWidth="1"/>
    <col min="4866" max="4866" width="7.85546875" style="39" customWidth="1"/>
    <col min="4867" max="4867" width="15.5703125" style="39" customWidth="1"/>
    <col min="4868" max="4868" width="44" style="39" customWidth="1"/>
    <col min="4869" max="4870" width="12.7109375" style="39" customWidth="1"/>
    <col min="4871" max="4873" width="9.140625" style="39"/>
    <col min="4874" max="4875" width="13.28515625" style="39" customWidth="1"/>
    <col min="4876" max="5118" width="9.140625" style="39"/>
    <col min="5119" max="5119" width="15.5703125" style="39" customWidth="1"/>
    <col min="5120" max="5120" width="44" style="39" customWidth="1"/>
    <col min="5121" max="5121" width="12.7109375" style="39" customWidth="1"/>
    <col min="5122" max="5122" width="7.85546875" style="39" customWidth="1"/>
    <col min="5123" max="5123" width="15.5703125" style="39" customWidth="1"/>
    <col min="5124" max="5124" width="44" style="39" customWidth="1"/>
    <col min="5125" max="5126" width="12.7109375" style="39" customWidth="1"/>
    <col min="5127" max="5129" width="9.140625" style="39"/>
    <col min="5130" max="5131" width="13.28515625" style="39" customWidth="1"/>
    <col min="5132" max="5374" width="9.140625" style="39"/>
    <col min="5375" max="5375" width="15.5703125" style="39" customWidth="1"/>
    <col min="5376" max="5376" width="44" style="39" customWidth="1"/>
    <col min="5377" max="5377" width="12.7109375" style="39" customWidth="1"/>
    <col min="5378" max="5378" width="7.85546875" style="39" customWidth="1"/>
    <col min="5379" max="5379" width="15.5703125" style="39" customWidth="1"/>
    <col min="5380" max="5380" width="44" style="39" customWidth="1"/>
    <col min="5381" max="5382" width="12.7109375" style="39" customWidth="1"/>
    <col min="5383" max="5385" width="9.140625" style="39"/>
    <col min="5386" max="5387" width="13.28515625" style="39" customWidth="1"/>
    <col min="5388" max="5630" width="9.140625" style="39"/>
    <col min="5631" max="5631" width="15.5703125" style="39" customWidth="1"/>
    <col min="5632" max="5632" width="44" style="39" customWidth="1"/>
    <col min="5633" max="5633" width="12.7109375" style="39" customWidth="1"/>
    <col min="5634" max="5634" width="7.85546875" style="39" customWidth="1"/>
    <col min="5635" max="5635" width="15.5703125" style="39" customWidth="1"/>
    <col min="5636" max="5636" width="44" style="39" customWidth="1"/>
    <col min="5637" max="5638" width="12.7109375" style="39" customWidth="1"/>
    <col min="5639" max="5641" width="9.140625" style="39"/>
    <col min="5642" max="5643" width="13.28515625" style="39" customWidth="1"/>
    <col min="5644" max="5886" width="9.140625" style="39"/>
    <col min="5887" max="5887" width="15.5703125" style="39" customWidth="1"/>
    <col min="5888" max="5888" width="44" style="39" customWidth="1"/>
    <col min="5889" max="5889" width="12.7109375" style="39" customWidth="1"/>
    <col min="5890" max="5890" width="7.85546875" style="39" customWidth="1"/>
    <col min="5891" max="5891" width="15.5703125" style="39" customWidth="1"/>
    <col min="5892" max="5892" width="44" style="39" customWidth="1"/>
    <col min="5893" max="5894" width="12.7109375" style="39" customWidth="1"/>
    <col min="5895" max="5897" width="9.140625" style="39"/>
    <col min="5898" max="5899" width="13.28515625" style="39" customWidth="1"/>
    <col min="5900" max="6142" width="9.140625" style="39"/>
    <col min="6143" max="6143" width="15.5703125" style="39" customWidth="1"/>
    <col min="6144" max="6144" width="44" style="39" customWidth="1"/>
    <col min="6145" max="6145" width="12.7109375" style="39" customWidth="1"/>
    <col min="6146" max="6146" width="7.85546875" style="39" customWidth="1"/>
    <col min="6147" max="6147" width="15.5703125" style="39" customWidth="1"/>
    <col min="6148" max="6148" width="44" style="39" customWidth="1"/>
    <col min="6149" max="6150" width="12.7109375" style="39" customWidth="1"/>
    <col min="6151" max="6153" width="9.140625" style="39"/>
    <col min="6154" max="6155" width="13.28515625" style="39" customWidth="1"/>
    <col min="6156" max="6398" width="9.140625" style="39"/>
    <col min="6399" max="6399" width="15.5703125" style="39" customWidth="1"/>
    <col min="6400" max="6400" width="44" style="39" customWidth="1"/>
    <col min="6401" max="6401" width="12.7109375" style="39" customWidth="1"/>
    <col min="6402" max="6402" width="7.85546875" style="39" customWidth="1"/>
    <col min="6403" max="6403" width="15.5703125" style="39" customWidth="1"/>
    <col min="6404" max="6404" width="44" style="39" customWidth="1"/>
    <col min="6405" max="6406" width="12.7109375" style="39" customWidth="1"/>
    <col min="6407" max="6409" width="9.140625" style="39"/>
    <col min="6410" max="6411" width="13.28515625" style="39" customWidth="1"/>
    <col min="6412" max="6654" width="9.140625" style="39"/>
    <col min="6655" max="6655" width="15.5703125" style="39" customWidth="1"/>
    <col min="6656" max="6656" width="44" style="39" customWidth="1"/>
    <col min="6657" max="6657" width="12.7109375" style="39" customWidth="1"/>
    <col min="6658" max="6658" width="7.85546875" style="39" customWidth="1"/>
    <col min="6659" max="6659" width="15.5703125" style="39" customWidth="1"/>
    <col min="6660" max="6660" width="44" style="39" customWidth="1"/>
    <col min="6661" max="6662" width="12.7109375" style="39" customWidth="1"/>
    <col min="6663" max="6665" width="9.140625" style="39"/>
    <col min="6666" max="6667" width="13.28515625" style="39" customWidth="1"/>
    <col min="6668" max="6910" width="9.140625" style="39"/>
    <col min="6911" max="6911" width="15.5703125" style="39" customWidth="1"/>
    <col min="6912" max="6912" width="44" style="39" customWidth="1"/>
    <col min="6913" max="6913" width="12.7109375" style="39" customWidth="1"/>
    <col min="6914" max="6914" width="7.85546875" style="39" customWidth="1"/>
    <col min="6915" max="6915" width="15.5703125" style="39" customWidth="1"/>
    <col min="6916" max="6916" width="44" style="39" customWidth="1"/>
    <col min="6917" max="6918" width="12.7109375" style="39" customWidth="1"/>
    <col min="6919" max="6921" width="9.140625" style="39"/>
    <col min="6922" max="6923" width="13.28515625" style="39" customWidth="1"/>
    <col min="6924" max="7166" width="9.140625" style="39"/>
    <col min="7167" max="7167" width="15.5703125" style="39" customWidth="1"/>
    <col min="7168" max="7168" width="44" style="39" customWidth="1"/>
    <col min="7169" max="7169" width="12.7109375" style="39" customWidth="1"/>
    <col min="7170" max="7170" width="7.85546875" style="39" customWidth="1"/>
    <col min="7171" max="7171" width="15.5703125" style="39" customWidth="1"/>
    <col min="7172" max="7172" width="44" style="39" customWidth="1"/>
    <col min="7173" max="7174" width="12.7109375" style="39" customWidth="1"/>
    <col min="7175" max="7177" width="9.140625" style="39"/>
    <col min="7178" max="7179" width="13.28515625" style="39" customWidth="1"/>
    <col min="7180" max="7422" width="9.140625" style="39"/>
    <col min="7423" max="7423" width="15.5703125" style="39" customWidth="1"/>
    <col min="7424" max="7424" width="44" style="39" customWidth="1"/>
    <col min="7425" max="7425" width="12.7109375" style="39" customWidth="1"/>
    <col min="7426" max="7426" width="7.85546875" style="39" customWidth="1"/>
    <col min="7427" max="7427" width="15.5703125" style="39" customWidth="1"/>
    <col min="7428" max="7428" width="44" style="39" customWidth="1"/>
    <col min="7429" max="7430" width="12.7109375" style="39" customWidth="1"/>
    <col min="7431" max="7433" width="9.140625" style="39"/>
    <col min="7434" max="7435" width="13.28515625" style="39" customWidth="1"/>
    <col min="7436" max="7678" width="9.140625" style="39"/>
    <col min="7679" max="7679" width="15.5703125" style="39" customWidth="1"/>
    <col min="7680" max="7680" width="44" style="39" customWidth="1"/>
    <col min="7681" max="7681" width="12.7109375" style="39" customWidth="1"/>
    <col min="7682" max="7682" width="7.85546875" style="39" customWidth="1"/>
    <col min="7683" max="7683" width="15.5703125" style="39" customWidth="1"/>
    <col min="7684" max="7684" width="44" style="39" customWidth="1"/>
    <col min="7685" max="7686" width="12.7109375" style="39" customWidth="1"/>
    <col min="7687" max="7689" width="9.140625" style="39"/>
    <col min="7690" max="7691" width="13.28515625" style="39" customWidth="1"/>
    <col min="7692" max="7934" width="9.140625" style="39"/>
    <col min="7935" max="7935" width="15.5703125" style="39" customWidth="1"/>
    <col min="7936" max="7936" width="44" style="39" customWidth="1"/>
    <col min="7937" max="7937" width="12.7109375" style="39" customWidth="1"/>
    <col min="7938" max="7938" width="7.85546875" style="39" customWidth="1"/>
    <col min="7939" max="7939" width="15.5703125" style="39" customWidth="1"/>
    <col min="7940" max="7940" width="44" style="39" customWidth="1"/>
    <col min="7941" max="7942" width="12.7109375" style="39" customWidth="1"/>
    <col min="7943" max="7945" width="9.140625" style="39"/>
    <col min="7946" max="7947" width="13.28515625" style="39" customWidth="1"/>
    <col min="7948" max="8190" width="9.140625" style="39"/>
    <col min="8191" max="8191" width="15.5703125" style="39" customWidth="1"/>
    <col min="8192" max="8192" width="44" style="39" customWidth="1"/>
    <col min="8193" max="8193" width="12.7109375" style="39" customWidth="1"/>
    <col min="8194" max="8194" width="7.85546875" style="39" customWidth="1"/>
    <col min="8195" max="8195" width="15.5703125" style="39" customWidth="1"/>
    <col min="8196" max="8196" width="44" style="39" customWidth="1"/>
    <col min="8197" max="8198" width="12.7109375" style="39" customWidth="1"/>
    <col min="8199" max="8201" width="9.140625" style="39"/>
    <col min="8202" max="8203" width="13.28515625" style="39" customWidth="1"/>
    <col min="8204" max="8446" width="9.140625" style="39"/>
    <col min="8447" max="8447" width="15.5703125" style="39" customWidth="1"/>
    <col min="8448" max="8448" width="44" style="39" customWidth="1"/>
    <col min="8449" max="8449" width="12.7109375" style="39" customWidth="1"/>
    <col min="8450" max="8450" width="7.85546875" style="39" customWidth="1"/>
    <col min="8451" max="8451" width="15.5703125" style="39" customWidth="1"/>
    <col min="8452" max="8452" width="44" style="39" customWidth="1"/>
    <col min="8453" max="8454" width="12.7109375" style="39" customWidth="1"/>
    <col min="8455" max="8457" width="9.140625" style="39"/>
    <col min="8458" max="8459" width="13.28515625" style="39" customWidth="1"/>
    <col min="8460" max="8702" width="9.140625" style="39"/>
    <col min="8703" max="8703" width="15.5703125" style="39" customWidth="1"/>
    <col min="8704" max="8704" width="44" style="39" customWidth="1"/>
    <col min="8705" max="8705" width="12.7109375" style="39" customWidth="1"/>
    <col min="8706" max="8706" width="7.85546875" style="39" customWidth="1"/>
    <col min="8707" max="8707" width="15.5703125" style="39" customWidth="1"/>
    <col min="8708" max="8708" width="44" style="39" customWidth="1"/>
    <col min="8709" max="8710" width="12.7109375" style="39" customWidth="1"/>
    <col min="8711" max="8713" width="9.140625" style="39"/>
    <col min="8714" max="8715" width="13.28515625" style="39" customWidth="1"/>
    <col min="8716" max="8958" width="9.140625" style="39"/>
    <col min="8959" max="8959" width="15.5703125" style="39" customWidth="1"/>
    <col min="8960" max="8960" width="44" style="39" customWidth="1"/>
    <col min="8961" max="8961" width="12.7109375" style="39" customWidth="1"/>
    <col min="8962" max="8962" width="7.85546875" style="39" customWidth="1"/>
    <col min="8963" max="8963" width="15.5703125" style="39" customWidth="1"/>
    <col min="8964" max="8964" width="44" style="39" customWidth="1"/>
    <col min="8965" max="8966" width="12.7109375" style="39" customWidth="1"/>
    <col min="8967" max="8969" width="9.140625" style="39"/>
    <col min="8970" max="8971" width="13.28515625" style="39" customWidth="1"/>
    <col min="8972" max="9214" width="9.140625" style="39"/>
    <col min="9215" max="9215" width="15.5703125" style="39" customWidth="1"/>
    <col min="9216" max="9216" width="44" style="39" customWidth="1"/>
    <col min="9217" max="9217" width="12.7109375" style="39" customWidth="1"/>
    <col min="9218" max="9218" width="7.85546875" style="39" customWidth="1"/>
    <col min="9219" max="9219" width="15.5703125" style="39" customWidth="1"/>
    <col min="9220" max="9220" width="44" style="39" customWidth="1"/>
    <col min="9221" max="9222" width="12.7109375" style="39" customWidth="1"/>
    <col min="9223" max="9225" width="9.140625" style="39"/>
    <col min="9226" max="9227" width="13.28515625" style="39" customWidth="1"/>
    <col min="9228" max="9470" width="9.140625" style="39"/>
    <col min="9471" max="9471" width="15.5703125" style="39" customWidth="1"/>
    <col min="9472" max="9472" width="44" style="39" customWidth="1"/>
    <col min="9473" max="9473" width="12.7109375" style="39" customWidth="1"/>
    <col min="9474" max="9474" width="7.85546875" style="39" customWidth="1"/>
    <col min="9475" max="9475" width="15.5703125" style="39" customWidth="1"/>
    <col min="9476" max="9476" width="44" style="39" customWidth="1"/>
    <col min="9477" max="9478" width="12.7109375" style="39" customWidth="1"/>
    <col min="9479" max="9481" width="9.140625" style="39"/>
    <col min="9482" max="9483" width="13.28515625" style="39" customWidth="1"/>
    <col min="9484" max="9726" width="9.140625" style="39"/>
    <col min="9727" max="9727" width="15.5703125" style="39" customWidth="1"/>
    <col min="9728" max="9728" width="44" style="39" customWidth="1"/>
    <col min="9729" max="9729" width="12.7109375" style="39" customWidth="1"/>
    <col min="9730" max="9730" width="7.85546875" style="39" customWidth="1"/>
    <col min="9731" max="9731" width="15.5703125" style="39" customWidth="1"/>
    <col min="9732" max="9732" width="44" style="39" customWidth="1"/>
    <col min="9733" max="9734" width="12.7109375" style="39" customWidth="1"/>
    <col min="9735" max="9737" width="9.140625" style="39"/>
    <col min="9738" max="9739" width="13.28515625" style="39" customWidth="1"/>
    <col min="9740" max="9982" width="9.140625" style="39"/>
    <col min="9983" max="9983" width="15.5703125" style="39" customWidth="1"/>
    <col min="9984" max="9984" width="44" style="39" customWidth="1"/>
    <col min="9985" max="9985" width="12.7109375" style="39" customWidth="1"/>
    <col min="9986" max="9986" width="7.85546875" style="39" customWidth="1"/>
    <col min="9987" max="9987" width="15.5703125" style="39" customWidth="1"/>
    <col min="9988" max="9988" width="44" style="39" customWidth="1"/>
    <col min="9989" max="9990" width="12.7109375" style="39" customWidth="1"/>
    <col min="9991" max="9993" width="9.140625" style="39"/>
    <col min="9994" max="9995" width="13.28515625" style="39" customWidth="1"/>
    <col min="9996" max="10238" width="9.140625" style="39"/>
    <col min="10239" max="10239" width="15.5703125" style="39" customWidth="1"/>
    <col min="10240" max="10240" width="44" style="39" customWidth="1"/>
    <col min="10241" max="10241" width="12.7109375" style="39" customWidth="1"/>
    <col min="10242" max="10242" width="7.85546875" style="39" customWidth="1"/>
    <col min="10243" max="10243" width="15.5703125" style="39" customWidth="1"/>
    <col min="10244" max="10244" width="44" style="39" customWidth="1"/>
    <col min="10245" max="10246" width="12.7109375" style="39" customWidth="1"/>
    <col min="10247" max="10249" width="9.140625" style="39"/>
    <col min="10250" max="10251" width="13.28515625" style="39" customWidth="1"/>
    <col min="10252" max="10494" width="9.140625" style="39"/>
    <col min="10495" max="10495" width="15.5703125" style="39" customWidth="1"/>
    <col min="10496" max="10496" width="44" style="39" customWidth="1"/>
    <col min="10497" max="10497" width="12.7109375" style="39" customWidth="1"/>
    <col min="10498" max="10498" width="7.85546875" style="39" customWidth="1"/>
    <col min="10499" max="10499" width="15.5703125" style="39" customWidth="1"/>
    <col min="10500" max="10500" width="44" style="39" customWidth="1"/>
    <col min="10501" max="10502" width="12.7109375" style="39" customWidth="1"/>
    <col min="10503" max="10505" width="9.140625" style="39"/>
    <col min="10506" max="10507" width="13.28515625" style="39" customWidth="1"/>
    <col min="10508" max="10750" width="9.140625" style="39"/>
    <col min="10751" max="10751" width="15.5703125" style="39" customWidth="1"/>
    <col min="10752" max="10752" width="44" style="39" customWidth="1"/>
    <col min="10753" max="10753" width="12.7109375" style="39" customWidth="1"/>
    <col min="10754" max="10754" width="7.85546875" style="39" customWidth="1"/>
    <col min="10755" max="10755" width="15.5703125" style="39" customWidth="1"/>
    <col min="10756" max="10756" width="44" style="39" customWidth="1"/>
    <col min="10757" max="10758" width="12.7109375" style="39" customWidth="1"/>
    <col min="10759" max="10761" width="9.140625" style="39"/>
    <col min="10762" max="10763" width="13.28515625" style="39" customWidth="1"/>
    <col min="10764" max="11006" width="9.140625" style="39"/>
    <col min="11007" max="11007" width="15.5703125" style="39" customWidth="1"/>
    <col min="11008" max="11008" width="44" style="39" customWidth="1"/>
    <col min="11009" max="11009" width="12.7109375" style="39" customWidth="1"/>
    <col min="11010" max="11010" width="7.85546875" style="39" customWidth="1"/>
    <col min="11011" max="11011" width="15.5703125" style="39" customWidth="1"/>
    <col min="11012" max="11012" width="44" style="39" customWidth="1"/>
    <col min="11013" max="11014" width="12.7109375" style="39" customWidth="1"/>
    <col min="11015" max="11017" width="9.140625" style="39"/>
    <col min="11018" max="11019" width="13.28515625" style="39" customWidth="1"/>
    <col min="11020" max="11262" width="9.140625" style="39"/>
    <col min="11263" max="11263" width="15.5703125" style="39" customWidth="1"/>
    <col min="11264" max="11264" width="44" style="39" customWidth="1"/>
    <col min="11265" max="11265" width="12.7109375" style="39" customWidth="1"/>
    <col min="11266" max="11266" width="7.85546875" style="39" customWidth="1"/>
    <col min="11267" max="11267" width="15.5703125" style="39" customWidth="1"/>
    <col min="11268" max="11268" width="44" style="39" customWidth="1"/>
    <col min="11269" max="11270" width="12.7109375" style="39" customWidth="1"/>
    <col min="11271" max="11273" width="9.140625" style="39"/>
    <col min="11274" max="11275" width="13.28515625" style="39" customWidth="1"/>
    <col min="11276" max="11518" width="9.140625" style="39"/>
    <col min="11519" max="11519" width="15.5703125" style="39" customWidth="1"/>
    <col min="11520" max="11520" width="44" style="39" customWidth="1"/>
    <col min="11521" max="11521" width="12.7109375" style="39" customWidth="1"/>
    <col min="11522" max="11522" width="7.85546875" style="39" customWidth="1"/>
    <col min="11523" max="11523" width="15.5703125" style="39" customWidth="1"/>
    <col min="11524" max="11524" width="44" style="39" customWidth="1"/>
    <col min="11525" max="11526" width="12.7109375" style="39" customWidth="1"/>
    <col min="11527" max="11529" width="9.140625" style="39"/>
    <col min="11530" max="11531" width="13.28515625" style="39" customWidth="1"/>
    <col min="11532" max="11774" width="9.140625" style="39"/>
    <col min="11775" max="11775" width="15.5703125" style="39" customWidth="1"/>
    <col min="11776" max="11776" width="44" style="39" customWidth="1"/>
    <col min="11777" max="11777" width="12.7109375" style="39" customWidth="1"/>
    <col min="11778" max="11778" width="7.85546875" style="39" customWidth="1"/>
    <col min="11779" max="11779" width="15.5703125" style="39" customWidth="1"/>
    <col min="11780" max="11780" width="44" style="39" customWidth="1"/>
    <col min="11781" max="11782" width="12.7109375" style="39" customWidth="1"/>
    <col min="11783" max="11785" width="9.140625" style="39"/>
    <col min="11786" max="11787" width="13.28515625" style="39" customWidth="1"/>
    <col min="11788" max="12030" width="9.140625" style="39"/>
    <col min="12031" max="12031" width="15.5703125" style="39" customWidth="1"/>
    <col min="12032" max="12032" width="44" style="39" customWidth="1"/>
    <col min="12033" max="12033" width="12.7109375" style="39" customWidth="1"/>
    <col min="12034" max="12034" width="7.85546875" style="39" customWidth="1"/>
    <col min="12035" max="12035" width="15.5703125" style="39" customWidth="1"/>
    <col min="12036" max="12036" width="44" style="39" customWidth="1"/>
    <col min="12037" max="12038" width="12.7109375" style="39" customWidth="1"/>
    <col min="12039" max="12041" width="9.140625" style="39"/>
    <col min="12042" max="12043" width="13.28515625" style="39" customWidth="1"/>
    <col min="12044" max="12286" width="9.140625" style="39"/>
    <col min="12287" max="12287" width="15.5703125" style="39" customWidth="1"/>
    <col min="12288" max="12288" width="44" style="39" customWidth="1"/>
    <col min="12289" max="12289" width="12.7109375" style="39" customWidth="1"/>
    <col min="12290" max="12290" width="7.85546875" style="39" customWidth="1"/>
    <col min="12291" max="12291" width="15.5703125" style="39" customWidth="1"/>
    <col min="12292" max="12292" width="44" style="39" customWidth="1"/>
    <col min="12293" max="12294" width="12.7109375" style="39" customWidth="1"/>
    <col min="12295" max="12297" width="9.140625" style="39"/>
    <col min="12298" max="12299" width="13.28515625" style="39" customWidth="1"/>
    <col min="12300" max="12542" width="9.140625" style="39"/>
    <col min="12543" max="12543" width="15.5703125" style="39" customWidth="1"/>
    <col min="12544" max="12544" width="44" style="39" customWidth="1"/>
    <col min="12545" max="12545" width="12.7109375" style="39" customWidth="1"/>
    <col min="12546" max="12546" width="7.85546875" style="39" customWidth="1"/>
    <col min="12547" max="12547" width="15.5703125" style="39" customWidth="1"/>
    <col min="12548" max="12548" width="44" style="39" customWidth="1"/>
    <col min="12549" max="12550" width="12.7109375" style="39" customWidth="1"/>
    <col min="12551" max="12553" width="9.140625" style="39"/>
    <col min="12554" max="12555" width="13.28515625" style="39" customWidth="1"/>
    <col min="12556" max="12798" width="9.140625" style="39"/>
    <col min="12799" max="12799" width="15.5703125" style="39" customWidth="1"/>
    <col min="12800" max="12800" width="44" style="39" customWidth="1"/>
    <col min="12801" max="12801" width="12.7109375" style="39" customWidth="1"/>
    <col min="12802" max="12802" width="7.85546875" style="39" customWidth="1"/>
    <col min="12803" max="12803" width="15.5703125" style="39" customWidth="1"/>
    <col min="12804" max="12804" width="44" style="39" customWidth="1"/>
    <col min="12805" max="12806" width="12.7109375" style="39" customWidth="1"/>
    <col min="12807" max="12809" width="9.140625" style="39"/>
    <col min="12810" max="12811" width="13.28515625" style="39" customWidth="1"/>
    <col min="12812" max="13054" width="9.140625" style="39"/>
    <col min="13055" max="13055" width="15.5703125" style="39" customWidth="1"/>
    <col min="13056" max="13056" width="44" style="39" customWidth="1"/>
    <col min="13057" max="13057" width="12.7109375" style="39" customWidth="1"/>
    <col min="13058" max="13058" width="7.85546875" style="39" customWidth="1"/>
    <col min="13059" max="13059" width="15.5703125" style="39" customWidth="1"/>
    <col min="13060" max="13060" width="44" style="39" customWidth="1"/>
    <col min="13061" max="13062" width="12.7109375" style="39" customWidth="1"/>
    <col min="13063" max="13065" width="9.140625" style="39"/>
    <col min="13066" max="13067" width="13.28515625" style="39" customWidth="1"/>
    <col min="13068" max="13310" width="9.140625" style="39"/>
    <col min="13311" max="13311" width="15.5703125" style="39" customWidth="1"/>
    <col min="13312" max="13312" width="44" style="39" customWidth="1"/>
    <col min="13313" max="13313" width="12.7109375" style="39" customWidth="1"/>
    <col min="13314" max="13314" width="7.85546875" style="39" customWidth="1"/>
    <col min="13315" max="13315" width="15.5703125" style="39" customWidth="1"/>
    <col min="13316" max="13316" width="44" style="39" customWidth="1"/>
    <col min="13317" max="13318" width="12.7109375" style="39" customWidth="1"/>
    <col min="13319" max="13321" width="9.140625" style="39"/>
    <col min="13322" max="13323" width="13.28515625" style="39" customWidth="1"/>
    <col min="13324" max="13566" width="9.140625" style="39"/>
    <col min="13567" max="13567" width="15.5703125" style="39" customWidth="1"/>
    <col min="13568" max="13568" width="44" style="39" customWidth="1"/>
    <col min="13569" max="13569" width="12.7109375" style="39" customWidth="1"/>
    <col min="13570" max="13570" width="7.85546875" style="39" customWidth="1"/>
    <col min="13571" max="13571" width="15.5703125" style="39" customWidth="1"/>
    <col min="13572" max="13572" width="44" style="39" customWidth="1"/>
    <col min="13573" max="13574" width="12.7109375" style="39" customWidth="1"/>
    <col min="13575" max="13577" width="9.140625" style="39"/>
    <col min="13578" max="13579" width="13.28515625" style="39" customWidth="1"/>
    <col min="13580" max="13822" width="9.140625" style="39"/>
    <col min="13823" max="13823" width="15.5703125" style="39" customWidth="1"/>
    <col min="13824" max="13824" width="44" style="39" customWidth="1"/>
    <col min="13825" max="13825" width="12.7109375" style="39" customWidth="1"/>
    <col min="13826" max="13826" width="7.85546875" style="39" customWidth="1"/>
    <col min="13827" max="13827" width="15.5703125" style="39" customWidth="1"/>
    <col min="13828" max="13828" width="44" style="39" customWidth="1"/>
    <col min="13829" max="13830" width="12.7109375" style="39" customWidth="1"/>
    <col min="13831" max="13833" width="9.140625" style="39"/>
    <col min="13834" max="13835" width="13.28515625" style="39" customWidth="1"/>
    <col min="13836" max="14078" width="9.140625" style="39"/>
    <col min="14079" max="14079" width="15.5703125" style="39" customWidth="1"/>
    <col min="14080" max="14080" width="44" style="39" customWidth="1"/>
    <col min="14081" max="14081" width="12.7109375" style="39" customWidth="1"/>
    <col min="14082" max="14082" width="7.85546875" style="39" customWidth="1"/>
    <col min="14083" max="14083" width="15.5703125" style="39" customWidth="1"/>
    <col min="14084" max="14084" width="44" style="39" customWidth="1"/>
    <col min="14085" max="14086" width="12.7109375" style="39" customWidth="1"/>
    <col min="14087" max="14089" width="9.140625" style="39"/>
    <col min="14090" max="14091" width="13.28515625" style="39" customWidth="1"/>
    <col min="14092" max="14334" width="9.140625" style="39"/>
    <col min="14335" max="14335" width="15.5703125" style="39" customWidth="1"/>
    <col min="14336" max="14336" width="44" style="39" customWidth="1"/>
    <col min="14337" max="14337" width="12.7109375" style="39" customWidth="1"/>
    <col min="14338" max="14338" width="7.85546875" style="39" customWidth="1"/>
    <col min="14339" max="14339" width="15.5703125" style="39" customWidth="1"/>
    <col min="14340" max="14340" width="44" style="39" customWidth="1"/>
    <col min="14341" max="14342" width="12.7109375" style="39" customWidth="1"/>
    <col min="14343" max="14345" width="9.140625" style="39"/>
    <col min="14346" max="14347" width="13.28515625" style="39" customWidth="1"/>
    <col min="14348" max="14590" width="9.140625" style="39"/>
    <col min="14591" max="14591" width="15.5703125" style="39" customWidth="1"/>
    <col min="14592" max="14592" width="44" style="39" customWidth="1"/>
    <col min="14593" max="14593" width="12.7109375" style="39" customWidth="1"/>
    <col min="14594" max="14594" width="7.85546875" style="39" customWidth="1"/>
    <col min="14595" max="14595" width="15.5703125" style="39" customWidth="1"/>
    <col min="14596" max="14596" width="44" style="39" customWidth="1"/>
    <col min="14597" max="14598" width="12.7109375" style="39" customWidth="1"/>
    <col min="14599" max="14601" width="9.140625" style="39"/>
    <col min="14602" max="14603" width="13.28515625" style="39" customWidth="1"/>
    <col min="14604" max="14846" width="9.140625" style="39"/>
    <col min="14847" max="14847" width="15.5703125" style="39" customWidth="1"/>
    <col min="14848" max="14848" width="44" style="39" customWidth="1"/>
    <col min="14849" max="14849" width="12.7109375" style="39" customWidth="1"/>
    <col min="14850" max="14850" width="7.85546875" style="39" customWidth="1"/>
    <col min="14851" max="14851" width="15.5703125" style="39" customWidth="1"/>
    <col min="14852" max="14852" width="44" style="39" customWidth="1"/>
    <col min="14853" max="14854" width="12.7109375" style="39" customWidth="1"/>
    <col min="14855" max="14857" width="9.140625" style="39"/>
    <col min="14858" max="14859" width="13.28515625" style="39" customWidth="1"/>
    <col min="14860" max="15102" width="9.140625" style="39"/>
    <col min="15103" max="15103" width="15.5703125" style="39" customWidth="1"/>
    <col min="15104" max="15104" width="44" style="39" customWidth="1"/>
    <col min="15105" max="15105" width="12.7109375" style="39" customWidth="1"/>
    <col min="15106" max="15106" width="7.85546875" style="39" customWidth="1"/>
    <col min="15107" max="15107" width="15.5703125" style="39" customWidth="1"/>
    <col min="15108" max="15108" width="44" style="39" customWidth="1"/>
    <col min="15109" max="15110" width="12.7109375" style="39" customWidth="1"/>
    <col min="15111" max="15113" width="9.140625" style="39"/>
    <col min="15114" max="15115" width="13.28515625" style="39" customWidth="1"/>
    <col min="15116" max="15358" width="9.140625" style="39"/>
    <col min="15359" max="15359" width="15.5703125" style="39" customWidth="1"/>
    <col min="15360" max="15360" width="44" style="39" customWidth="1"/>
    <col min="15361" max="15361" width="12.7109375" style="39" customWidth="1"/>
    <col min="15362" max="15362" width="7.85546875" style="39" customWidth="1"/>
    <col min="15363" max="15363" width="15.5703125" style="39" customWidth="1"/>
    <col min="15364" max="15364" width="44" style="39" customWidth="1"/>
    <col min="15365" max="15366" width="12.7109375" style="39" customWidth="1"/>
    <col min="15367" max="15369" width="9.140625" style="39"/>
    <col min="15370" max="15371" width="13.28515625" style="39" customWidth="1"/>
    <col min="15372" max="15614" width="9.140625" style="39"/>
    <col min="15615" max="15615" width="15.5703125" style="39" customWidth="1"/>
    <col min="15616" max="15616" width="44" style="39" customWidth="1"/>
    <col min="15617" max="15617" width="12.7109375" style="39" customWidth="1"/>
    <col min="15618" max="15618" width="7.85546875" style="39" customWidth="1"/>
    <col min="15619" max="15619" width="15.5703125" style="39" customWidth="1"/>
    <col min="15620" max="15620" width="44" style="39" customWidth="1"/>
    <col min="15621" max="15622" width="12.7109375" style="39" customWidth="1"/>
    <col min="15623" max="15625" width="9.140625" style="39"/>
    <col min="15626" max="15627" width="13.28515625" style="39" customWidth="1"/>
    <col min="15628" max="15870" width="9.140625" style="39"/>
    <col min="15871" max="15871" width="15.5703125" style="39" customWidth="1"/>
    <col min="15872" max="15872" width="44" style="39" customWidth="1"/>
    <col min="15873" max="15873" width="12.7109375" style="39" customWidth="1"/>
    <col min="15874" max="15874" width="7.85546875" style="39" customWidth="1"/>
    <col min="15875" max="15875" width="15.5703125" style="39" customWidth="1"/>
    <col min="15876" max="15876" width="44" style="39" customWidth="1"/>
    <col min="15877" max="15878" width="12.7109375" style="39" customWidth="1"/>
    <col min="15879" max="15881" width="9.140625" style="39"/>
    <col min="15882" max="15883" width="13.28515625" style="39" customWidth="1"/>
    <col min="15884" max="16126" width="9.140625" style="39"/>
    <col min="16127" max="16127" width="15.5703125" style="39" customWidth="1"/>
    <col min="16128" max="16128" width="44" style="39" customWidth="1"/>
    <col min="16129" max="16129" width="12.7109375" style="39" customWidth="1"/>
    <col min="16130" max="16130" width="7.85546875" style="39" customWidth="1"/>
    <col min="16131" max="16131" width="15.5703125" style="39" customWidth="1"/>
    <col min="16132" max="16132" width="44" style="39" customWidth="1"/>
    <col min="16133" max="16134" width="12.7109375" style="39" customWidth="1"/>
    <col min="16135" max="16137" width="9.140625" style="39"/>
    <col min="16138" max="16139" width="13.28515625" style="39" customWidth="1"/>
    <col min="16140" max="16384" width="9.140625" style="39"/>
  </cols>
  <sheetData>
    <row r="2" spans="1:4" ht="15" customHeight="1" x14ac:dyDescent="0.25">
      <c r="B2" s="40"/>
      <c r="C2" s="40" t="s">
        <v>56</v>
      </c>
      <c r="D2" s="41"/>
    </row>
    <row r="3" spans="1:4" ht="15" customHeight="1" x14ac:dyDescent="0.25">
      <c r="B3" s="43"/>
      <c r="C3" s="43" t="s">
        <v>57</v>
      </c>
      <c r="D3" s="44"/>
    </row>
    <row r="4" spans="1:4" ht="15" customHeight="1" x14ac:dyDescent="0.25">
      <c r="B4" s="43"/>
      <c r="C4" s="43" t="s">
        <v>58</v>
      </c>
      <c r="D4" s="44"/>
    </row>
    <row r="5" spans="1:4" ht="14.1" customHeight="1" x14ac:dyDescent="0.25">
      <c r="B5" s="45"/>
      <c r="C5" s="45"/>
      <c r="D5" s="46"/>
    </row>
    <row r="6" spans="1:4" ht="14.1" customHeight="1" x14ac:dyDescent="0.25">
      <c r="B6" s="45"/>
      <c r="C6" s="45"/>
      <c r="D6" s="46"/>
    </row>
    <row r="7" spans="1:4" ht="14.1" customHeight="1" x14ac:dyDescent="0.25">
      <c r="B7" s="45"/>
      <c r="C7" s="45"/>
      <c r="D7" s="46"/>
    </row>
    <row r="8" spans="1:4" ht="14.1" customHeight="1" x14ac:dyDescent="0.25">
      <c r="B8" s="47" t="s">
        <v>59</v>
      </c>
      <c r="C8" s="48"/>
      <c r="D8" s="48"/>
    </row>
    <row r="9" spans="1:4" ht="14.1" customHeight="1" x14ac:dyDescent="0.25">
      <c r="B9" s="47"/>
      <c r="C9" s="49" t="s">
        <v>60</v>
      </c>
      <c r="D9" s="50">
        <f>-(VLOOKUP(51,[1]Balanza!A:F,6,FALSE)+(VLOOKUP(46,[1]Balanza!A:F,6,FALSE)))</f>
        <v>15785714.99</v>
      </c>
    </row>
    <row r="10" spans="1:4" ht="14.1" customHeight="1" x14ac:dyDescent="0.25">
      <c r="B10" s="47"/>
      <c r="C10" s="49" t="s">
        <v>61</v>
      </c>
      <c r="D10" s="50">
        <f>-(VLOOKUP(52,[1]Balanza!A:F,6,FALSE))</f>
        <v>3409792.24</v>
      </c>
    </row>
    <row r="11" spans="1:4" ht="14.1" customHeight="1" x14ac:dyDescent="0.25">
      <c r="B11" s="47"/>
      <c r="C11" s="49" t="s">
        <v>62</v>
      </c>
      <c r="D11" s="50">
        <f>-(VLOOKUP(54,[1]Balanza!A:F,6,FALSE))</f>
        <v>130319.95</v>
      </c>
    </row>
    <row r="12" spans="1:4" ht="14.1" customHeight="1" x14ac:dyDescent="0.25">
      <c r="B12" s="47"/>
      <c r="C12" s="49" t="s">
        <v>63</v>
      </c>
      <c r="D12" s="50">
        <f>-(VLOOKUP(55,[1]Balanza!A:F,6,FALSE))</f>
        <v>1869381.37</v>
      </c>
    </row>
    <row r="13" spans="1:4" ht="14.1" customHeight="1" x14ac:dyDescent="0.25">
      <c r="A13" s="51"/>
      <c r="B13" s="52"/>
      <c r="C13" s="49" t="s">
        <v>64</v>
      </c>
      <c r="D13" s="50">
        <f>-(VLOOKUP(57,[1]Balanza!A:F,6,FALSE))</f>
        <v>1031748.59</v>
      </c>
    </row>
    <row r="14" spans="1:4" s="52" customFormat="1" ht="14.1" customHeight="1" x14ac:dyDescent="0.2">
      <c r="B14" s="53" t="s">
        <v>65</v>
      </c>
      <c r="C14" s="53"/>
      <c r="D14" s="54">
        <f>SUM(D9:D13)</f>
        <v>22226957.140000001</v>
      </c>
    </row>
    <row r="15" spans="1:4" s="52" customFormat="1" ht="14.1" customHeight="1" x14ac:dyDescent="0.2">
      <c r="D15" s="55"/>
    </row>
    <row r="16" spans="1:4" s="52" customFormat="1" ht="14.1" customHeight="1" x14ac:dyDescent="0.2">
      <c r="B16" s="47" t="s">
        <v>66</v>
      </c>
      <c r="C16" s="48"/>
      <c r="D16" s="55"/>
    </row>
    <row r="17" spans="1:10" s="52" customFormat="1" ht="14.1" customHeight="1" x14ac:dyDescent="0.25">
      <c r="B17" s="56"/>
      <c r="C17" s="49" t="s">
        <v>67</v>
      </c>
      <c r="D17" s="50">
        <f>(VLOOKUP(41,[1]Balanza!A:F,6,FALSE))</f>
        <v>753177.03</v>
      </c>
      <c r="F17" s="57"/>
      <c r="H17" s="58"/>
    </row>
    <row r="18" spans="1:10" s="52" customFormat="1" ht="14.1" customHeight="1" x14ac:dyDescent="0.25">
      <c r="A18" s="59"/>
      <c r="B18" s="56"/>
      <c r="C18" s="49" t="s">
        <v>68</v>
      </c>
      <c r="D18" s="50">
        <f>(VLOOKUP(42,[1]Balanza!A:F,6,FALSE))</f>
        <v>10607330.23</v>
      </c>
      <c r="F18" s="57"/>
      <c r="H18" s="58"/>
    </row>
    <row r="19" spans="1:10" s="52" customFormat="1" ht="14.1" customHeight="1" x14ac:dyDescent="0.25">
      <c r="A19" s="59"/>
      <c r="B19" s="56"/>
      <c r="C19" s="49" t="s">
        <v>69</v>
      </c>
      <c r="D19" s="50">
        <f>(VLOOKUP(43,[1]Balanza!A:F,6,FALSE))</f>
        <v>4066358.87</v>
      </c>
      <c r="F19" s="57"/>
      <c r="H19" s="58"/>
    </row>
    <row r="20" spans="1:10" s="52" customFormat="1" ht="14.1" customHeight="1" x14ac:dyDescent="0.25">
      <c r="A20" s="59"/>
      <c r="B20" s="56"/>
      <c r="C20" s="49" t="s">
        <v>70</v>
      </c>
      <c r="D20" s="50">
        <f>(VLOOKUP(45,[1]Balanza!A:F,6,FALSE))</f>
        <v>1812827.56</v>
      </c>
      <c r="F20" s="57"/>
      <c r="H20" s="60"/>
    </row>
    <row r="21" spans="1:10" s="52" customFormat="1" ht="14.1" customHeight="1" x14ac:dyDescent="0.25">
      <c r="A21" s="51"/>
      <c r="B21" s="53" t="s">
        <v>71</v>
      </c>
      <c r="C21" s="53"/>
      <c r="D21" s="61">
        <f>SUM(D17:D20)</f>
        <v>17239693.689999998</v>
      </c>
      <c r="F21" s="57"/>
      <c r="H21" s="60"/>
    </row>
    <row r="22" spans="1:10" s="52" customFormat="1" ht="14.1" customHeight="1" x14ac:dyDescent="0.2">
      <c r="A22" s="62"/>
      <c r="C22" s="49"/>
      <c r="D22" s="63"/>
      <c r="F22" s="64"/>
      <c r="G22" s="64"/>
      <c r="H22" s="64"/>
      <c r="I22" s="64"/>
    </row>
    <row r="23" spans="1:10" s="52" customFormat="1" ht="14.1" customHeight="1" x14ac:dyDescent="0.2">
      <c r="A23" s="51"/>
      <c r="B23" s="48"/>
      <c r="C23" s="48" t="s">
        <v>72</v>
      </c>
      <c r="D23" s="65">
        <f>(VLOOKUP(4702,[1]Balanza!A:F,6,FALSE)+(VLOOKUP(4703,[1]Balanza!A:F,6,FALSE))+(VLOOKUP(4704,[1]Balanza!A:F,6,FALSE))+(VLOOKUP(4708,[1]Balanza!A:F,6,FALSE)))</f>
        <v>191095.9</v>
      </c>
      <c r="E23" s="66"/>
      <c r="F23" s="67"/>
      <c r="H23" s="57"/>
      <c r="I23" s="68"/>
    </row>
    <row r="24" spans="1:10" s="52" customFormat="1" ht="14.1" customHeight="1" x14ac:dyDescent="0.25">
      <c r="A24" s="62"/>
      <c r="C24" s="49"/>
      <c r="D24" s="63"/>
      <c r="F24" s="57"/>
      <c r="H24" s="58"/>
    </row>
    <row r="25" spans="1:10" s="52" customFormat="1" ht="14.1" customHeight="1" x14ac:dyDescent="0.25">
      <c r="A25" s="62"/>
      <c r="B25" s="53" t="s">
        <v>73</v>
      </c>
      <c r="C25" s="53"/>
      <c r="D25" s="61">
        <f>+D14-D21-D23</f>
        <v>4796167.5500000026</v>
      </c>
      <c r="F25" s="57"/>
      <c r="H25" s="69"/>
    </row>
    <row r="26" spans="1:10" s="52" customFormat="1" ht="14.1" customHeight="1" x14ac:dyDescent="0.2">
      <c r="A26" s="62"/>
      <c r="C26" s="49"/>
      <c r="D26" s="63"/>
    </row>
    <row r="27" spans="1:10" s="52" customFormat="1" ht="14.1" customHeight="1" x14ac:dyDescent="0.2">
      <c r="A27" s="62"/>
      <c r="B27" s="47" t="s">
        <v>74</v>
      </c>
      <c r="C27" s="49"/>
      <c r="D27" s="63"/>
      <c r="F27" s="68"/>
      <c r="G27" s="68"/>
      <c r="H27" s="68"/>
      <c r="I27" s="68"/>
      <c r="J27" s="68"/>
    </row>
    <row r="28" spans="1:10" s="52" customFormat="1" ht="14.1" customHeight="1" x14ac:dyDescent="0.25">
      <c r="A28" s="62"/>
      <c r="C28" s="49" t="s">
        <v>75</v>
      </c>
      <c r="D28" s="50">
        <f>+(VLOOKUP(4701,[1]Balanza!A:F,6,FALSE))+(VLOOKUP(4709,[1]Balanza!A:F,6,FALSE))</f>
        <v>41110.36</v>
      </c>
      <c r="E28" s="70"/>
      <c r="F28" s="71"/>
      <c r="G28" s="68"/>
      <c r="H28" s="72"/>
    </row>
    <row r="29" spans="1:10" s="52" customFormat="1" ht="14.1" customHeight="1" x14ac:dyDescent="0.25">
      <c r="A29" s="62"/>
      <c r="C29" s="49" t="s">
        <v>76</v>
      </c>
      <c r="D29" s="50">
        <f>+(VLOOKUP(48,[1]Balanza!A:F,6,FALSE))-D38</f>
        <v>2586522.69</v>
      </c>
      <c r="E29" s="70"/>
      <c r="F29" s="73"/>
      <c r="H29" s="58"/>
    </row>
    <row r="30" spans="1:10" s="52" customFormat="1" ht="14.1" customHeight="1" x14ac:dyDescent="0.25">
      <c r="B30" s="53" t="s">
        <v>77</v>
      </c>
      <c r="C30" s="53"/>
      <c r="D30" s="74">
        <f>SUM(D28:D29)</f>
        <v>2627633.0499999998</v>
      </c>
      <c r="E30" s="70"/>
      <c r="F30" s="75"/>
      <c r="H30" s="58"/>
    </row>
    <row r="31" spans="1:10" s="52" customFormat="1" ht="14.1" customHeight="1" x14ac:dyDescent="0.2">
      <c r="B31" s="53"/>
      <c r="C31" s="53"/>
      <c r="D31" s="76"/>
      <c r="E31" s="70"/>
      <c r="F31" s="75"/>
      <c r="H31" s="77"/>
    </row>
    <row r="32" spans="1:10" s="52" customFormat="1" ht="14.1" customHeight="1" x14ac:dyDescent="0.25">
      <c r="B32" s="48" t="s">
        <v>78</v>
      </c>
      <c r="D32" s="54">
        <f>D25-D30</f>
        <v>2168534.5000000028</v>
      </c>
      <c r="E32" s="70"/>
      <c r="F32" s="75"/>
      <c r="H32" s="78"/>
    </row>
    <row r="33" spans="1:14" s="52" customFormat="1" ht="14.1" customHeight="1" x14ac:dyDescent="0.25">
      <c r="D33" s="55"/>
      <c r="E33" s="70"/>
      <c r="F33" s="75"/>
      <c r="H33" s="78"/>
    </row>
    <row r="34" spans="1:14" s="52" customFormat="1" ht="14.1" customHeight="1" x14ac:dyDescent="0.25">
      <c r="B34" s="48"/>
      <c r="C34" s="48" t="s">
        <v>79</v>
      </c>
      <c r="D34" s="79">
        <f>-(VLOOKUP(49,[1]Balanza!A:F,6,FALSE)+(VLOOKUP(56,[1]Balanza!A:F,6,FALSE))+(VLOOKUP(58,[1]Balanza!A:F,6,FALSE))+(VLOOKUP(59,[1]Balanza!A:F,6,FALSE)))</f>
        <v>1009335.62</v>
      </c>
      <c r="E34" s="70"/>
      <c r="F34" s="75"/>
      <c r="H34" s="78"/>
    </row>
    <row r="35" spans="1:14" s="52" customFormat="1" ht="14.1" customHeight="1" x14ac:dyDescent="0.25">
      <c r="B35" s="48"/>
      <c r="D35" s="55"/>
      <c r="E35" s="70"/>
      <c r="F35" s="75"/>
      <c r="H35" s="78"/>
    </row>
    <row r="36" spans="1:14" s="52" customFormat="1" ht="14.1" customHeight="1" x14ac:dyDescent="0.25">
      <c r="B36" s="48" t="s">
        <v>80</v>
      </c>
      <c r="D36" s="76">
        <f>D32+D34</f>
        <v>3177870.1200000029</v>
      </c>
      <c r="E36" s="70"/>
      <c r="F36" s="75"/>
      <c r="G36" s="80"/>
      <c r="H36" s="78"/>
    </row>
    <row r="37" spans="1:14" s="52" customFormat="1" ht="14.1" customHeight="1" x14ac:dyDescent="0.25">
      <c r="B37" s="48"/>
      <c r="D37" s="55"/>
      <c r="E37" s="70"/>
      <c r="F37" s="75"/>
      <c r="H37" s="78"/>
    </row>
    <row r="38" spans="1:14" s="52" customFormat="1" ht="14.1" customHeight="1" x14ac:dyDescent="0.25">
      <c r="B38" s="48" t="s">
        <v>81</v>
      </c>
      <c r="C38" s="48" t="s">
        <v>81</v>
      </c>
      <c r="D38" s="79">
        <f>(VLOOKUP(480509001,[1]Balanza!A:F,6,FALSE))</f>
        <v>950054.42</v>
      </c>
      <c r="E38" s="70"/>
      <c r="F38" s="75"/>
      <c r="H38" s="78"/>
      <c r="L38" s="80"/>
    </row>
    <row r="39" spans="1:14" s="52" customFormat="1" ht="14.1" customHeight="1" x14ac:dyDescent="0.25">
      <c r="D39" s="55"/>
      <c r="E39" s="70"/>
      <c r="F39" s="75"/>
      <c r="H39" s="60"/>
    </row>
    <row r="40" spans="1:14" s="52" customFormat="1" ht="14.1" customHeight="1" thickBot="1" x14ac:dyDescent="0.25">
      <c r="A40" s="62"/>
      <c r="B40" s="81" t="s">
        <v>82</v>
      </c>
      <c r="D40" s="82">
        <f>+D36-D38</f>
        <v>2227815.700000003</v>
      </c>
      <c r="E40" s="83"/>
      <c r="F40" s="73"/>
      <c r="J40" s="57"/>
      <c r="L40" s="59"/>
      <c r="N40" s="80"/>
    </row>
    <row r="41" spans="1:14" s="52" customFormat="1" ht="14.1" customHeight="1" thickTop="1" x14ac:dyDescent="0.2">
      <c r="D41" s="84"/>
      <c r="E41" s="85"/>
      <c r="F41" s="75"/>
      <c r="J41" s="57"/>
    </row>
    <row r="42" spans="1:14" s="52" customFormat="1" ht="12.95" customHeight="1" x14ac:dyDescent="0.2">
      <c r="D42" s="76"/>
      <c r="E42" s="70"/>
      <c r="F42" s="75"/>
    </row>
    <row r="43" spans="1:14" s="52" customFormat="1" ht="12.95" customHeight="1" x14ac:dyDescent="0.2">
      <c r="E43" s="70"/>
      <c r="F43" s="75"/>
    </row>
    <row r="44" spans="1:14" s="52" customFormat="1" ht="12.95" customHeight="1" x14ac:dyDescent="0.2">
      <c r="E44" s="86"/>
      <c r="F44" s="75"/>
    </row>
    <row r="45" spans="1:14" s="52" customFormat="1" ht="12.95" customHeight="1" x14ac:dyDescent="0.2">
      <c r="E45" s="70"/>
      <c r="F45" s="75"/>
    </row>
    <row r="46" spans="1:14" s="52" customFormat="1" ht="12.95" customHeight="1" x14ac:dyDescent="0.2">
      <c r="E46" s="70"/>
      <c r="F46" s="75"/>
    </row>
    <row r="47" spans="1:14" s="52" customFormat="1" ht="12.95" customHeight="1" x14ac:dyDescent="0.2">
      <c r="E47" s="70"/>
      <c r="F47" s="75"/>
    </row>
    <row r="48" spans="1:14" s="52" customFormat="1" ht="12.95" customHeight="1" x14ac:dyDescent="0.2">
      <c r="C48" s="87" t="s">
        <v>52</v>
      </c>
      <c r="D48" s="88" t="s">
        <v>53</v>
      </c>
      <c r="E48" s="70"/>
      <c r="F48" s="75"/>
    </row>
    <row r="49" spans="3:4" s="52" customFormat="1" ht="12.95" customHeight="1" x14ac:dyDescent="0.2">
      <c r="C49" s="89" t="s">
        <v>83</v>
      </c>
      <c r="D49" s="90" t="s">
        <v>55</v>
      </c>
    </row>
    <row r="50" spans="3:4" s="52" customFormat="1" ht="12.95" customHeight="1" x14ac:dyDescent="0.2"/>
  </sheetData>
  <mergeCells count="5">
    <mergeCell ref="B14:C14"/>
    <mergeCell ref="B21:C21"/>
    <mergeCell ref="B25:C25"/>
    <mergeCell ref="B30:C30"/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Zuleyma Flores</dc:creator>
  <cp:lastModifiedBy>Zuleyma Flores</cp:lastModifiedBy>
  <dcterms:created xsi:type="dcterms:W3CDTF">2025-09-09T16:39:59Z</dcterms:created>
  <dcterms:modified xsi:type="dcterms:W3CDTF">2025-09-09T16:40:22Z</dcterms:modified>
</cp:coreProperties>
</file>