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0.66\Finanzas\2.Daños\AÑO 2025\EE FF SAES\1. ENERO\"/>
    </mc:Choice>
  </mc:AlternateContent>
  <xr:revisionPtr revIDLastSave="0" documentId="13_ncr:1_{40D31BFC-BF65-40FB-8418-8B99A9427B5D}" xr6:coauthVersionLast="47" xr6:coauthVersionMax="47" xr10:uidLastSave="{00000000-0000-0000-0000-000000000000}"/>
  <bookViews>
    <workbookView xWindow="-120" yWindow="-120" windowWidth="29040" windowHeight="15720" activeTab="1" xr2:uid="{D6A0DDF4-1D1C-4EFA-95ED-E43DB406FEA0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BG!$A$1:$E$63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D30" i="2"/>
  <c r="K27" i="2"/>
  <c r="J27" i="2"/>
  <c r="I27" i="2"/>
  <c r="H27" i="2"/>
  <c r="F27" i="2"/>
  <c r="H23" i="2"/>
  <c r="G23" i="2"/>
  <c r="F23" i="2"/>
  <c r="D21" i="2"/>
  <c r="D14" i="2"/>
  <c r="D54" i="1"/>
  <c r="D45" i="1"/>
  <c r="D41" i="1"/>
  <c r="D37" i="1"/>
  <c r="D32" i="1"/>
  <c r="D22" i="1"/>
  <c r="D19" i="1"/>
  <c r="D14" i="1"/>
  <c r="D25" i="2" l="1"/>
  <c r="D32" i="2" s="1"/>
  <c r="D36" i="2" s="1"/>
  <c r="D40" i="2" s="1"/>
  <c r="F40" i="2" s="1"/>
  <c r="D23" i="1"/>
  <c r="D46" i="1"/>
  <c r="D56" i="1" s="1"/>
</calcChain>
</file>

<file path=xl/sharedStrings.xml><?xml version="1.0" encoding="utf-8"?>
<sst xmlns="http://schemas.openxmlformats.org/spreadsheetml/2006/main" count="93" uniqueCount="87">
  <si>
    <t>Seguros Atlántida, S.A.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</si>
  <si>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</si>
  <si>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</si>
  <si>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</si>
  <si>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</si>
  <si>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</si>
  <si>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</si>
  <si>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</si>
  <si>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</si>
  <si>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</si>
  <si>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</si>
  <si>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</si>
  <si>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Bienes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</si>
  <si>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</si>
  <si>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</si>
  <si>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</si>
  <si>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</si>
  <si>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</si>
  <si>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</si>
  <si>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</si>
  <si>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</si>
  <si>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</si>
  <si>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</si>
  <si>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</si>
  <si>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</si>
  <si>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</si>
  <si>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</si>
  <si>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</si>
  <si>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</si>
  <si>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</si>
  <si>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</si>
  <si>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</si>
  <si>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</si>
  <si>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</si>
  <si>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</si>
  <si>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</si>
  <si>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</si>
  <si>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</si>
  <si>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</si>
  <si>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</si>
  <si>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</si>
  <si>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</si>
  <si>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</si>
  <si>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</si>
  <si>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</si>
  <si>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</si>
  <si>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</si>
  <si>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</si>
  <si>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</si>
  <si>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</si>
  <si>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>Carlos Marcelo Olano</t>
  </si>
  <si>
    <t>Irvin Esau Calderon</t>
  </si>
  <si>
    <t>Gerente General</t>
  </si>
  <si>
    <t>Contador General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</si>
  <si>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</si>
  <si>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</si>
  <si>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</si>
  <si>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</si>
  <si>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</si>
  <si>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</si>
  <si>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</si>
  <si>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</si>
  <si>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</si>
  <si>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</si>
  <si>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</si>
  <si>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</si>
  <si>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</si>
  <si>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 de Saneamiento</t>
  </si>
  <si>
    <t xml:space="preserve">4704 </t>
  </si>
  <si>
    <t>490109002</t>
  </si>
  <si>
    <t>5802</t>
  </si>
  <si>
    <t>RESERVAS DE SANEAMIENTO</t>
  </si>
  <si>
    <t>UTILIDAD (PÉRDIDA) ANTES DE GASTOS</t>
  </si>
  <si>
    <t xml:space="preserve">Otros Ingresos y Gastos 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</si>
  <si>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</si>
  <si>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</si>
  <si>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</si>
  <si>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</si>
  <si>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</si>
  <si>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</si>
  <si>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</si>
  <si>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</si>
  <si>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</si>
  <si>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Carlos Marcelo Olano</t>
  </si>
  <si>
    <t xml:space="preserve">   Gerente General</t>
  </si>
  <si>
    <t>Balance General al 31 de Enero 2025</t>
  </si>
  <si>
    <t>Estado de Resultados del 1 de Enero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</si>
</sst>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6" fillId="0" borderId="0" xfId="0" applyFont="1"/>
    <xf numFmtId="44" fontId="6" fillId="0" borderId="0" xfId="3" applyFont="1" applyFill="1"/>
    <xf numFmtId="0" fontId="6" fillId="0" borderId="0" xfId="0" applyFont="1" applyAlignment="1">
      <alignment horizontal="left"/>
    </xf>
    <xf numFmtId="43" fontId="6" fillId="0" borderId="0" xfId="4" applyFont="1" applyFill="1"/>
    <xf numFmtId="43" fontId="6" fillId="0" borderId="0" xfId="4" applyFont="1"/>
    <xf numFmtId="43" fontId="6" fillId="0" borderId="0" xfId="4" applyFont="1" applyFill="1" applyBorder="1"/>
    <xf numFmtId="43" fontId="6" fillId="0" borderId="1" xfId="4" applyFont="1" applyBorder="1"/>
    <xf numFmtId="43" fontId="5" fillId="0" borderId="0" xfId="4" applyFont="1" applyFill="1"/>
    <xf numFmtId="43" fontId="6" fillId="0" borderId="0" xfId="0" applyNumberFormat="1" applyFont="1"/>
    <xf numFmtId="43" fontId="6" fillId="0" borderId="2" xfId="4" applyFont="1" applyFill="1" applyBorder="1"/>
    <xf numFmtId="43" fontId="6" fillId="0" borderId="2" xfId="4" applyFont="1" applyBorder="1"/>
    <xf numFmtId="0" fontId="5" fillId="0" borderId="0" xfId="0" applyFont="1"/>
    <xf numFmtId="43" fontId="5" fillId="0" borderId="2" xfId="4" applyFont="1" applyBorder="1"/>
    <xf numFmtId="49" fontId="5" fillId="0" borderId="0" xfId="0" applyNumberFormat="1" applyFont="1"/>
    <xf numFmtId="43" fontId="5" fillId="0" borderId="3" xfId="4" applyFont="1" applyFill="1" applyBorder="1"/>
    <xf numFmtId="164" fontId="6" fillId="0" borderId="0" xfId="1" applyFont="1"/>
    <xf numFmtId="49" fontId="6" fillId="0" borderId="0" xfId="0" applyNumberFormat="1" applyFont="1"/>
    <xf numFmtId="9" fontId="6" fillId="0" borderId="0" xfId="2" applyFont="1"/>
    <xf numFmtId="165" fontId="6" fillId="0" borderId="0" xfId="2" applyNumberFormat="1" applyFont="1"/>
    <xf numFmtId="10" fontId="6" fillId="0" borderId="0" xfId="2" applyNumberFormat="1" applyFont="1"/>
    <xf numFmtId="43" fontId="6" fillId="0" borderId="0" xfId="4" applyFont="1" applyBorder="1"/>
    <xf numFmtId="43" fontId="5" fillId="0" borderId="0" xfId="4" applyFont="1" applyBorder="1"/>
    <xf numFmtId="43" fontId="5" fillId="0" borderId="0" xfId="4" applyFont="1"/>
    <xf numFmtId="43" fontId="5" fillId="0" borderId="2" xfId="4" applyFont="1" applyFill="1" applyBorder="1"/>
    <xf numFmtId="43" fontId="6" fillId="0" borderId="0" xfId="2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1" applyFont="1" applyFill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43" fontId="11" fillId="0" borderId="0" xfId="4" applyFont="1" applyFill="1"/>
    <xf numFmtId="0" fontId="12" fillId="0" borderId="0" xfId="0" applyFont="1" applyAlignment="1">
      <alignment horizontal="left"/>
    </xf>
    <xf numFmtId="43" fontId="5" fillId="0" borderId="1" xfId="4" applyFont="1" applyBorder="1"/>
    <xf numFmtId="4" fontId="6" fillId="0" borderId="0" xfId="0" applyNumberFormat="1" applyFont="1"/>
    <xf numFmtId="0" fontId="13" fillId="2" borderId="0" xfId="0" applyFont="1" applyFill="1" applyAlignment="1">
      <alignment horizontal="left" indent="2"/>
    </xf>
    <xf numFmtId="0" fontId="12" fillId="0" borderId="0" xfId="0" applyFont="1"/>
    <xf numFmtId="0" fontId="14" fillId="2" borderId="0" xfId="0" applyFont="1" applyFill="1"/>
    <xf numFmtId="43" fontId="5" fillId="0" borderId="1" xfId="0" applyNumberFormat="1" applyFont="1" applyBorder="1"/>
    <xf numFmtId="0" fontId="15" fillId="0" borderId="0" xfId="0" applyFont="1" applyAlignment="1">
      <alignment horizontal="left" indent="1"/>
    </xf>
    <xf numFmtId="43" fontId="11" fillId="0" borderId="0" xfId="4" applyFont="1" applyFill="1" applyBorder="1"/>
    <xf numFmtId="3" fontId="6" fillId="0" borderId="0" xfId="0" applyNumberFormat="1" applyFont="1"/>
    <xf numFmtId="166" fontId="6" fillId="0" borderId="0" xfId="0" applyNumberFormat="1" applyFont="1"/>
    <xf numFmtId="0" fontId="14" fillId="2" borderId="0" xfId="0" applyFont="1" applyFill="1" applyAlignment="1">
      <alignment horizontal="left" indent="2"/>
    </xf>
    <xf numFmtId="0" fontId="6" fillId="0" borderId="0" xfId="5" applyFont="1" applyAlignment="1">
      <alignment horizontal="left"/>
    </xf>
    <xf numFmtId="166" fontId="16" fillId="0" borderId="0" xfId="5" applyNumberFormat="1"/>
    <xf numFmtId="166" fontId="13" fillId="2" borderId="0" xfId="0" applyNumberFormat="1" applyFont="1" applyFill="1"/>
    <xf numFmtId="0" fontId="16" fillId="0" borderId="0" xfId="5"/>
    <xf numFmtId="43" fontId="6" fillId="0" borderId="1" xfId="4" applyFont="1" applyFill="1" applyBorder="1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indent="1"/>
    </xf>
    <xf numFmtId="43" fontId="6" fillId="0" borderId="2" xfId="0" applyNumberFormat="1" applyFont="1" applyBorder="1"/>
    <xf numFmtId="0" fontId="5" fillId="0" borderId="0" xfId="6" applyNumberFormat="1" applyFont="1" applyBorder="1"/>
    <xf numFmtId="0" fontId="12" fillId="0" borderId="0" xfId="5" applyFont="1" applyAlignment="1">
      <alignment horizontal="left"/>
    </xf>
    <xf numFmtId="43" fontId="17" fillId="0" borderId="0" xfId="5" applyNumberFormat="1" applyFont="1"/>
    <xf numFmtId="4" fontId="12" fillId="0" borderId="0" xfId="0" applyNumberFormat="1" applyFont="1"/>
    <xf numFmtId="44" fontId="6" fillId="0" borderId="0" xfId="7" applyFont="1"/>
    <xf numFmtId="43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5" fillId="0" borderId="1" xfId="0" applyNumberFormat="1" applyFont="1" applyBorder="1"/>
    <xf numFmtId="164" fontId="5" fillId="0" borderId="3" xfId="4" applyNumberFormat="1" applyFont="1" applyBorder="1"/>
    <xf numFmtId="164" fontId="5" fillId="0" borderId="0" xfId="0" applyNumberFormat="1" applyFont="1" applyBorder="1"/>
  </cellXfs>
  <cellStyles count="8">
    <cellStyle name="Millares" xfId="1" builtinId="3"/>
    <cellStyle name="Millares 2" xfId="4" xr:uid="{76605E40-369B-4679-B819-AC0BB97EF9C8}"/>
    <cellStyle name="Moneda [0] 2" xfId="6" xr:uid="{8860F498-B2DA-4C21-924D-FA084174C506}"/>
    <cellStyle name="Moneda 4" xfId="3" xr:uid="{433CAB9D-67B0-444A-B7DF-4D6FBEB910B5}"/>
    <cellStyle name="Moneda 8" xfId="7" xr:uid="{73F1B54A-0196-4B69-879F-4A51117C111A}"/>
    <cellStyle name="Normal" xfId="0" builtinId="0"/>
    <cellStyle name="Normal 5" xfId="5" xr:uid="{4BE226E1-2F6C-487D-AF2F-61F384F8FDD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Finanzas\2.Da&#241;os\A&#241;o%202024\EEFF%20SAES\12.%20Diciembre%202024\EF%20SEGUROS%20ATLANTIDA%20202412.xlsx" TargetMode="External"/><Relationship Id="rId1" Type="http://schemas.openxmlformats.org/officeDocument/2006/relationships/externalLinkPath" Target="/2.Da&#241;os/A&#241;o%202024/EEFF%20SAES/12.%20Diciembre%202024/EF%20SEGUROS%20ATLANTIDA%202024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(2)"/>
      <sheetName val="ER (2)"/>
      <sheetName val="ERv3"/>
      <sheetName val="ERvM"/>
      <sheetName val="ERvM2"/>
    </sheetNames>
    <sheetDataSet>
      <sheetData sheetId="0">
        <row r="668">
          <cell r="C668">
            <v>0</v>
          </cell>
        </row>
        <row r="1975">
          <cell r="C1975">
            <v>16874572.829999998</v>
          </cell>
        </row>
        <row r="4637">
          <cell r="C4637">
            <v>538993.74</v>
          </cell>
        </row>
        <row r="4724">
          <cell r="C4724">
            <v>15449.29</v>
          </cell>
        </row>
        <row r="4735">
          <cell r="C4735">
            <v>41610.36</v>
          </cell>
        </row>
        <row r="4739">
          <cell r="C4739">
            <v>-18618867.170000002</v>
          </cell>
        </row>
        <row r="6680">
          <cell r="C6680">
            <v>-380502.52</v>
          </cell>
        </row>
        <row r="7098">
          <cell r="C7098">
            <v>-150024.94</v>
          </cell>
        </row>
        <row r="7103">
          <cell r="C7103">
            <v>-320917.42</v>
          </cell>
        </row>
        <row r="7107">
          <cell r="C7107">
            <v>-640117.97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17DC-175B-4F40-8074-D33082716F27}">
  <sheetPr>
    <tabColor theme="0" tint="-0.249977111117893"/>
    <pageSetUpPr fitToPage="1"/>
  </sheetPr>
  <dimension ref="A1:H63"/>
  <sheetViews>
    <sheetView showGridLines="0" topLeftCell="A19" zoomScaleNormal="100" workbookViewId="0">
      <selection activeCell="G50" sqref="G50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33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2"/>
      <c r="D1" s="3"/>
    </row>
    <row r="2" spans="1:6" ht="18" customHeight="1" x14ac:dyDescent="0.25">
      <c r="B2" s="4" t="s">
        <v>85</v>
      </c>
      <c r="C2" s="4"/>
      <c r="D2" s="3"/>
    </row>
    <row r="3" spans="1:6" ht="18" customHeight="1" x14ac:dyDescent="0.25">
      <c r="B3" s="4" t="s">
        <v>1</v>
      </c>
      <c r="C3" s="4"/>
      <c r="D3" s="3"/>
    </row>
    <row r="4" spans="1:6" ht="15" customHeight="1" x14ac:dyDescent="0.25">
      <c r="B4" s="4"/>
      <c r="C4" s="4"/>
      <c r="D4" s="3"/>
    </row>
    <row r="5" spans="1:6" ht="9.9499999999999993" customHeight="1" x14ac:dyDescent="0.25">
      <c r="B5" s="4"/>
      <c r="C5" s="4"/>
      <c r="D5" s="3"/>
    </row>
    <row r="6" spans="1:6" ht="12.95" customHeight="1" x14ac:dyDescent="0.25">
      <c r="A6" s="5" t="s">
        <v>2</v>
      </c>
      <c r="B6" s="6"/>
      <c r="C6" s="6"/>
      <c r="D6" s="7"/>
    </row>
    <row r="7" spans="1:6" s="6" customFormat="1" ht="12.95" customHeight="1" x14ac:dyDescent="0.2">
      <c r="A7" s="5" t="s">
        <v>3</v>
      </c>
      <c r="D7" s="7"/>
    </row>
    <row r="8" spans="1:6" s="6" customFormat="1" ht="12.95" customHeight="1" x14ac:dyDescent="0.2">
      <c r="A8" s="8" t="s">
        <v>4</v>
      </c>
      <c r="C8" s="9">
        <v>9311749.3499999996</v>
      </c>
      <c r="D8" s="10"/>
    </row>
    <row r="9" spans="1:6" s="6" customFormat="1" ht="12.95" customHeight="1" x14ac:dyDescent="0.2">
      <c r="A9" s="8" t="s">
        <v>5</v>
      </c>
      <c r="C9" s="11">
        <v>24566.58</v>
      </c>
      <c r="D9" s="10"/>
    </row>
    <row r="10" spans="1:6" s="6" customFormat="1" ht="12.95" customHeight="1" x14ac:dyDescent="0.2">
      <c r="A10" s="8" t="s">
        <v>6</v>
      </c>
      <c r="C10" s="11">
        <v>11652298.939999999</v>
      </c>
      <c r="D10" s="10"/>
    </row>
    <row r="11" spans="1:6" s="6" customFormat="1" ht="12.95" customHeight="1" x14ac:dyDescent="0.2">
      <c r="A11" s="8" t="s">
        <v>7</v>
      </c>
      <c r="C11" s="11">
        <v>319504.65000000002</v>
      </c>
      <c r="D11" s="9"/>
    </row>
    <row r="12" spans="1:6" s="6" customFormat="1" ht="12.95" customHeight="1" x14ac:dyDescent="0.2">
      <c r="A12" s="8" t="s">
        <v>8</v>
      </c>
      <c r="C12" s="11">
        <v>2473533.29</v>
      </c>
      <c r="D12" s="9"/>
    </row>
    <row r="13" spans="1:6" s="6" customFormat="1" ht="12.95" customHeight="1" x14ac:dyDescent="0.2">
      <c r="A13" s="8" t="s">
        <v>9</v>
      </c>
      <c r="C13" s="11">
        <v>1565102.13</v>
      </c>
      <c r="D13" s="9"/>
    </row>
    <row r="14" spans="1:6" s="6" customFormat="1" ht="12.95" customHeight="1" x14ac:dyDescent="0.2">
      <c r="A14" s="5" t="s">
        <v>10</v>
      </c>
      <c r="C14" s="12"/>
      <c r="D14" s="13">
        <f>SUM(C8:C13)</f>
        <v>25346754.939999994</v>
      </c>
      <c r="F14" s="14"/>
    </row>
    <row r="15" spans="1:6" s="6" customFormat="1" ht="12.95" customHeight="1" x14ac:dyDescent="0.2">
      <c r="A15" s="5" t="s">
        <v>11</v>
      </c>
      <c r="C15" s="10"/>
      <c r="D15" s="9"/>
    </row>
    <row r="16" spans="1:6" s="6" customFormat="1" ht="12.95" customHeight="1" x14ac:dyDescent="0.2">
      <c r="A16" s="8" t="s">
        <v>12</v>
      </c>
      <c r="C16" s="11">
        <v>0</v>
      </c>
      <c r="D16" s="9"/>
    </row>
    <row r="17" spans="1:8" s="6" customFormat="1" ht="12.95" customHeight="1" x14ac:dyDescent="0.2">
      <c r="A17" s="8" t="s">
        <v>13</v>
      </c>
      <c r="C17" s="11">
        <v>0</v>
      </c>
      <c r="D17" s="9"/>
    </row>
    <row r="18" spans="1:8" s="6" customFormat="1" ht="12.95" customHeight="1" x14ac:dyDescent="0.2">
      <c r="A18" s="8" t="s">
        <v>14</v>
      </c>
      <c r="C18" s="15">
        <v>5688313.3200000003</v>
      </c>
      <c r="D18" s="10"/>
    </row>
    <row r="19" spans="1:8" s="6" customFormat="1" ht="12.95" customHeight="1" x14ac:dyDescent="0.2">
      <c r="A19" s="5" t="s">
        <v>15</v>
      </c>
      <c r="C19" s="10"/>
      <c r="D19" s="13">
        <f>SUM(C16:C18)</f>
        <v>5688313.3200000003</v>
      </c>
    </row>
    <row r="20" spans="1:8" s="6" customFormat="1" ht="12.95" customHeight="1" x14ac:dyDescent="0.2">
      <c r="A20" s="5" t="s">
        <v>16</v>
      </c>
      <c r="C20" s="10"/>
      <c r="D20" s="9"/>
    </row>
    <row r="21" spans="1:8" s="6" customFormat="1" ht="12.95" customHeight="1" x14ac:dyDescent="0.2">
      <c r="A21" s="6" t="s">
        <v>17</v>
      </c>
      <c r="C21" s="16">
        <v>48102.77</v>
      </c>
      <c r="D21" s="10"/>
    </row>
    <row r="22" spans="1:8" s="6" customFormat="1" ht="12.95" customHeight="1" x14ac:dyDescent="0.2">
      <c r="A22" s="17" t="s">
        <v>18</v>
      </c>
      <c r="C22" s="10"/>
      <c r="D22" s="18">
        <f>SUM(C21)</f>
        <v>48102.77</v>
      </c>
    </row>
    <row r="23" spans="1:8" s="6" customFormat="1" ht="12.95" customHeight="1" thickBot="1" x14ac:dyDescent="0.25">
      <c r="A23" s="19" t="s">
        <v>19</v>
      </c>
      <c r="C23" s="10"/>
      <c r="D23" s="20">
        <f>SUM(D14:D22)</f>
        <v>31083171.029999994</v>
      </c>
      <c r="F23" s="14"/>
      <c r="G23" s="21"/>
      <c r="H23" s="21"/>
    </row>
    <row r="24" spans="1:8" s="6" customFormat="1" ht="12.95" customHeight="1" thickTop="1" x14ac:dyDescent="0.2">
      <c r="A24" s="22" t="s">
        <v>20</v>
      </c>
      <c r="C24" s="10"/>
      <c r="D24" s="9"/>
      <c r="F24" s="21"/>
      <c r="G24" s="23"/>
      <c r="H24" s="24"/>
    </row>
    <row r="25" spans="1:8" s="6" customFormat="1" ht="12.95" customHeight="1" x14ac:dyDescent="0.2">
      <c r="A25" s="5" t="s">
        <v>21</v>
      </c>
      <c r="C25" s="10"/>
      <c r="D25" s="9"/>
      <c r="F25" s="25"/>
    </row>
    <row r="26" spans="1:8" s="6" customFormat="1" ht="12.95" customHeight="1" x14ac:dyDescent="0.2">
      <c r="A26" s="19" t="s">
        <v>22</v>
      </c>
      <c r="C26" s="10"/>
      <c r="D26" s="9"/>
    </row>
    <row r="27" spans="1:8" s="6" customFormat="1" ht="12.95" customHeight="1" x14ac:dyDescent="0.2">
      <c r="A27" s="22" t="s">
        <v>23</v>
      </c>
      <c r="C27" s="26">
        <v>153322.78</v>
      </c>
      <c r="D27" s="9"/>
    </row>
    <row r="28" spans="1:8" s="6" customFormat="1" ht="12.95" customHeight="1" x14ac:dyDescent="0.2">
      <c r="A28" s="8" t="s">
        <v>24</v>
      </c>
      <c r="C28" s="26">
        <v>150336.51999999999</v>
      </c>
      <c r="D28" s="9"/>
    </row>
    <row r="29" spans="1:8" s="6" customFormat="1" ht="12.95" customHeight="1" x14ac:dyDescent="0.2">
      <c r="A29" s="8" t="s">
        <v>25</v>
      </c>
      <c r="C29" s="26">
        <v>2237711.2599999998</v>
      </c>
      <c r="D29" s="9"/>
    </row>
    <row r="30" spans="1:8" s="6" customFormat="1" ht="12.95" customHeight="1" x14ac:dyDescent="0.2">
      <c r="A30" s="8" t="s">
        <v>26</v>
      </c>
      <c r="C30" s="26">
        <v>254456.03</v>
      </c>
      <c r="D30" s="9"/>
    </row>
    <row r="31" spans="1:8" s="6" customFormat="1" ht="12.95" customHeight="1" x14ac:dyDescent="0.2">
      <c r="A31" s="6" t="s">
        <v>27</v>
      </c>
      <c r="C31" s="26">
        <v>0</v>
      </c>
      <c r="D31" s="10"/>
    </row>
    <row r="32" spans="1:8" s="6" customFormat="1" ht="12.95" customHeight="1" x14ac:dyDescent="0.2">
      <c r="A32" s="17" t="s">
        <v>28</v>
      </c>
      <c r="C32" s="12"/>
      <c r="D32" s="27">
        <f>SUM(C27:C31)</f>
        <v>2795826.5899999994</v>
      </c>
    </row>
    <row r="33" spans="1:7" s="6" customFormat="1" ht="12.95" customHeight="1" x14ac:dyDescent="0.2">
      <c r="A33" s="17" t="s">
        <v>29</v>
      </c>
      <c r="C33" s="26"/>
      <c r="D33" s="10"/>
    </row>
    <row r="34" spans="1:7" s="6" customFormat="1" ht="12.95" customHeight="1" x14ac:dyDescent="0.2">
      <c r="A34" s="6" t="s">
        <v>30</v>
      </c>
      <c r="C34" s="26">
        <v>5961314.2300000004</v>
      </c>
      <c r="D34" s="10"/>
    </row>
    <row r="35" spans="1:7" s="6" customFormat="1" ht="12.95" customHeight="1" x14ac:dyDescent="0.2">
      <c r="A35" s="22" t="s">
        <v>31</v>
      </c>
      <c r="C35" s="26">
        <v>317525.52</v>
      </c>
      <c r="D35" s="10"/>
    </row>
    <row r="36" spans="1:7" s="6" customFormat="1" ht="12.95" customHeight="1" x14ac:dyDescent="0.2">
      <c r="A36" s="6" t="s">
        <v>14</v>
      </c>
      <c r="C36" s="26">
        <v>1498082.44</v>
      </c>
      <c r="D36" s="10"/>
    </row>
    <row r="37" spans="1:7" s="6" customFormat="1" ht="12.95" customHeight="1" x14ac:dyDescent="0.2">
      <c r="A37" s="17" t="s">
        <v>32</v>
      </c>
      <c r="C37" s="12"/>
      <c r="D37" s="27">
        <f>SUM(C34:C36)</f>
        <v>7776922.1899999995</v>
      </c>
    </row>
    <row r="38" spans="1:7" s="6" customFormat="1" ht="12.95" customHeight="1" x14ac:dyDescent="0.2">
      <c r="A38" s="17" t="s">
        <v>33</v>
      </c>
      <c r="C38" s="10"/>
      <c r="D38" s="10"/>
    </row>
    <row r="39" spans="1:7" s="6" customFormat="1" ht="12.95" customHeight="1" x14ac:dyDescent="0.2">
      <c r="A39" s="6" t="s">
        <v>34</v>
      </c>
      <c r="C39" s="26">
        <v>0</v>
      </c>
      <c r="D39" s="10"/>
    </row>
    <row r="40" spans="1:7" s="6" customFormat="1" ht="12.95" customHeight="1" x14ac:dyDescent="0.2">
      <c r="A40" s="6" t="s">
        <v>35</v>
      </c>
      <c r="C40" s="26">
        <v>3214220.89</v>
      </c>
      <c r="D40" s="10"/>
    </row>
    <row r="41" spans="1:7" s="6" customFormat="1" ht="12.95" customHeight="1" x14ac:dyDescent="0.2">
      <c r="A41" s="17" t="s">
        <v>36</v>
      </c>
      <c r="C41" s="12"/>
      <c r="D41" s="28">
        <f>SUM(C40)</f>
        <v>3214220.89</v>
      </c>
    </row>
    <row r="42" spans="1:7" s="6" customFormat="1" ht="12.95" customHeight="1" x14ac:dyDescent="0.2">
      <c r="A42" s="17" t="s">
        <v>37</v>
      </c>
      <c r="C42" s="10"/>
      <c r="D42" s="10"/>
    </row>
    <row r="43" spans="1:7" s="6" customFormat="1" ht="12.95" customHeight="1" x14ac:dyDescent="0.2">
      <c r="A43" s="6" t="s">
        <v>38</v>
      </c>
      <c r="C43" s="26">
        <v>608749.68000000005</v>
      </c>
    </row>
    <row r="44" spans="1:7" s="6" customFormat="1" ht="12.95" customHeight="1" x14ac:dyDescent="0.2">
      <c r="A44" s="6" t="s">
        <v>39</v>
      </c>
      <c r="C44" s="16">
        <v>135973.57999999999</v>
      </c>
    </row>
    <row r="45" spans="1:7" s="6" customFormat="1" ht="12.95" customHeight="1" x14ac:dyDescent="0.2">
      <c r="A45" s="17" t="s">
        <v>40</v>
      </c>
      <c r="C45" s="10"/>
      <c r="D45" s="29">
        <f>SUM(C43:C44)</f>
        <v>744723.26</v>
      </c>
    </row>
    <row r="46" spans="1:7" s="6" customFormat="1" ht="12.95" customHeight="1" x14ac:dyDescent="0.2">
      <c r="A46" s="17" t="s">
        <v>41</v>
      </c>
      <c r="C46" s="10"/>
      <c r="D46" s="29">
        <f>SUM(D32:D45)</f>
        <v>14531692.93</v>
      </c>
    </row>
    <row r="47" spans="1:7" s="6" customFormat="1" ht="12.95" customHeight="1" x14ac:dyDescent="0.2">
      <c r="A47" s="6" t="s">
        <v>20</v>
      </c>
      <c r="C47" s="10"/>
      <c r="D47" s="9"/>
      <c r="G47" s="14"/>
    </row>
    <row r="48" spans="1:7" s="6" customFormat="1" ht="12.95" customHeight="1" x14ac:dyDescent="0.2">
      <c r="A48" s="17" t="s">
        <v>42</v>
      </c>
      <c r="C48" s="10"/>
      <c r="D48" s="9"/>
    </row>
    <row r="49" spans="1:7" s="6" customFormat="1" ht="12.95" customHeight="1" x14ac:dyDescent="0.2">
      <c r="A49" s="6" t="s">
        <v>43</v>
      </c>
      <c r="C49" s="9">
        <v>12513000</v>
      </c>
      <c r="D49" s="10"/>
      <c r="F49" s="14"/>
      <c r="G49" s="14"/>
    </row>
    <row r="50" spans="1:7" s="6" customFormat="1" ht="12.95" customHeight="1" x14ac:dyDescent="0.2">
      <c r="A50" s="6" t="s">
        <v>44</v>
      </c>
      <c r="C50" s="11">
        <v>1321704.1599999999</v>
      </c>
      <c r="D50" s="10"/>
      <c r="F50" s="21"/>
      <c r="G50" s="14"/>
    </row>
    <row r="51" spans="1:7" s="6" customFormat="1" ht="12.95" customHeight="1" x14ac:dyDescent="0.2">
      <c r="A51" s="6" t="s">
        <v>45</v>
      </c>
      <c r="C51" s="11">
        <v>428650.67</v>
      </c>
      <c r="D51" s="10"/>
      <c r="F51" s="25"/>
    </row>
    <row r="52" spans="1:7" s="6" customFormat="1" ht="12.95" customHeight="1" x14ac:dyDescent="0.2">
      <c r="A52" s="6" t="s">
        <v>46</v>
      </c>
      <c r="C52" s="11">
        <v>305688.33000000013</v>
      </c>
      <c r="D52" s="10"/>
      <c r="G52" s="14"/>
    </row>
    <row r="53" spans="1:7" s="6" customFormat="1" ht="12.95" customHeight="1" x14ac:dyDescent="0.2">
      <c r="A53" s="6" t="s">
        <v>47</v>
      </c>
      <c r="C53" s="15">
        <v>1982434.94</v>
      </c>
      <c r="D53" s="10"/>
      <c r="G53" s="14"/>
    </row>
    <row r="54" spans="1:7" s="6" customFormat="1" ht="12.95" customHeight="1" x14ac:dyDescent="0.2">
      <c r="A54" s="17" t="s">
        <v>48</v>
      </c>
      <c r="C54" s="10"/>
      <c r="D54" s="29">
        <f>SUM(C49:C53)</f>
        <v>16551478.1</v>
      </c>
      <c r="G54" s="30"/>
    </row>
    <row r="55" spans="1:7" s="6" customFormat="1" ht="12.95" customHeight="1" x14ac:dyDescent="0.2">
      <c r="C55" s="10"/>
      <c r="D55" s="9"/>
    </row>
    <row r="56" spans="1:7" s="6" customFormat="1" ht="12.95" customHeight="1" thickBot="1" x14ac:dyDescent="0.25">
      <c r="A56" s="17" t="s">
        <v>49</v>
      </c>
      <c r="C56" s="10"/>
      <c r="D56" s="20">
        <f>SUM(D46:D54)</f>
        <v>31083171.030000001</v>
      </c>
    </row>
    <row r="57" spans="1:7" s="6" customFormat="1" ht="12.95" customHeight="1" thickTop="1" x14ac:dyDescent="0.2"/>
    <row r="58" spans="1:7" s="6" customFormat="1" ht="12.95" customHeight="1" x14ac:dyDescent="0.2"/>
    <row r="59" spans="1:7" s="6" customFormat="1" ht="12.95" customHeight="1" x14ac:dyDescent="0.2"/>
    <row r="60" spans="1:7" s="6" customFormat="1" ht="12.95" customHeight="1" x14ac:dyDescent="0.2"/>
    <row r="61" spans="1:7" s="6" customFormat="1" ht="12.95" customHeight="1" x14ac:dyDescent="0.2"/>
    <row r="62" spans="1:7" s="6" customFormat="1" ht="12.95" customHeight="1" x14ac:dyDescent="0.2">
      <c r="A62" s="31" t="s">
        <v>50</v>
      </c>
      <c r="D62" s="31" t="s">
        <v>51</v>
      </c>
    </row>
    <row r="63" spans="1:7" s="6" customFormat="1" ht="12.95" customHeight="1" x14ac:dyDescent="0.2">
      <c r="A63" s="32" t="s">
        <v>52</v>
      </c>
      <c r="D63" s="32" t="s">
        <v>53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9DB1-BB3E-44F7-AB19-28F97936BC47}">
  <sheetPr>
    <tabColor theme="0" tint="-0.249977111117893"/>
  </sheetPr>
  <dimension ref="A2:N50"/>
  <sheetViews>
    <sheetView showGridLines="0" tabSelected="1" zoomScaleNormal="100" workbookViewId="0">
      <selection activeCell="R19" sqref="R19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hidden="1" customWidth="1"/>
    <col min="7" max="7" width="16.140625" hidden="1" customWidth="1"/>
    <col min="8" max="8" width="14.140625" hidden="1" customWidth="1"/>
    <col min="9" max="9" width="9.140625" hidden="1" customWidth="1"/>
    <col min="10" max="11" width="13.28515625" hidden="1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4"/>
      <c r="C2" s="70" t="s">
        <v>0</v>
      </c>
      <c r="D2" s="70"/>
    </row>
    <row r="3" spans="1:4" ht="15" customHeight="1" x14ac:dyDescent="0.25">
      <c r="B3" s="35"/>
      <c r="C3" s="71" t="s">
        <v>86</v>
      </c>
      <c r="D3" s="71"/>
    </row>
    <row r="4" spans="1:4" ht="15" customHeight="1" x14ac:dyDescent="0.25">
      <c r="B4" s="35"/>
      <c r="C4" s="71" t="s">
        <v>1</v>
      </c>
      <c r="D4" s="71"/>
    </row>
    <row r="5" spans="1:4" ht="14.1" customHeight="1" x14ac:dyDescent="0.25">
      <c r="B5" s="36"/>
      <c r="C5" s="36"/>
      <c r="D5" s="37"/>
    </row>
    <row r="6" spans="1:4" ht="14.1" customHeight="1" x14ac:dyDescent="0.25">
      <c r="B6" s="36"/>
      <c r="C6" s="36"/>
      <c r="D6" s="37"/>
    </row>
    <row r="7" spans="1:4" ht="14.1" customHeight="1" x14ac:dyDescent="0.25">
      <c r="B7" s="36"/>
      <c r="C7" s="36"/>
      <c r="D7" s="37"/>
    </row>
    <row r="8" spans="1:4" ht="14.1" customHeight="1" x14ac:dyDescent="0.25">
      <c r="B8" s="38" t="s">
        <v>54</v>
      </c>
      <c r="C8" s="17"/>
      <c r="D8" s="17"/>
    </row>
    <row r="9" spans="1:4" ht="14.1" customHeight="1" x14ac:dyDescent="0.25">
      <c r="B9" s="38"/>
      <c r="C9" s="39" t="s">
        <v>55</v>
      </c>
      <c r="D9" s="40">
        <v>2511231.85</v>
      </c>
    </row>
    <row r="10" spans="1:4" ht="14.1" customHeight="1" x14ac:dyDescent="0.25">
      <c r="B10" s="38"/>
      <c r="C10" s="39" t="s">
        <v>56</v>
      </c>
      <c r="D10" s="40">
        <v>571916.16</v>
      </c>
    </row>
    <row r="11" spans="1:4" ht="14.1" customHeight="1" x14ac:dyDescent="0.25">
      <c r="B11" s="38"/>
      <c r="C11" s="39" t="s">
        <v>57</v>
      </c>
      <c r="D11" s="40">
        <v>0</v>
      </c>
    </row>
    <row r="12" spans="1:4" ht="14.1" customHeight="1" x14ac:dyDescent="0.25">
      <c r="B12" s="38"/>
      <c r="C12" s="39" t="s">
        <v>58</v>
      </c>
      <c r="D12" s="40">
        <v>207764.06</v>
      </c>
    </row>
    <row r="13" spans="1:4" ht="14.1" customHeight="1" x14ac:dyDescent="0.25">
      <c r="A13" s="41"/>
      <c r="B13" s="6"/>
      <c r="C13" s="39" t="s">
        <v>59</v>
      </c>
      <c r="D13" s="40">
        <v>169565.04</v>
      </c>
    </row>
    <row r="14" spans="1:4" s="6" customFormat="1" ht="14.1" customHeight="1" x14ac:dyDescent="0.2">
      <c r="B14" s="69" t="s">
        <v>60</v>
      </c>
      <c r="C14" s="69"/>
      <c r="D14" s="42">
        <f>SUM(D9:D13)</f>
        <v>3460477.1100000003</v>
      </c>
    </row>
    <row r="15" spans="1:4" s="6" customFormat="1" ht="14.1" customHeight="1" x14ac:dyDescent="0.2">
      <c r="D15" s="10"/>
    </row>
    <row r="16" spans="1:4" s="6" customFormat="1" ht="14.1" customHeight="1" x14ac:dyDescent="0.2">
      <c r="B16" s="38" t="s">
        <v>61</v>
      </c>
      <c r="C16" s="17"/>
      <c r="D16" s="9"/>
    </row>
    <row r="17" spans="1:11" s="6" customFormat="1" ht="14.1" customHeight="1" x14ac:dyDescent="0.25">
      <c r="B17" s="19"/>
      <c r="C17" s="39" t="s">
        <v>62</v>
      </c>
      <c r="D17" s="40">
        <v>157644.43</v>
      </c>
      <c r="F17" s="43"/>
      <c r="H17" s="44"/>
    </row>
    <row r="18" spans="1:11" s="6" customFormat="1" ht="14.1" customHeight="1" x14ac:dyDescent="0.25">
      <c r="A18" s="45"/>
      <c r="B18" s="19"/>
      <c r="C18" s="39" t="s">
        <v>63</v>
      </c>
      <c r="D18" s="40">
        <v>1650854.85</v>
      </c>
      <c r="F18" s="43"/>
      <c r="H18" s="44"/>
    </row>
    <row r="19" spans="1:11" s="6" customFormat="1" ht="14.1" customHeight="1" x14ac:dyDescent="0.25">
      <c r="A19" s="45"/>
      <c r="B19" s="19"/>
      <c r="C19" s="39" t="s">
        <v>64</v>
      </c>
      <c r="D19" s="40">
        <v>928473.04</v>
      </c>
      <c r="F19" s="43"/>
      <c r="H19" s="44"/>
    </row>
    <row r="20" spans="1:11" s="6" customFormat="1" ht="14.1" customHeight="1" x14ac:dyDescent="0.25">
      <c r="A20" s="45"/>
      <c r="B20" s="19"/>
      <c r="C20" s="39" t="s">
        <v>65</v>
      </c>
      <c r="D20" s="40">
        <v>214748.19</v>
      </c>
      <c r="F20" s="43"/>
      <c r="H20" s="46"/>
    </row>
    <row r="21" spans="1:11" s="6" customFormat="1" ht="14.1" customHeight="1" x14ac:dyDescent="0.25">
      <c r="A21" s="41"/>
      <c r="B21" s="69" t="s">
        <v>66</v>
      </c>
      <c r="C21" s="69"/>
      <c r="D21" s="47">
        <f>SUM(D17:D20)</f>
        <v>2951720.5100000002</v>
      </c>
      <c r="F21" s="43" t="s">
        <v>67</v>
      </c>
      <c r="H21" s="46"/>
    </row>
    <row r="22" spans="1:11" s="6" customFormat="1" ht="14.1" customHeight="1" x14ac:dyDescent="0.2">
      <c r="A22" s="48"/>
      <c r="C22" s="39"/>
      <c r="D22" s="49"/>
      <c r="F22" s="22" t="s">
        <v>68</v>
      </c>
      <c r="G22" s="22" t="s">
        <v>69</v>
      </c>
      <c r="H22" s="22" t="s">
        <v>70</v>
      </c>
      <c r="I22" s="22"/>
    </row>
    <row r="23" spans="1:11" s="6" customFormat="1" ht="14.1" customHeight="1" x14ac:dyDescent="0.2">
      <c r="A23" s="41"/>
      <c r="B23" s="69" t="s">
        <v>71</v>
      </c>
      <c r="C23" s="69"/>
      <c r="D23" s="13">
        <v>18532.04</v>
      </c>
      <c r="E23" s="50"/>
      <c r="F23" s="43">
        <f>+[1]Balanza!C4637</f>
        <v>538993.74</v>
      </c>
      <c r="G23" s="6">
        <f>+[1]Balanza!C668</f>
        <v>0</v>
      </c>
      <c r="H23" s="51">
        <f>+[1]Balanza!C7103</f>
        <v>-320917.42</v>
      </c>
      <c r="I23" s="51"/>
    </row>
    <row r="24" spans="1:11" s="6" customFormat="1" ht="14.1" customHeight="1" x14ac:dyDescent="0.25">
      <c r="A24" s="48"/>
      <c r="C24" s="39"/>
      <c r="D24" s="49"/>
      <c r="F24" s="43"/>
      <c r="H24" s="44"/>
    </row>
    <row r="25" spans="1:11" s="6" customFormat="1" ht="14.1" customHeight="1" x14ac:dyDescent="0.25">
      <c r="A25" s="48"/>
      <c r="B25" s="69" t="s">
        <v>72</v>
      </c>
      <c r="C25" s="69"/>
      <c r="D25" s="72">
        <f>+D14-D21-D23</f>
        <v>490224.56000000011</v>
      </c>
      <c r="F25" s="43" t="s">
        <v>73</v>
      </c>
      <c r="H25" s="52"/>
    </row>
    <row r="26" spans="1:11" s="6" customFormat="1" ht="14.1" customHeight="1" x14ac:dyDescent="0.2">
      <c r="A26" s="48"/>
      <c r="C26" s="39"/>
      <c r="D26" s="49"/>
      <c r="F26" s="6">
        <v>4901</v>
      </c>
      <c r="G26" s="6">
        <v>490109009</v>
      </c>
      <c r="H26" s="6">
        <v>4902</v>
      </c>
      <c r="I26" s="6">
        <v>5801</v>
      </c>
      <c r="J26" s="6">
        <v>59</v>
      </c>
      <c r="K26" s="6">
        <v>56</v>
      </c>
    </row>
    <row r="27" spans="1:11" s="6" customFormat="1" ht="14.1" customHeight="1" x14ac:dyDescent="0.2">
      <c r="A27" s="48"/>
      <c r="B27" s="38" t="s">
        <v>74</v>
      </c>
      <c r="C27" s="39"/>
      <c r="D27" s="49"/>
      <c r="F27" s="51">
        <f>+[1]Balanza!C4724</f>
        <v>15449.29</v>
      </c>
      <c r="G27" s="51">
        <v>0</v>
      </c>
      <c r="H27" s="51">
        <f>+[1]Balanza!C4735</f>
        <v>41610.36</v>
      </c>
      <c r="I27" s="51">
        <f>+[1]Balanza!C7098</f>
        <v>-150024.94</v>
      </c>
      <c r="J27" s="51">
        <f>+[1]Balanza!C7107</f>
        <v>-640117.97</v>
      </c>
      <c r="K27" s="6">
        <f>+[1]Balanza!C6680</f>
        <v>-380502.52</v>
      </c>
    </row>
    <row r="28" spans="1:11" s="6" customFormat="1" ht="14.1" customHeight="1" x14ac:dyDescent="0.25">
      <c r="A28" s="48"/>
      <c r="C28" s="39" t="s">
        <v>75</v>
      </c>
      <c r="D28" s="40">
        <v>2721.74</v>
      </c>
      <c r="E28" s="53"/>
      <c r="F28" s="54"/>
      <c r="G28" s="51"/>
      <c r="H28" s="55"/>
    </row>
    <row r="29" spans="1:11" s="6" customFormat="1" ht="14.1" customHeight="1" x14ac:dyDescent="0.25">
      <c r="A29" s="48"/>
      <c r="C29" s="39" t="s">
        <v>76</v>
      </c>
      <c r="D29" s="40">
        <v>302528.51999999996</v>
      </c>
      <c r="E29" s="53"/>
      <c r="F29" s="56"/>
      <c r="H29" s="44"/>
    </row>
    <row r="30" spans="1:11" s="6" customFormat="1" ht="14.1" customHeight="1" x14ac:dyDescent="0.25">
      <c r="B30" s="69" t="s">
        <v>77</v>
      </c>
      <c r="C30" s="69"/>
      <c r="D30" s="57">
        <f>SUM(D28:D29)</f>
        <v>305250.25999999995</v>
      </c>
      <c r="E30" s="53"/>
      <c r="F30" s="56"/>
      <c r="H30" s="44"/>
    </row>
    <row r="31" spans="1:11" s="6" customFormat="1" ht="14.1" customHeight="1" x14ac:dyDescent="0.2">
      <c r="B31" s="69"/>
      <c r="C31" s="69"/>
      <c r="D31" s="27"/>
      <c r="E31" s="53"/>
      <c r="F31" s="56"/>
      <c r="H31" s="58"/>
    </row>
    <row r="32" spans="1:11" s="6" customFormat="1" ht="14.1" customHeight="1" x14ac:dyDescent="0.25">
      <c r="B32" s="17" t="s">
        <v>78</v>
      </c>
      <c r="D32" s="72">
        <f>D25-D30</f>
        <v>184974.30000000016</v>
      </c>
      <c r="E32" s="53"/>
      <c r="F32" s="56"/>
      <c r="H32" s="59"/>
    </row>
    <row r="33" spans="1:14" s="6" customFormat="1" ht="14.1" customHeight="1" x14ac:dyDescent="0.25">
      <c r="D33" s="10"/>
      <c r="E33" s="53"/>
      <c r="F33" s="56"/>
      <c r="H33" s="59"/>
    </row>
    <row r="34" spans="1:14" s="6" customFormat="1" ht="14.1" customHeight="1" x14ac:dyDescent="0.25">
      <c r="B34" s="17" t="s">
        <v>79</v>
      </c>
      <c r="D34" s="60">
        <v>265583.92</v>
      </c>
      <c r="E34" s="53"/>
      <c r="F34" s="56"/>
      <c r="H34" s="59"/>
    </row>
    <row r="35" spans="1:14" s="6" customFormat="1" ht="14.1" customHeight="1" x14ac:dyDescent="0.25">
      <c r="B35" s="17"/>
      <c r="D35" s="12"/>
      <c r="E35" s="53"/>
      <c r="F35" s="56"/>
      <c r="H35" s="59"/>
    </row>
    <row r="36" spans="1:14" s="6" customFormat="1" ht="14.1" customHeight="1" x14ac:dyDescent="0.25">
      <c r="B36" s="17" t="s">
        <v>80</v>
      </c>
      <c r="D36" s="74">
        <f>D32+D34</f>
        <v>450558.22000000015</v>
      </c>
      <c r="E36" s="53"/>
      <c r="F36" s="56"/>
      <c r="H36" s="59"/>
    </row>
    <row r="37" spans="1:14" s="6" customFormat="1" ht="14.1" customHeight="1" x14ac:dyDescent="0.25">
      <c r="B37" s="17"/>
      <c r="D37" s="10"/>
      <c r="E37" s="53"/>
      <c r="F37" s="56"/>
      <c r="H37" s="59"/>
    </row>
    <row r="38" spans="1:14" s="6" customFormat="1" ht="14.1" customHeight="1" x14ac:dyDescent="0.25">
      <c r="B38" s="17" t="s">
        <v>81</v>
      </c>
      <c r="D38" s="16">
        <v>144869.89000000001</v>
      </c>
      <c r="E38" s="53"/>
      <c r="F38" s="56"/>
      <c r="H38" s="59"/>
      <c r="L38" s="14"/>
    </row>
    <row r="39" spans="1:14" s="6" customFormat="1" ht="14.1" customHeight="1" x14ac:dyDescent="0.25">
      <c r="D39" s="10"/>
      <c r="E39" s="53"/>
      <c r="F39" s="56"/>
      <c r="H39" s="46"/>
    </row>
    <row r="40" spans="1:14" s="6" customFormat="1" ht="14.1" customHeight="1" thickBot="1" x14ac:dyDescent="0.25">
      <c r="A40" s="48"/>
      <c r="B40" s="61" t="s">
        <v>82</v>
      </c>
      <c r="D40" s="73">
        <f>+D36-D38</f>
        <v>305688.33000000013</v>
      </c>
      <c r="E40" s="62">
        <f>+[1]Balanza!C4739+[1]Balanza!C1975</f>
        <v>-1744294.3400000036</v>
      </c>
      <c r="F40" s="63">
        <f>+E40+D40</f>
        <v>-1438606.0100000035</v>
      </c>
      <c r="G40" s="45"/>
      <c r="H40" s="45"/>
      <c r="I40" s="45"/>
      <c r="J40" s="64"/>
      <c r="K40" s="45"/>
      <c r="L40" s="45"/>
      <c r="N40" s="14"/>
    </row>
    <row r="41" spans="1:14" s="6" customFormat="1" ht="14.1" customHeight="1" thickTop="1" x14ac:dyDescent="0.2">
      <c r="D41" s="65"/>
      <c r="E41" s="66"/>
      <c r="F41" s="56"/>
      <c r="J41" s="43"/>
    </row>
    <row r="42" spans="1:14" s="6" customFormat="1" ht="12.95" customHeight="1" x14ac:dyDescent="0.2">
      <c r="D42" s="27"/>
      <c r="E42" s="53"/>
      <c r="F42" s="56"/>
    </row>
    <row r="43" spans="1:14" s="6" customFormat="1" ht="12.95" customHeight="1" x14ac:dyDescent="0.2">
      <c r="E43" s="53"/>
      <c r="F43" s="56"/>
    </row>
    <row r="44" spans="1:14" s="6" customFormat="1" ht="12.95" customHeight="1" x14ac:dyDescent="0.2">
      <c r="E44" s="53"/>
      <c r="F44" s="56"/>
    </row>
    <row r="45" spans="1:14" s="6" customFormat="1" ht="12.95" customHeight="1" x14ac:dyDescent="0.2">
      <c r="E45" s="53"/>
      <c r="F45" s="56"/>
    </row>
    <row r="46" spans="1:14" s="6" customFormat="1" ht="12.95" customHeight="1" x14ac:dyDescent="0.2">
      <c r="E46" s="53"/>
      <c r="F46" s="56"/>
    </row>
    <row r="47" spans="1:14" s="6" customFormat="1" ht="12.95" customHeight="1" x14ac:dyDescent="0.2">
      <c r="E47" s="53"/>
      <c r="F47" s="56"/>
    </row>
    <row r="48" spans="1:14" s="6" customFormat="1" ht="12.95" customHeight="1" x14ac:dyDescent="0.2">
      <c r="C48" s="67" t="s">
        <v>83</v>
      </c>
      <c r="D48" s="31" t="s">
        <v>51</v>
      </c>
      <c r="E48" s="53"/>
      <c r="F48" s="56"/>
    </row>
    <row r="49" spans="3:4" s="6" customFormat="1" ht="12.95" customHeight="1" x14ac:dyDescent="0.2">
      <c r="C49" s="68" t="s">
        <v>84</v>
      </c>
      <c r="D49" s="32" t="s">
        <v>53</v>
      </c>
    </row>
    <row r="50" spans="3:4" s="6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Jorge Fernando Perez Albanes</cp:lastModifiedBy>
  <dcterms:created xsi:type="dcterms:W3CDTF">2025-01-15T02:38:37Z</dcterms:created>
  <dcterms:modified xsi:type="dcterms:W3CDTF">2025-02-13T17:14:26Z</dcterms:modified>
</cp:coreProperties>
</file>