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Contabilidad\ESTADOS FINANCIEROS\BOLSA DE VALORES\2025\"/>
    </mc:Choice>
  </mc:AlternateContent>
  <xr:revisionPtr revIDLastSave="0" documentId="13_ncr:1_{C3E73E29-5A55-4D71-B033-1B1E39C91D05}" xr6:coauthVersionLast="47" xr6:coauthVersionMax="47" xr10:uidLastSave="{00000000-0000-0000-0000-000000000000}"/>
  <bookViews>
    <workbookView xWindow="28680" yWindow="-60" windowWidth="29040" windowHeight="15720" tabRatio="880" xr2:uid="{00000000-000D-0000-FFFF-FFFF00000000}"/>
  </bookViews>
  <sheets>
    <sheet name="11" sheetId="35" r:id="rId1"/>
    <sheet name="ESTADO DE RESULTADOS" sheetId="36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6" i="35" l="1"/>
  <c r="K44" i="35"/>
  <c r="D12" i="35"/>
  <c r="D29" i="35"/>
  <c r="K9" i="35"/>
  <c r="D17" i="35" l="1"/>
  <c r="K13" i="35" l="1"/>
  <c r="D23" i="35" l="1"/>
  <c r="D21" i="35"/>
  <c r="D9" i="35"/>
  <c r="F8" i="35" l="1"/>
  <c r="K28" i="35"/>
  <c r="K17" i="35" l="1"/>
  <c r="K26" i="35"/>
  <c r="F29" i="35" l="1"/>
  <c r="F62" i="35" s="1"/>
  <c r="B49" i="36"/>
  <c r="D48" i="36" s="1"/>
  <c r="D66" i="36"/>
  <c r="D63" i="36"/>
  <c r="D61" i="36"/>
  <c r="D46" i="36"/>
  <c r="D35" i="36"/>
  <c r="D31" i="36"/>
  <c r="D29" i="36"/>
  <c r="D27" i="36"/>
  <c r="D24" i="36"/>
  <c r="D17" i="36"/>
  <c r="D15" i="36"/>
  <c r="D13" i="36"/>
  <c r="D10" i="36"/>
  <c r="D7" i="36"/>
  <c r="D56" i="36" l="1"/>
  <c r="D71" i="36"/>
  <c r="D39" i="36"/>
  <c r="D21" i="36"/>
  <c r="D43" i="36" l="1"/>
  <c r="D58" i="36" s="1"/>
  <c r="D73" i="36" s="1"/>
  <c r="D78" i="36" s="1"/>
  <c r="K42" i="35" l="1"/>
  <c r="M41" i="35" s="1"/>
  <c r="K22" i="35"/>
  <c r="K19" i="35"/>
  <c r="M8" i="35" l="1"/>
  <c r="M32" i="35" s="1"/>
  <c r="M51" i="35"/>
  <c r="M62" i="35" l="1"/>
</calcChain>
</file>

<file path=xl/sharedStrings.xml><?xml version="1.0" encoding="utf-8"?>
<sst xmlns="http://schemas.openxmlformats.org/spreadsheetml/2006/main" count="133" uniqueCount="124">
  <si>
    <t>ACTIVO</t>
  </si>
  <si>
    <t>Caja</t>
  </si>
  <si>
    <t>PATRIMONIO</t>
  </si>
  <si>
    <t>Quálitas Compañía de Seguros, S.A.</t>
  </si>
  <si>
    <t>DISPONIBLE</t>
  </si>
  <si>
    <t>Bancos Locales</t>
  </si>
  <si>
    <t>INMUEBLES, MOBILIARIO Y EQUIPO</t>
  </si>
  <si>
    <t>Mobiliario de Oficina</t>
  </si>
  <si>
    <t>Equipos de Oficina</t>
  </si>
  <si>
    <t>Equipos de Computación</t>
  </si>
  <si>
    <t>TOTAL ACTIVO</t>
  </si>
  <si>
    <t>CAPITAL SOCIAL</t>
  </si>
  <si>
    <t>Capital Social Pagado</t>
  </si>
  <si>
    <t>TOTAL PASIVO MÁS PATRIMONIO</t>
  </si>
  <si>
    <t>Expresado en dólares de los Estados Unidos de América</t>
  </si>
  <si>
    <t>PERDIDA NETA DEL PERIODO</t>
  </si>
  <si>
    <t>Pérdida de Operación</t>
  </si>
  <si>
    <t>Total Gastos Financieros y de Administración</t>
  </si>
  <si>
    <t>Depreciación</t>
  </si>
  <si>
    <t>GASTOS DE ADMINISTRACIÓN</t>
  </si>
  <si>
    <t>GASTOS DE FINANCIEROS Y DE ADMINISTRACION</t>
  </si>
  <si>
    <t>Estado de Resultados</t>
  </si>
  <si>
    <t>del 01 de Enero al 31 de Diciembre de 2017</t>
  </si>
  <si>
    <t>PASIVO</t>
  </si>
  <si>
    <t>OBLIGACIONES CON ASEGURADOS</t>
  </si>
  <si>
    <t>Depositos por Operaciones de Seguro</t>
  </si>
  <si>
    <t>INVERSIONES FINANCIERAS</t>
  </si>
  <si>
    <t>Otras Obligaciones con Asegurados</t>
  </si>
  <si>
    <t>Valores</t>
  </si>
  <si>
    <t>RESERVAS TÉCNICAS</t>
  </si>
  <si>
    <t>Reservas de Riesgos en Curso de Automotores</t>
  </si>
  <si>
    <t>Diversos Instrumentos Financieros</t>
  </si>
  <si>
    <t>Reservas por Siniestros</t>
  </si>
  <si>
    <t>Rendimientos por Inversiones</t>
  </si>
  <si>
    <t>Reservas por Siniestros No Reportados</t>
  </si>
  <si>
    <t>PRIMAS POR COBRAR</t>
  </si>
  <si>
    <t>SOCIEDADES ACREEDORAS DE SEGUROS Y FIANZAS</t>
  </si>
  <si>
    <t>Primas por Cobrar de Automotores</t>
  </si>
  <si>
    <t>Obligaciones en Cuenta Corriente con Sociedades</t>
  </si>
  <si>
    <t>Primas Vencidas</t>
  </si>
  <si>
    <t>OBLIGACIONES CON INTERMEDIARIOS Y AGENTES</t>
  </si>
  <si>
    <t>Provision de Primas por Cobrar (Cr)</t>
  </si>
  <si>
    <t>Obligaciones con Intermediarios</t>
  </si>
  <si>
    <t>SOCIEDADES DEUDORAS DE SEGUROS Y FIANZAS</t>
  </si>
  <si>
    <t>Obligaciones con Agentes</t>
  </si>
  <si>
    <t>Cuenta Corriente por Reaseguros y reafianzamiento</t>
  </si>
  <si>
    <t>CUENTAS POR PAGAR</t>
  </si>
  <si>
    <t>OTROS ACTIVOS</t>
  </si>
  <si>
    <t>Impuestos y Contribuciones</t>
  </si>
  <si>
    <t>Remuneraciones por Pagar</t>
  </si>
  <si>
    <t>Otras Cuentas por Pagar</t>
  </si>
  <si>
    <t>OTROS PASIVOS</t>
  </si>
  <si>
    <t>Diversos</t>
  </si>
  <si>
    <t>Debito Fiscal Iva</t>
  </si>
  <si>
    <t>TOTAL PASIVO</t>
  </si>
  <si>
    <t>RESULTADOS ACUMULADOS</t>
  </si>
  <si>
    <t>TOTAL PATRIMONIO</t>
  </si>
  <si>
    <t>Otros Mobiliarios y Equipos</t>
  </si>
  <si>
    <t>Vehiculos</t>
  </si>
  <si>
    <t>DEPRECIACION ACUMULADA (Cr)</t>
  </si>
  <si>
    <t xml:space="preserve">Depreciación Acumulada </t>
  </si>
  <si>
    <t>INGRESOS DE OPERACIÓN</t>
  </si>
  <si>
    <t>PRIMAS PRODUCTOS</t>
  </si>
  <si>
    <t>Primas Productos de Automotores</t>
  </si>
  <si>
    <t>Devoluciones y Cancelaciones</t>
  </si>
  <si>
    <t>INGRESO POR DECREMENTO DE RESERVAS TECNICAS</t>
  </si>
  <si>
    <t>De Riesgos en Curso de Automotores</t>
  </si>
  <si>
    <t>Reclamos en Trámite</t>
  </si>
  <si>
    <t>SINIESTROS Y GASTOS RECUPERADOS POR REASEGURO Y REAFIANZAMIENTO</t>
  </si>
  <si>
    <t>De Seguros de Automotores</t>
  </si>
  <si>
    <t xml:space="preserve">REEMBOLSOS DE GASTOS POR CESIONES DE SEGUROS </t>
  </si>
  <si>
    <t>INGRESOS FINANCIEROS Y DE INVERSION</t>
  </si>
  <si>
    <t>Depósitos</t>
  </si>
  <si>
    <t>Por Inversiones en Valores</t>
  </si>
  <si>
    <t>Total de Ingresos de Operación</t>
  </si>
  <si>
    <t>COSTOS DE OPERACIÓN</t>
  </si>
  <si>
    <t>SINIESTROS PAGADOS</t>
  </si>
  <si>
    <t>Seguros de Automotores</t>
  </si>
  <si>
    <t>Gastos por Liquidación de Siniestros</t>
  </si>
  <si>
    <t>SALVAMENTOS Y RECUPERACIONES</t>
  </si>
  <si>
    <t>PRIMAS CEDIDAS POR REASEGURO Y REAFIANZAMIENTO</t>
  </si>
  <si>
    <t>GASTOS POR INCREMENTO DE RESERVAS TÉCNICAS</t>
  </si>
  <si>
    <t>Reaseguro Tomado</t>
  </si>
  <si>
    <t>GASTOS DE ADQUISICION Y CONSERVACION</t>
  </si>
  <si>
    <t>Comisiones y Participaciones  de Seguros de Automotores</t>
  </si>
  <si>
    <t>Gastos de Cobranza de Primas</t>
  </si>
  <si>
    <t>Otros Gastos de Adquisición y Conservación</t>
  </si>
  <si>
    <t>Total Costos de Operación</t>
  </si>
  <si>
    <t>Reservas de Saneamiento (Primas por Cobrar)</t>
  </si>
  <si>
    <t>Pérdida (Utilidad) Antes de Gastos</t>
  </si>
  <si>
    <t>GASTOS FINANCIEROS Y DE INVERSIÓN</t>
  </si>
  <si>
    <t>Por Inversiones Financieras</t>
  </si>
  <si>
    <t>De Personal</t>
  </si>
  <si>
    <t>De Directores</t>
  </si>
  <si>
    <t>Por Servicios Recibidos de Terceros</t>
  </si>
  <si>
    <t>Por Seguros</t>
  </si>
  <si>
    <t>Impuestos y contribuciones</t>
  </si>
  <si>
    <t>Gastos Diversos</t>
  </si>
  <si>
    <t>OTROS INGRESOS Y GASTOS</t>
  </si>
  <si>
    <t>INGRESO POR RECUPERACION DE ACTIVOS Y PROVISIONES</t>
  </si>
  <si>
    <t>Disminución de Provisiones</t>
  </si>
  <si>
    <t>INGRESOS EXTRAORDINARIOS Y EJERCICIOS ANTERIORES</t>
  </si>
  <si>
    <t>Extraordinarios</t>
  </si>
  <si>
    <t>Ejercicios Anteriores</t>
  </si>
  <si>
    <t>GASTOS EXTRAORDINARIOS Y EJERCICIOS ANTERIORES</t>
  </si>
  <si>
    <t>Perdida en Venta de Títulos de Inversion</t>
  </si>
  <si>
    <t>Otros Gastos de Ejercicios Anteriores</t>
  </si>
  <si>
    <t>Total Otros Ingresos y Gastos</t>
  </si>
  <si>
    <t>PERDIDA ANTES DE IMPUESTOS Y RESERVAS</t>
  </si>
  <si>
    <t>Impuesto Sobre la Renta</t>
  </si>
  <si>
    <t>Reserva Legal</t>
  </si>
  <si>
    <t>Otros Activos</t>
  </si>
  <si>
    <t>PROVISIONES</t>
  </si>
  <si>
    <t>Provision por Obligaciones Laborales</t>
  </si>
  <si>
    <t>Resultados de Ejercicios Anteriores</t>
  </si>
  <si>
    <t>Provision por Desvalorizacion de inversiones</t>
  </si>
  <si>
    <t>CORRIENTE</t>
  </si>
  <si>
    <t>NO CORRIENTE</t>
  </si>
  <si>
    <t>Utilidad del Ejercicio (Cr)</t>
  </si>
  <si>
    <t>Reserva de Capital</t>
  </si>
  <si>
    <t>Patrimonio Restringido</t>
  </si>
  <si>
    <t>Obligaciones por Siniestros</t>
  </si>
  <si>
    <t>Bienes por Recibir</t>
  </si>
  <si>
    <t>Balance General al 31 de Mayo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</si>
</sst>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* #,##0.00\ _€_-;\-* #,##0.00\ _€_-;_-* &quot;-&quot;??\ _€_-;_-@_-"/>
    <numFmt numFmtId="167" formatCode="_-&quot;$&quot;* #,##0.0_-;\-&quot;$&quot;* #,##0.0_-;_-&quot;$&quot;* &quot;-&quot;??_-;_-@_-"/>
    <numFmt numFmtId="168" formatCode="_-* #,##0.0_-;\-* #,##0.0_-;_-* &quot;-&quot;??_-;_-@_-"/>
    <numFmt numFmtId="169" formatCode="_ &quot;$&quot;* #,##0.0_ ;_ &quot;$&quot;* \-#,##0.0_ ;_ &quot;$&quot;* &quot;-&quot;?_ ;_ @_ "/>
  </numFmts>
  <fonts count="4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entury Gothic"/>
      <family val="2"/>
    </font>
    <font>
      <b/>
      <sz val="12"/>
      <name val="Century Gothic"/>
      <family val="2"/>
    </font>
    <font>
      <b/>
      <sz val="10"/>
      <name val="Century Gothic"/>
      <family val="2"/>
    </font>
    <font>
      <b/>
      <sz val="11"/>
      <name val="Century Gothic"/>
      <family val="2"/>
    </font>
    <font>
      <sz val="12"/>
      <name val="Century Gothic"/>
      <family val="2"/>
    </font>
    <font>
      <b/>
      <sz val="30"/>
      <name val="Century Gothic"/>
      <family val="2"/>
    </font>
    <font>
      <b/>
      <sz val="18"/>
      <name val="Century Gothic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0"/>
      <name val="MS Sans Serif"/>
      <family val="2"/>
    </font>
    <font>
      <b/>
      <sz val="19"/>
      <name val="Century Gothic"/>
      <family val="2"/>
    </font>
    <font>
      <sz val="11"/>
      <name val="Century Gothic"/>
      <family val="2"/>
    </font>
  </fonts>
  <fills count="5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2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95">
    <xf numFmtId="0" fontId="0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8" borderId="0" applyNumberFormat="0" applyBorder="0" applyAlignment="0" applyProtection="0"/>
    <xf numFmtId="0" fontId="11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3" fillId="4" borderId="0" applyNumberFormat="0" applyBorder="0" applyAlignment="0" applyProtection="0"/>
    <xf numFmtId="0" fontId="14" fillId="16" borderId="1" applyNumberFormat="0" applyAlignment="0" applyProtection="0"/>
    <xf numFmtId="0" fontId="15" fillId="17" borderId="2" applyNumberFormat="0" applyAlignment="0" applyProtection="0"/>
    <xf numFmtId="0" fontId="16" fillId="0" borderId="3" applyNumberFormat="0" applyFill="0" applyAlignment="0" applyProtection="0"/>
    <xf numFmtId="0" fontId="17" fillId="0" borderId="0" applyNumberFormat="0" applyFill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21" borderId="0" applyNumberFormat="0" applyBorder="0" applyAlignment="0" applyProtection="0"/>
    <xf numFmtId="0" fontId="18" fillId="7" borderId="1" applyNumberFormat="0" applyAlignment="0" applyProtection="0"/>
    <xf numFmtId="0" fontId="19" fillId="3" borderId="0" applyNumberFormat="0" applyBorder="0" applyAlignment="0" applyProtection="0"/>
    <xf numFmtId="165" fontId="28" fillId="0" borderId="0" applyFont="0" applyFill="0" applyBorder="0" applyAlignment="0" applyProtection="0"/>
    <xf numFmtId="44" fontId="3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1" fillId="0" borderId="0" applyFont="0" applyFill="0" applyBorder="0" applyAlignment="0" applyProtection="0"/>
    <xf numFmtId="44" fontId="29" fillId="0" borderId="0" applyFont="0" applyFill="0" applyBorder="0" applyAlignment="0" applyProtection="0"/>
    <xf numFmtId="0" fontId="20" fillId="22" borderId="0" applyNumberFormat="0" applyBorder="0" applyAlignment="0" applyProtection="0"/>
    <xf numFmtId="0" fontId="28" fillId="0" borderId="0"/>
    <xf numFmtId="0" fontId="11" fillId="0" borderId="0"/>
    <xf numFmtId="0" fontId="11" fillId="23" borderId="4" applyNumberFormat="0" applyFont="0" applyAlignment="0" applyProtection="0"/>
    <xf numFmtId="0" fontId="21" fillId="16" borderId="5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6" applyNumberFormat="0" applyFill="0" applyAlignment="0" applyProtection="0"/>
    <xf numFmtId="0" fontId="26" fillId="0" borderId="7" applyNumberFormat="0" applyFill="0" applyAlignment="0" applyProtection="0"/>
    <xf numFmtId="0" fontId="17" fillId="0" borderId="8" applyNumberFormat="0" applyFill="0" applyAlignment="0" applyProtection="0"/>
    <xf numFmtId="0" fontId="27" fillId="0" borderId="9" applyNumberFormat="0" applyFill="0" applyAlignment="0" applyProtection="0"/>
    <xf numFmtId="0" fontId="3" fillId="0" borderId="0"/>
    <xf numFmtId="43" fontId="3" fillId="0" borderId="0" applyFont="0" applyFill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31" fillId="36" borderId="0" applyNumberFormat="0" applyBorder="0" applyAlignment="0" applyProtection="0"/>
    <xf numFmtId="0" fontId="31" fillId="37" borderId="0" applyNumberFormat="0" applyBorder="0" applyAlignment="0" applyProtection="0"/>
    <xf numFmtId="0" fontId="31" fillId="38" borderId="0" applyNumberFormat="0" applyBorder="0" applyAlignment="0" applyProtection="0"/>
    <xf numFmtId="0" fontId="31" fillId="39" borderId="0" applyNumberFormat="0" applyBorder="0" applyAlignment="0" applyProtection="0"/>
    <xf numFmtId="0" fontId="31" fillId="40" borderId="0" applyNumberFormat="0" applyBorder="0" applyAlignment="0" applyProtection="0"/>
    <xf numFmtId="0" fontId="31" fillId="41" borderId="0" applyNumberFormat="0" applyBorder="0" applyAlignment="0" applyProtection="0"/>
    <xf numFmtId="0" fontId="32" fillId="42" borderId="0" applyNumberFormat="0" applyBorder="0" applyAlignment="0" applyProtection="0"/>
    <xf numFmtId="0" fontId="33" fillId="43" borderId="13" applyNumberFormat="0" applyAlignment="0" applyProtection="0"/>
    <xf numFmtId="0" fontId="34" fillId="44" borderId="14" applyNumberFormat="0" applyAlignment="0" applyProtection="0"/>
    <xf numFmtId="0" fontId="35" fillId="0" borderId="15" applyNumberFormat="0" applyFill="0" applyAlignment="0" applyProtection="0"/>
    <xf numFmtId="0" fontId="36" fillId="0" borderId="0" applyNumberFormat="0" applyFill="0" applyBorder="0" applyAlignment="0" applyProtection="0"/>
    <xf numFmtId="0" fontId="31" fillId="45" borderId="0" applyNumberFormat="0" applyBorder="0" applyAlignment="0" applyProtection="0"/>
    <xf numFmtId="0" fontId="31" fillId="46" borderId="0" applyNumberFormat="0" applyBorder="0" applyAlignment="0" applyProtection="0"/>
    <xf numFmtId="0" fontId="31" fillId="47" borderId="0" applyNumberFormat="0" applyBorder="0" applyAlignment="0" applyProtection="0"/>
    <xf numFmtId="0" fontId="31" fillId="48" borderId="0" applyNumberFormat="0" applyBorder="0" applyAlignment="0" applyProtection="0"/>
    <xf numFmtId="0" fontId="31" fillId="49" borderId="0" applyNumberFormat="0" applyBorder="0" applyAlignment="0" applyProtection="0"/>
    <xf numFmtId="0" fontId="31" fillId="50" borderId="0" applyNumberFormat="0" applyBorder="0" applyAlignment="0" applyProtection="0"/>
    <xf numFmtId="0" fontId="37" fillId="51" borderId="13" applyNumberFormat="0" applyAlignment="0" applyProtection="0"/>
    <xf numFmtId="0" fontId="38" fillId="52" borderId="0" applyNumberFormat="0" applyBorder="0" applyAlignment="0" applyProtection="0"/>
    <xf numFmtId="0" fontId="39" fillId="53" borderId="0" applyNumberFormat="0" applyBorder="0" applyAlignment="0" applyProtection="0"/>
    <xf numFmtId="0" fontId="2" fillId="54" borderId="16" applyNumberFormat="0" applyFont="0" applyAlignment="0" applyProtection="0"/>
    <xf numFmtId="0" fontId="40" fillId="43" borderId="17" applyNumberFormat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18" applyNumberFormat="0" applyFill="0" applyAlignment="0" applyProtection="0"/>
    <xf numFmtId="0" fontId="44" fillId="0" borderId="19" applyNumberFormat="0" applyFill="0" applyAlignment="0" applyProtection="0"/>
    <xf numFmtId="0" fontId="36" fillId="0" borderId="20" applyNumberFormat="0" applyFill="0" applyAlignment="0" applyProtection="0"/>
    <xf numFmtId="0" fontId="45" fillId="0" borderId="0" applyNumberFormat="0" applyFill="0" applyBorder="0" applyAlignment="0" applyProtection="0"/>
    <xf numFmtId="0" fontId="30" fillId="0" borderId="21" applyNumberFormat="0" applyFill="0" applyAlignment="0" applyProtection="0"/>
    <xf numFmtId="0" fontId="46" fillId="0" borderId="0"/>
    <xf numFmtId="164" fontId="46" fillId="0" borderId="0" applyFont="0" applyFill="0" applyBorder="0" applyAlignment="0" applyProtection="0"/>
    <xf numFmtId="0" fontId="1" fillId="0" borderId="0"/>
  </cellStyleXfs>
  <cellXfs count="55">
    <xf numFmtId="0" fontId="0" fillId="0" borderId="0" xfId="0"/>
    <xf numFmtId="0" fontId="4" fillId="0" borderId="0" xfId="0" applyFont="1" applyAlignment="1">
      <alignment vertical="center"/>
    </xf>
    <xf numFmtId="44" fontId="4" fillId="0" borderId="0" xfId="33" applyFont="1" applyAlignment="1">
      <alignment vertical="center"/>
    </xf>
    <xf numFmtId="166" fontId="4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44" fontId="6" fillId="0" borderId="0" xfId="33" applyFont="1" applyAlignment="1">
      <alignment vertical="center"/>
    </xf>
    <xf numFmtId="44" fontId="6" fillId="0" borderId="0" xfId="0" applyNumberFormat="1" applyFont="1" applyAlignment="1">
      <alignment vertical="center"/>
    </xf>
    <xf numFmtId="44" fontId="4" fillId="0" borderId="10" xfId="33" applyFont="1" applyBorder="1" applyAlignment="1">
      <alignment vertical="center"/>
    </xf>
    <xf numFmtId="44" fontId="4" fillId="0" borderId="0" xfId="0" applyNumberFormat="1" applyFont="1" applyAlignment="1">
      <alignment vertical="center"/>
    </xf>
    <xf numFmtId="44" fontId="4" fillId="0" borderId="0" xfId="33" applyFont="1" applyBorder="1" applyAlignment="1">
      <alignment vertical="center"/>
    </xf>
    <xf numFmtId="44" fontId="6" fillId="0" borderId="0" xfId="33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indent="1"/>
    </xf>
    <xf numFmtId="0" fontId="5" fillId="0" borderId="0" xfId="0" applyFont="1" applyAlignment="1">
      <alignment vertical="center"/>
    </xf>
    <xf numFmtId="44" fontId="5" fillId="0" borderId="11" xfId="0" applyNumberFormat="1" applyFont="1" applyBorder="1" applyAlignment="1">
      <alignment vertical="center"/>
    </xf>
    <xf numFmtId="164" fontId="4" fillId="0" borderId="0" xfId="33" applyNumberFormat="1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164" fontId="4" fillId="0" borderId="10" xfId="33" applyNumberFormat="1" applyFont="1" applyBorder="1" applyAlignment="1">
      <alignment vertical="center"/>
    </xf>
    <xf numFmtId="164" fontId="4" fillId="0" borderId="0" xfId="50" applyNumberFormat="1" applyFont="1" applyFill="1" applyBorder="1" applyAlignment="1">
      <alignment vertical="center"/>
    </xf>
    <xf numFmtId="164" fontId="6" fillId="0" borderId="0" xfId="50" applyNumberFormat="1" applyFont="1" applyFill="1" applyBorder="1" applyAlignment="1">
      <alignment vertical="center"/>
    </xf>
    <xf numFmtId="164" fontId="6" fillId="0" borderId="11" xfId="50" applyNumberFormat="1" applyFont="1" applyFill="1" applyBorder="1" applyAlignment="1">
      <alignment vertical="center"/>
    </xf>
    <xf numFmtId="44" fontId="6" fillId="0" borderId="0" xfId="33" applyFont="1" applyFill="1" applyBorder="1" applyAlignment="1">
      <alignment vertical="center"/>
    </xf>
    <xf numFmtId="164" fontId="6" fillId="0" borderId="12" xfId="50" applyNumberFormat="1" applyFont="1" applyFill="1" applyBorder="1" applyAlignment="1">
      <alignment vertical="center"/>
    </xf>
    <xf numFmtId="169" fontId="6" fillId="0" borderId="0" xfId="33" applyNumberFormat="1" applyFont="1" applyFill="1" applyBorder="1" applyAlignment="1">
      <alignment vertical="center"/>
    </xf>
    <xf numFmtId="164" fontId="4" fillId="0" borderId="0" xfId="0" applyNumberFormat="1" applyFont="1" applyAlignment="1">
      <alignment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44" fontId="5" fillId="0" borderId="0" xfId="33" applyFont="1" applyAlignment="1">
      <alignment vertical="center"/>
    </xf>
    <xf numFmtId="44" fontId="5" fillId="0" borderId="0" xfId="33" applyFont="1" applyBorder="1" applyAlignment="1">
      <alignment vertical="center"/>
    </xf>
    <xf numFmtId="44" fontId="5" fillId="0" borderId="12" xfId="0" applyNumberFormat="1" applyFont="1" applyBorder="1" applyAlignment="1">
      <alignment vertical="center"/>
    </xf>
    <xf numFmtId="165" fontId="4" fillId="0" borderId="0" xfId="0" applyNumberFormat="1" applyFont="1" applyAlignment="1">
      <alignment vertical="center"/>
    </xf>
    <xf numFmtId="44" fontId="5" fillId="0" borderId="0" xfId="0" applyNumberFormat="1" applyFont="1" applyAlignment="1">
      <alignment vertical="center"/>
    </xf>
    <xf numFmtId="0" fontId="4" fillId="0" borderId="10" xfId="0" applyFont="1" applyBorder="1" applyAlignment="1">
      <alignment vertical="center"/>
    </xf>
    <xf numFmtId="44" fontId="7" fillId="0" borderId="0" xfId="33" applyFont="1" applyBorder="1" applyAlignment="1">
      <alignment vertical="center"/>
    </xf>
    <xf numFmtId="0" fontId="7" fillId="0" borderId="0" xfId="0" applyFont="1" applyAlignment="1">
      <alignment vertical="center"/>
    </xf>
    <xf numFmtId="167" fontId="4" fillId="0" borderId="0" xfId="0" applyNumberFormat="1" applyFont="1" applyAlignment="1">
      <alignment vertical="center"/>
    </xf>
    <xf numFmtId="168" fontId="4" fillId="0" borderId="0" xfId="0" applyNumberFormat="1" applyFont="1" applyAlignment="1">
      <alignment vertical="center"/>
    </xf>
    <xf numFmtId="164" fontId="4" fillId="0" borderId="10" xfId="50" applyNumberFormat="1" applyFont="1" applyFill="1" applyBorder="1" applyAlignment="1">
      <alignment vertical="center"/>
    </xf>
    <xf numFmtId="0" fontId="6" fillId="0" borderId="0" xfId="0" applyFont="1" applyAlignment="1">
      <alignment horizontal="left" vertical="center"/>
    </xf>
    <xf numFmtId="164" fontId="4" fillId="0" borderId="0" xfId="33" applyNumberFormat="1" applyFont="1" applyFill="1" applyBorder="1" applyAlignment="1">
      <alignment vertical="center"/>
    </xf>
    <xf numFmtId="169" fontId="6" fillId="0" borderId="0" xfId="0" applyNumberFormat="1" applyFont="1" applyAlignment="1">
      <alignment vertical="center"/>
    </xf>
    <xf numFmtId="168" fontId="6" fillId="0" borderId="0" xfId="0" applyNumberFormat="1" applyFont="1" applyAlignment="1">
      <alignment vertical="center"/>
    </xf>
    <xf numFmtId="0" fontId="7" fillId="0" borderId="0" xfId="0" applyFont="1" applyAlignment="1">
      <alignment horizontal="left" vertical="center"/>
    </xf>
    <xf numFmtId="164" fontId="6" fillId="0" borderId="0" xfId="0" applyNumberFormat="1" applyFont="1" applyAlignment="1">
      <alignment vertical="center"/>
    </xf>
    <xf numFmtId="164" fontId="6" fillId="0" borderId="22" xfId="50" applyNumberFormat="1" applyFont="1" applyFill="1" applyBorder="1" applyAlignment="1">
      <alignment vertical="center"/>
    </xf>
    <xf numFmtId="0" fontId="48" fillId="0" borderId="0" xfId="0" applyFont="1" applyAlignment="1">
      <alignment horizontal="left" vertical="center"/>
    </xf>
    <xf numFmtId="164" fontId="48" fillId="0" borderId="0" xfId="50" applyNumberFormat="1" applyFont="1" applyFill="1" applyBorder="1" applyAlignment="1">
      <alignment vertical="center"/>
    </xf>
    <xf numFmtId="44" fontId="0" fillId="0" borderId="0" xfId="33" applyFont="1"/>
    <xf numFmtId="44" fontId="0" fillId="0" borderId="10" xfId="33" applyFont="1" applyBorder="1"/>
    <xf numFmtId="0" fontId="9" fillId="0" borderId="0" xfId="0" applyFont="1" applyAlignment="1">
      <alignment horizontal="center" vertical="center"/>
    </xf>
    <xf numFmtId="0" fontId="4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95">
    <cellStyle name="20% - Énfasis1" xfId="1" builtinId="30" customBuiltin="1"/>
    <cellStyle name="20% - Énfasis1 2" xfId="51" xr:uid="{00000000-0005-0000-0000-000001000000}"/>
    <cellStyle name="20% - Énfasis2" xfId="2" builtinId="34" customBuiltin="1"/>
    <cellStyle name="20% - Énfasis2 2" xfId="52" xr:uid="{00000000-0005-0000-0000-000003000000}"/>
    <cellStyle name="20% - Énfasis3" xfId="3" builtinId="38" customBuiltin="1"/>
    <cellStyle name="20% - Énfasis3 2" xfId="53" xr:uid="{00000000-0005-0000-0000-000005000000}"/>
    <cellStyle name="20% - Énfasis4" xfId="4" builtinId="42" customBuiltin="1"/>
    <cellStyle name="20% - Énfasis4 2" xfId="54" xr:uid="{00000000-0005-0000-0000-000007000000}"/>
    <cellStyle name="20% - Énfasis5" xfId="5" builtinId="46" customBuiltin="1"/>
    <cellStyle name="20% - Énfasis5 2" xfId="55" xr:uid="{00000000-0005-0000-0000-000009000000}"/>
    <cellStyle name="20% - Énfasis6" xfId="6" builtinId="50" customBuiltin="1"/>
    <cellStyle name="20% - Énfasis6 2" xfId="56" xr:uid="{00000000-0005-0000-0000-00000B000000}"/>
    <cellStyle name="40% - Énfasis1" xfId="7" builtinId="31" customBuiltin="1"/>
    <cellStyle name="40% - Énfasis1 2" xfId="57" xr:uid="{00000000-0005-0000-0000-00000D000000}"/>
    <cellStyle name="40% - Énfasis2" xfId="8" builtinId="35" customBuiltin="1"/>
    <cellStyle name="40% - Énfasis2 2" xfId="58" xr:uid="{00000000-0005-0000-0000-00000F000000}"/>
    <cellStyle name="40% - Énfasis3" xfId="9" builtinId="39" customBuiltin="1"/>
    <cellStyle name="40% - Énfasis3 2" xfId="59" xr:uid="{00000000-0005-0000-0000-000011000000}"/>
    <cellStyle name="40% - Énfasis4" xfId="10" builtinId="43" customBuiltin="1"/>
    <cellStyle name="40% - Énfasis4 2" xfId="60" xr:uid="{00000000-0005-0000-0000-000013000000}"/>
    <cellStyle name="40% - Énfasis5" xfId="11" builtinId="47" customBuiltin="1"/>
    <cellStyle name="40% - Énfasis5 2" xfId="61" xr:uid="{00000000-0005-0000-0000-000015000000}"/>
    <cellStyle name="40% - Énfasis6" xfId="12" builtinId="51" customBuiltin="1"/>
    <cellStyle name="40% - Énfasis6 2" xfId="62" xr:uid="{00000000-0005-0000-0000-000017000000}"/>
    <cellStyle name="60% - Énfasis1" xfId="13" builtinId="32" customBuiltin="1"/>
    <cellStyle name="60% - Énfasis1 2" xfId="63" xr:uid="{00000000-0005-0000-0000-000019000000}"/>
    <cellStyle name="60% - Énfasis2" xfId="14" builtinId="36" customBuiltin="1"/>
    <cellStyle name="60% - Énfasis2 2" xfId="64" xr:uid="{00000000-0005-0000-0000-00001B000000}"/>
    <cellStyle name="60% - Énfasis3" xfId="15" builtinId="40" customBuiltin="1"/>
    <cellStyle name="60% - Énfasis3 2" xfId="65" xr:uid="{00000000-0005-0000-0000-00001D000000}"/>
    <cellStyle name="60% - Énfasis4" xfId="16" builtinId="44" customBuiltin="1"/>
    <cellStyle name="60% - Énfasis4 2" xfId="66" xr:uid="{00000000-0005-0000-0000-00001F000000}"/>
    <cellStyle name="60% - Énfasis5" xfId="17" builtinId="48" customBuiltin="1"/>
    <cellStyle name="60% - Énfasis5 2" xfId="67" xr:uid="{00000000-0005-0000-0000-000021000000}"/>
    <cellStyle name="60% - Énfasis6" xfId="18" builtinId="52" customBuiltin="1"/>
    <cellStyle name="60% - Énfasis6 2" xfId="68" xr:uid="{00000000-0005-0000-0000-000023000000}"/>
    <cellStyle name="Buena 2" xfId="69" xr:uid="{00000000-0005-0000-0000-000024000000}"/>
    <cellStyle name="Bueno" xfId="19" builtinId="26" customBuiltin="1"/>
    <cellStyle name="Cálculo" xfId="20" builtinId="22" customBuiltin="1"/>
    <cellStyle name="Cálculo 2" xfId="70" xr:uid="{00000000-0005-0000-0000-000027000000}"/>
    <cellStyle name="Celda de comprobación" xfId="21" builtinId="23" customBuiltin="1"/>
    <cellStyle name="Celda de comprobación 2" xfId="71" xr:uid="{00000000-0005-0000-0000-000029000000}"/>
    <cellStyle name="Celda vinculada" xfId="22" builtinId="24" customBuiltin="1"/>
    <cellStyle name="Celda vinculada 2" xfId="72" xr:uid="{00000000-0005-0000-0000-00002B000000}"/>
    <cellStyle name="Encabezado 1" xfId="45" builtinId="16" customBuiltin="1"/>
    <cellStyle name="Encabezado 4" xfId="23" builtinId="19" customBuiltin="1"/>
    <cellStyle name="Encabezado 4 2" xfId="73" xr:uid="{00000000-0005-0000-0000-00002E000000}"/>
    <cellStyle name="Énfasis1" xfId="24" builtinId="29" customBuiltin="1"/>
    <cellStyle name="Énfasis1 2" xfId="74" xr:uid="{00000000-0005-0000-0000-000030000000}"/>
    <cellStyle name="Énfasis2" xfId="25" builtinId="33" customBuiltin="1"/>
    <cellStyle name="Énfasis2 2" xfId="75" xr:uid="{00000000-0005-0000-0000-000032000000}"/>
    <cellStyle name="Énfasis3" xfId="26" builtinId="37" customBuiltin="1"/>
    <cellStyle name="Énfasis3 2" xfId="76" xr:uid="{00000000-0005-0000-0000-000034000000}"/>
    <cellStyle name="Énfasis4" xfId="27" builtinId="41" customBuiltin="1"/>
    <cellStyle name="Énfasis4 2" xfId="77" xr:uid="{00000000-0005-0000-0000-000036000000}"/>
    <cellStyle name="Énfasis5" xfId="28" builtinId="45" customBuiltin="1"/>
    <cellStyle name="Énfasis5 2" xfId="78" xr:uid="{00000000-0005-0000-0000-000038000000}"/>
    <cellStyle name="Énfasis6" xfId="29" builtinId="49" customBuiltin="1"/>
    <cellStyle name="Énfasis6 2" xfId="79" xr:uid="{00000000-0005-0000-0000-00003A000000}"/>
    <cellStyle name="Entrada" xfId="30" builtinId="20" customBuiltin="1"/>
    <cellStyle name="Entrada 2" xfId="80" xr:uid="{00000000-0005-0000-0000-00003C000000}"/>
    <cellStyle name="Incorrecto" xfId="31" builtinId="27" customBuiltin="1"/>
    <cellStyle name="Incorrecto 2" xfId="81" xr:uid="{00000000-0005-0000-0000-00003E000000}"/>
    <cellStyle name="Millares 2" xfId="32" xr:uid="{00000000-0005-0000-0000-00003F000000}"/>
    <cellStyle name="Millares 3" xfId="50" xr:uid="{00000000-0005-0000-0000-000040000000}"/>
    <cellStyle name="Moneda" xfId="33" builtinId="4"/>
    <cellStyle name="Moneda 2" xfId="34" xr:uid="{00000000-0005-0000-0000-000042000000}"/>
    <cellStyle name="Moneda 3" xfId="35" xr:uid="{00000000-0005-0000-0000-000043000000}"/>
    <cellStyle name="Moneda 4" xfId="36" xr:uid="{00000000-0005-0000-0000-000044000000}"/>
    <cellStyle name="Moneda 5" xfId="93" xr:uid="{00000000-0005-0000-0000-000045000000}"/>
    <cellStyle name="Neutral" xfId="37" builtinId="28" customBuiltin="1"/>
    <cellStyle name="Neutral 2" xfId="82" xr:uid="{00000000-0005-0000-0000-000047000000}"/>
    <cellStyle name="Normal" xfId="0" builtinId="0"/>
    <cellStyle name="Normal 2" xfId="38" xr:uid="{00000000-0005-0000-0000-000049000000}"/>
    <cellStyle name="Normal 3" xfId="39" xr:uid="{00000000-0005-0000-0000-00004A000000}"/>
    <cellStyle name="Normal 3 2" xfId="94" xr:uid="{00000000-0005-0000-0000-00004B000000}"/>
    <cellStyle name="Normal 4" xfId="49" xr:uid="{00000000-0005-0000-0000-00004C000000}"/>
    <cellStyle name="Normal 5" xfId="92" xr:uid="{00000000-0005-0000-0000-00004D000000}"/>
    <cellStyle name="Notas" xfId="40" builtinId="10" customBuiltin="1"/>
    <cellStyle name="Notas 2" xfId="83" xr:uid="{00000000-0005-0000-0000-00004F000000}"/>
    <cellStyle name="Salida" xfId="41" builtinId="21" customBuiltin="1"/>
    <cellStyle name="Salida 2" xfId="84" xr:uid="{00000000-0005-0000-0000-000051000000}"/>
    <cellStyle name="Texto de advertencia" xfId="42" builtinId="11" customBuiltin="1"/>
    <cellStyle name="Texto de advertencia 2" xfId="85" xr:uid="{00000000-0005-0000-0000-000053000000}"/>
    <cellStyle name="Texto explicativo" xfId="43" builtinId="53" customBuiltin="1"/>
    <cellStyle name="Texto explicativo 2" xfId="86" xr:uid="{00000000-0005-0000-0000-000055000000}"/>
    <cellStyle name="Título" xfId="44" builtinId="15" customBuiltin="1"/>
    <cellStyle name="Título 1 2" xfId="87" xr:uid="{00000000-0005-0000-0000-000057000000}"/>
    <cellStyle name="Título 2" xfId="46" builtinId="17" customBuiltin="1"/>
    <cellStyle name="Título 2 2" xfId="88" xr:uid="{00000000-0005-0000-0000-000059000000}"/>
    <cellStyle name="Título 3" xfId="47" builtinId="18" customBuiltin="1"/>
    <cellStyle name="Título 3 2" xfId="89" xr:uid="{00000000-0005-0000-0000-00005B000000}"/>
    <cellStyle name="Título 4" xfId="90" xr:uid="{00000000-0005-0000-0000-00005C000000}"/>
    <cellStyle name="Total" xfId="48" builtinId="25" customBuiltin="1"/>
    <cellStyle name="Total 2" xfId="91" xr:uid="{00000000-0005-0000-0000-00005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179294</xdr:colOff>
      <xdr:row>0</xdr:row>
      <xdr:rowOff>744070</xdr:rowOff>
    </xdr:from>
    <xdr:to>
      <xdr:col>0</xdr:col>
      <xdr:colOff>1277358</xdr:colOff>
      <xdr:row>5</xdr:row>
      <xdr:rowOff>20047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C1A4572-8965-78C8-C865-42A01B6EB8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9294" y="744070"/>
          <a:ext cx="1084729" cy="1216163"/>
        </a:xfrm>
        <a:prstGeom prst="rect">
          <a:avLst/>
        </a:prstGeom>
      </xdr:spPr>
    </xdr:pic>
    <xdr:clientData/>
  </xdr:twoCellAnchor>
  <xdr:twoCellAnchor>
    <xdr:from>
      <xdr:col>7</xdr:col>
      <xdr:colOff>3010571</xdr:colOff>
      <xdr:row>69</xdr:row>
      <xdr:rowOff>44823</xdr:rowOff>
    </xdr:from>
    <xdr:to>
      <xdr:col>11</xdr:col>
      <xdr:colOff>243798</xdr:colOff>
      <xdr:row>72</xdr:row>
      <xdr:rowOff>57313</xdr:rowOff>
    </xdr:to>
    <xdr:sp macro="" textlink="">
      <xdr:nvSpPr>
        <xdr:cNvPr id="3" name="Text Box 4">
          <a:extLst>
            <a:ext uri="{FF2B5EF4-FFF2-40B4-BE49-F238E27FC236}">
              <a16:creationId xmlns:a16="http://schemas.microsoft.com/office/drawing/2014/main" id="{5662CDDD-E3BB-49EB-BD50-7489E521784E}"/>
            </a:ext>
          </a:extLst>
        </xdr:cNvPr>
        <xdr:cNvSpPr txBox="1">
          <a:spLocks noChangeArrowheads="1"/>
        </xdr:cNvSpPr>
      </xdr:nvSpPr>
      <xdr:spPr bwMode="auto">
        <a:xfrm>
          <a:off x="10148718" y="12707470"/>
          <a:ext cx="2813756" cy="516755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es-SV" sz="1100" b="0" i="0" u="none" strike="noStrike" baseline="0">
              <a:solidFill>
                <a:srgbClr val="000000"/>
              </a:solidFill>
              <a:latin typeface="Century Gothic"/>
            </a:rPr>
            <a:t>Ronald Barrera</a:t>
          </a:r>
        </a:p>
        <a:p>
          <a:pPr algn="ctr" rtl="0">
            <a:defRPr sz="1000"/>
          </a:pPr>
          <a:r>
            <a:rPr lang="es-SV" sz="1100" b="1" i="0" u="none" strike="noStrike" baseline="0">
              <a:solidFill>
                <a:srgbClr val="000000"/>
              </a:solidFill>
              <a:latin typeface="Century Gothic"/>
            </a:rPr>
            <a:t>Contador General</a:t>
          </a:r>
        </a:p>
      </xdr:txBody>
    </xdr:sp>
    <xdr:clientData/>
  </xdr:twoCellAnchor>
  <xdr:twoCellAnchor>
    <xdr:from>
      <xdr:col>0</xdr:col>
      <xdr:colOff>2259331</xdr:colOff>
      <xdr:row>69</xdr:row>
      <xdr:rowOff>80793</xdr:rowOff>
    </xdr:from>
    <xdr:to>
      <xdr:col>3</xdr:col>
      <xdr:colOff>566572</xdr:colOff>
      <xdr:row>72</xdr:row>
      <xdr:rowOff>94910</xdr:rowOff>
    </xdr:to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F7185F88-C208-4C47-ADC3-1226F71AD821}"/>
            </a:ext>
          </a:extLst>
        </xdr:cNvPr>
        <xdr:cNvSpPr txBox="1">
          <a:spLocks noChangeArrowheads="1"/>
        </xdr:cNvSpPr>
      </xdr:nvSpPr>
      <xdr:spPr bwMode="auto">
        <a:xfrm>
          <a:off x="2259331" y="12743440"/>
          <a:ext cx="2655123" cy="51838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2860" rIns="36576" bIns="0" anchor="t" upright="1"/>
        <a:lstStyle/>
        <a:p>
          <a:pPr algn="ctr" rtl="1"/>
          <a:r>
            <a:rPr lang="en-US" sz="1100" b="0" i="0">
              <a:latin typeface="Century Gothic" pitchFamily="34" charset="0"/>
              <a:ea typeface="+mn-ea"/>
              <a:cs typeface="+mn-cs"/>
            </a:rPr>
            <a:t>Enrique Alexander Barillas</a:t>
          </a:r>
          <a:r>
            <a:rPr lang="en-US" sz="1100" b="0" i="0" baseline="0">
              <a:latin typeface="Century Gothic" pitchFamily="34" charset="0"/>
              <a:ea typeface="+mn-ea"/>
              <a:cs typeface="+mn-cs"/>
            </a:rPr>
            <a:t> </a:t>
          </a:r>
          <a:endParaRPr lang="en-US" sz="1100" b="0" i="0">
            <a:latin typeface="Century Gothic" pitchFamily="34" charset="0"/>
            <a:ea typeface="+mn-ea"/>
            <a:cs typeface="+mn-cs"/>
          </a:endParaRPr>
        </a:p>
        <a:p>
          <a:pPr algn="ctr" rtl="1"/>
          <a:r>
            <a:rPr lang="en-US" sz="1100" b="1" i="0">
              <a:latin typeface="Century Gothic" pitchFamily="34" charset="0"/>
              <a:ea typeface="+mn-ea"/>
              <a:cs typeface="+mn-cs"/>
            </a:rPr>
            <a:t>Gerente Financiero</a:t>
          </a:r>
          <a:endParaRPr lang="en-US" sz="1100">
            <a:latin typeface="Century Gothic" pitchFamily="34" charset="0"/>
          </a:endParaRPr>
        </a:p>
        <a:p>
          <a:pPr algn="ctr" rtl="1">
            <a:defRPr sz="1000"/>
          </a:pPr>
          <a:endParaRPr lang="en-US" sz="1000" b="1" i="0" strike="noStrike">
            <a:solidFill>
              <a:srgbClr val="000000"/>
            </a:solidFill>
            <a:latin typeface="Century Gothic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2288113</xdr:colOff>
      <xdr:row>82</xdr:row>
      <xdr:rowOff>93134</xdr:rowOff>
    </xdr:from>
    <xdr:to>
      <xdr:col>1</xdr:col>
      <xdr:colOff>12696</xdr:colOff>
      <xdr:row>84</xdr:row>
      <xdr:rowOff>140759</xdr:rowOff>
    </xdr:to>
    <xdr:sp macro="" textlink="">
      <xdr:nvSpPr>
        <xdr:cNvPr id="2" name="Text Box 5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2288113" y="14010217"/>
          <a:ext cx="2476500" cy="3862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en-US" sz="1000" b="0" i="0" strike="noStrike">
              <a:solidFill>
                <a:srgbClr val="000000"/>
              </a:solidFill>
              <a:latin typeface="Century Gothic"/>
              <a:ea typeface="+mn-ea"/>
              <a:cs typeface="+mn-cs"/>
            </a:rPr>
            <a:t>Ronald Orlando Barrera Fernández</a:t>
          </a:r>
        </a:p>
        <a:p>
          <a:pPr algn="ctr" rtl="1">
            <a:defRPr sz="1000"/>
          </a:pPr>
          <a:r>
            <a:rPr lang="en-US" sz="1000" b="1" i="0" strike="noStrike">
              <a:solidFill>
                <a:srgbClr val="000000"/>
              </a:solidFill>
              <a:latin typeface="Century Gothic"/>
            </a:rPr>
            <a:t>Contador General</a:t>
          </a:r>
        </a:p>
      </xdr:txBody>
    </xdr:sp>
    <xdr:clientData/>
  </xdr:twoCellAnchor>
  <xdr:twoCellAnchor>
    <xdr:from>
      <xdr:col>1</xdr:col>
      <xdr:colOff>66675</xdr:colOff>
      <xdr:row>82</xdr:row>
      <xdr:rowOff>85725</xdr:rowOff>
    </xdr:from>
    <xdr:to>
      <xdr:col>4</xdr:col>
      <xdr:colOff>57150</xdr:colOff>
      <xdr:row>85</xdr:row>
      <xdr:rowOff>105834</xdr:rowOff>
    </xdr:to>
    <xdr:sp macro="" textlink="">
      <xdr:nvSpPr>
        <xdr:cNvPr id="3" name="Text Box 4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4818592" y="14002808"/>
          <a:ext cx="2435225" cy="52810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2860" rIns="36576" bIns="0" anchor="t" upright="1"/>
        <a:lstStyle/>
        <a:p>
          <a:pPr algn="ctr" rtl="1"/>
          <a:r>
            <a:rPr lang="en-US" sz="1000" b="0" i="0">
              <a:latin typeface="Century Gothic" pitchFamily="34" charset="0"/>
              <a:ea typeface="+mn-ea"/>
              <a:cs typeface="+mn-cs"/>
            </a:rPr>
            <a:t>Lic. Jose</a:t>
          </a:r>
          <a:r>
            <a:rPr lang="en-US" sz="1000" b="0" i="0" baseline="0">
              <a:latin typeface="Century Gothic" pitchFamily="34" charset="0"/>
              <a:ea typeface="+mn-ea"/>
              <a:cs typeface="+mn-cs"/>
            </a:rPr>
            <a:t> Mario Zelaya Rivas</a:t>
          </a:r>
          <a:endParaRPr lang="en-US" sz="1000" b="0" i="0">
            <a:latin typeface="Century Gothic" pitchFamily="34" charset="0"/>
            <a:ea typeface="+mn-ea"/>
            <a:cs typeface="+mn-cs"/>
          </a:endParaRPr>
        </a:p>
        <a:p>
          <a:pPr algn="ctr" rtl="1"/>
          <a:r>
            <a:rPr lang="en-US" sz="1000" b="0" i="0">
              <a:latin typeface="Century Gothic" pitchFamily="34" charset="0"/>
              <a:ea typeface="+mn-ea"/>
              <a:cs typeface="+mn-cs"/>
            </a:rPr>
            <a:t>Zelaya Rivas Asociados,</a:t>
          </a:r>
          <a:r>
            <a:rPr lang="en-US" sz="1000" b="0" i="0" baseline="0">
              <a:latin typeface="Century Gothic" pitchFamily="34" charset="0"/>
              <a:ea typeface="+mn-ea"/>
              <a:cs typeface="+mn-cs"/>
            </a:rPr>
            <a:t> S.A. de C.V.</a:t>
          </a:r>
          <a:endParaRPr lang="en-US" sz="1000">
            <a:latin typeface="Century Gothic" pitchFamily="34" charset="0"/>
          </a:endParaRPr>
        </a:p>
        <a:p>
          <a:pPr algn="ctr" rtl="1"/>
          <a:r>
            <a:rPr lang="en-US" sz="1000" b="1" i="0">
              <a:latin typeface="Century Gothic" pitchFamily="34" charset="0"/>
              <a:ea typeface="+mn-ea"/>
              <a:cs typeface="+mn-cs"/>
            </a:rPr>
            <a:t>Auditores Externos, Reg No 2503</a:t>
          </a:r>
          <a:endParaRPr lang="en-US" sz="1000">
            <a:latin typeface="Century Gothic" pitchFamily="34" charset="0"/>
          </a:endParaRPr>
        </a:p>
        <a:p>
          <a:pPr algn="ctr" rtl="1">
            <a:defRPr sz="1000"/>
          </a:pPr>
          <a:endParaRPr lang="en-US" sz="1000" b="1" i="0" strike="noStrike">
            <a:solidFill>
              <a:srgbClr val="000000"/>
            </a:solidFill>
            <a:latin typeface="Century Gothic" pitchFamily="34" charset="0"/>
          </a:endParaRPr>
        </a:p>
      </xdr:txBody>
    </xdr:sp>
    <xdr:clientData/>
  </xdr:twoCellAnchor>
  <xdr:twoCellAnchor>
    <xdr:from>
      <xdr:col>0</xdr:col>
      <xdr:colOff>0</xdr:colOff>
      <xdr:row>82</xdr:row>
      <xdr:rowOff>85725</xdr:rowOff>
    </xdr:from>
    <xdr:to>
      <xdr:col>0</xdr:col>
      <xdr:colOff>2307167</xdr:colOff>
      <xdr:row>85</xdr:row>
      <xdr:rowOff>74084</xdr:rowOff>
    </xdr:to>
    <xdr:sp macro="" textlink="">
      <xdr:nvSpPr>
        <xdr:cNvPr id="4" name="Text Box 29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>
          <a:spLocks noChangeArrowheads="1"/>
        </xdr:cNvSpPr>
      </xdr:nvSpPr>
      <xdr:spPr bwMode="auto">
        <a:xfrm>
          <a:off x="0" y="14002808"/>
          <a:ext cx="2307167" cy="4963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en-US" sz="1000" b="0" i="0" strike="noStrike">
              <a:solidFill>
                <a:srgbClr val="000000"/>
              </a:solidFill>
              <a:latin typeface="Century Gothic"/>
            </a:rPr>
            <a:t>Luisa Fernanda Albarracin Ramirez</a:t>
          </a:r>
        </a:p>
        <a:p>
          <a:pPr algn="ctr" rtl="1">
            <a:defRPr sz="1000"/>
          </a:pPr>
          <a:r>
            <a:rPr lang="en-US" sz="1000" b="1" i="0" strike="noStrike" baseline="0">
              <a:solidFill>
                <a:srgbClr val="000000"/>
              </a:solidFill>
              <a:latin typeface="Century Gothic"/>
            </a:rPr>
            <a:t>Representante </a:t>
          </a:r>
          <a:r>
            <a:rPr lang="en-US" sz="1000" b="1" i="0" strike="noStrike">
              <a:solidFill>
                <a:srgbClr val="000000"/>
              </a:solidFill>
              <a:latin typeface="Century Gothic"/>
            </a:rPr>
            <a:t> Legal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73"/>
  <sheetViews>
    <sheetView showGridLines="0" tabSelected="1" zoomScale="85" zoomScaleNormal="85" workbookViewId="0">
      <selection activeCell="H65" sqref="H65"/>
    </sheetView>
  </sheetViews>
  <sheetFormatPr baseColWidth="10" defaultColWidth="11.44140625" defaultRowHeight="13.2" x14ac:dyDescent="0.25"/>
  <cols>
    <col min="1" max="1" width="45.6640625" style="1" customWidth="1"/>
    <col min="2" max="2" width="16.6640625" style="2" customWidth="1"/>
    <col min="3" max="3" width="1" style="1" customWidth="1"/>
    <col min="4" max="4" width="16.6640625" style="2" customWidth="1"/>
    <col min="5" max="5" width="1" style="2" customWidth="1"/>
    <col min="6" max="6" width="20.109375" style="1" bestFit="1" customWidth="1"/>
    <col min="7" max="7" width="2.88671875" style="1" customWidth="1"/>
    <col min="8" max="8" width="46.88671875" style="1" customWidth="1"/>
    <col min="9" max="9" width="16.6640625" style="2" customWidth="1"/>
    <col min="10" max="10" width="1.109375" style="2" customWidth="1"/>
    <col min="11" max="11" width="16.6640625" style="2" customWidth="1"/>
    <col min="12" max="12" width="3.5546875" style="1" customWidth="1"/>
    <col min="13" max="13" width="20.109375" style="1" bestFit="1" customWidth="1"/>
    <col min="14" max="16384" width="11.44140625" style="1"/>
  </cols>
  <sheetData>
    <row r="1" spans="1:16" ht="64.2" customHeight="1" x14ac:dyDescent="0.25"/>
    <row r="2" spans="1:16" ht="36.6" x14ac:dyDescent="0.25">
      <c r="A2" s="49" t="s">
        <v>3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</row>
    <row r="3" spans="1:16" ht="23.4" x14ac:dyDescent="0.25">
      <c r="A3" s="50" t="s">
        <v>123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</row>
    <row r="4" spans="1:16" ht="15" x14ac:dyDescent="0.25">
      <c r="A4" s="51" t="s">
        <v>14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</row>
    <row r="5" spans="1:16" x14ac:dyDescent="0.25">
      <c r="H5" s="3"/>
    </row>
    <row r="6" spans="1:16" ht="15" x14ac:dyDescent="0.25">
      <c r="A6" s="52" t="s">
        <v>0</v>
      </c>
      <c r="B6" s="52"/>
      <c r="C6" s="52"/>
      <c r="D6" s="52"/>
      <c r="E6" s="52"/>
      <c r="F6" s="52"/>
      <c r="H6" s="52" t="s">
        <v>23</v>
      </c>
      <c r="I6" s="52"/>
      <c r="J6" s="52"/>
      <c r="K6" s="52"/>
    </row>
    <row r="7" spans="1:16" x14ac:dyDescent="0.25">
      <c r="A7" s="4"/>
    </row>
    <row r="8" spans="1:16" s="4" customFormat="1" ht="15" x14ac:dyDescent="0.25">
      <c r="A8" s="13" t="s">
        <v>116</v>
      </c>
      <c r="B8" s="5"/>
      <c r="D8" s="5"/>
      <c r="E8" s="5"/>
      <c r="F8" s="6">
        <f>SUM(D9:D24)</f>
        <v>30620001.140000001</v>
      </c>
      <c r="H8" s="13" t="s">
        <v>116</v>
      </c>
      <c r="I8" s="5"/>
      <c r="J8" s="5"/>
      <c r="K8" s="5"/>
      <c r="M8" s="6">
        <f>SUM(K9:K28)</f>
        <v>18817452.719999999</v>
      </c>
    </row>
    <row r="9" spans="1:16" x14ac:dyDescent="0.25">
      <c r="A9" s="1" t="s">
        <v>4</v>
      </c>
      <c r="D9" s="2">
        <f>+B10+B11</f>
        <v>3866629.9</v>
      </c>
      <c r="H9" s="1" t="s">
        <v>24</v>
      </c>
      <c r="K9" s="2">
        <f>SUM(I10:I12)</f>
        <v>252656</v>
      </c>
      <c r="P9"/>
    </row>
    <row r="10" spans="1:16" x14ac:dyDescent="0.25">
      <c r="A10" s="12" t="s">
        <v>1</v>
      </c>
      <c r="B10" s="2">
        <v>37477.129999999997</v>
      </c>
      <c r="H10" s="1" t="s">
        <v>121</v>
      </c>
      <c r="I10" s="47">
        <v>0</v>
      </c>
    </row>
    <row r="11" spans="1:16" x14ac:dyDescent="0.25">
      <c r="A11" s="12" t="s">
        <v>5</v>
      </c>
      <c r="B11" s="7">
        <v>3829152.77</v>
      </c>
      <c r="F11" s="8"/>
      <c r="H11" s="12" t="s">
        <v>25</v>
      </c>
      <c r="I11" s="47">
        <v>187243.23</v>
      </c>
    </row>
    <row r="12" spans="1:16" x14ac:dyDescent="0.25">
      <c r="A12" s="1" t="s">
        <v>26</v>
      </c>
      <c r="D12" s="2">
        <f>SUM(B13:B16)</f>
        <v>10657419.300000001</v>
      </c>
      <c r="H12" s="12" t="s">
        <v>27</v>
      </c>
      <c r="I12" s="48">
        <v>65412.77</v>
      </c>
    </row>
    <row r="13" spans="1:16" x14ac:dyDescent="0.25">
      <c r="A13" s="12" t="s">
        <v>28</v>
      </c>
      <c r="B13" s="9">
        <v>5686131.9299999997</v>
      </c>
      <c r="D13" s="9"/>
      <c r="H13" s="1" t="s">
        <v>29</v>
      </c>
      <c r="K13" s="2">
        <f>SUM(I14:I16)</f>
        <v>11083856.870000001</v>
      </c>
    </row>
    <row r="14" spans="1:16" x14ac:dyDescent="0.25">
      <c r="A14" s="12" t="s">
        <v>31</v>
      </c>
      <c r="B14" s="9">
        <v>3950000</v>
      </c>
      <c r="D14" s="9"/>
      <c r="H14" s="12" t="s">
        <v>30</v>
      </c>
      <c r="I14" s="9">
        <v>8357763.2199999997</v>
      </c>
    </row>
    <row r="15" spans="1:16" x14ac:dyDescent="0.25">
      <c r="A15" s="12" t="s">
        <v>33</v>
      </c>
      <c r="B15" s="9">
        <v>1041052.57</v>
      </c>
      <c r="D15" s="8"/>
      <c r="H15" s="12" t="s">
        <v>32</v>
      </c>
      <c r="I15" s="9">
        <v>2713391.77</v>
      </c>
    </row>
    <row r="16" spans="1:16" x14ac:dyDescent="0.25">
      <c r="A16" s="12" t="s">
        <v>115</v>
      </c>
      <c r="B16" s="17">
        <v>-19765.2</v>
      </c>
      <c r="D16" s="8"/>
      <c r="F16" s="5"/>
      <c r="H16" s="12" t="s">
        <v>34</v>
      </c>
      <c r="I16" s="7">
        <v>12701.88</v>
      </c>
    </row>
    <row r="17" spans="1:14" x14ac:dyDescent="0.25">
      <c r="A17" s="1" t="s">
        <v>35</v>
      </c>
      <c r="B17" s="9"/>
      <c r="D17" s="9">
        <f>+B18+B19+B20</f>
        <v>11886652.809999999</v>
      </c>
      <c r="F17" s="5"/>
      <c r="H17" s="26" t="s">
        <v>36</v>
      </c>
      <c r="I17" s="9"/>
      <c r="K17" s="2">
        <f>+I18</f>
        <v>1421993.25</v>
      </c>
    </row>
    <row r="18" spans="1:14" x14ac:dyDescent="0.25">
      <c r="A18" s="12" t="s">
        <v>37</v>
      </c>
      <c r="B18" s="9">
        <v>10919227.16</v>
      </c>
      <c r="D18" s="9"/>
      <c r="F18" s="6"/>
      <c r="H18" s="12" t="s">
        <v>38</v>
      </c>
      <c r="I18" s="7">
        <v>1421993.25</v>
      </c>
    </row>
    <row r="19" spans="1:14" x14ac:dyDescent="0.25">
      <c r="A19" s="12" t="s">
        <v>39</v>
      </c>
      <c r="B19" s="9">
        <v>1005694.7</v>
      </c>
      <c r="D19" s="9"/>
      <c r="F19" s="6"/>
      <c r="H19" s="1" t="s">
        <v>40</v>
      </c>
      <c r="K19" s="2">
        <f>+I20+I21</f>
        <v>2483512.9299999997</v>
      </c>
    </row>
    <row r="20" spans="1:14" x14ac:dyDescent="0.25">
      <c r="A20" s="12" t="s">
        <v>41</v>
      </c>
      <c r="B20" s="17">
        <v>-38269.050000000003</v>
      </c>
      <c r="D20" s="9"/>
      <c r="F20" s="6"/>
      <c r="H20" s="12" t="s">
        <v>42</v>
      </c>
      <c r="I20" s="2">
        <v>1545761.18</v>
      </c>
    </row>
    <row r="21" spans="1:14" x14ac:dyDescent="0.25">
      <c r="A21" s="26" t="s">
        <v>43</v>
      </c>
      <c r="B21" s="15"/>
      <c r="D21" s="9">
        <f>+B22</f>
        <v>1732373.03</v>
      </c>
      <c r="F21" s="6"/>
      <c r="H21" s="12" t="s">
        <v>44</v>
      </c>
      <c r="I21" s="7">
        <v>937751.75</v>
      </c>
    </row>
    <row r="22" spans="1:14" x14ac:dyDescent="0.25">
      <c r="A22" s="12" t="s">
        <v>45</v>
      </c>
      <c r="B22" s="17">
        <v>1732373.03</v>
      </c>
      <c r="D22" s="9"/>
      <c r="F22" s="6"/>
      <c r="H22" s="1" t="s">
        <v>46</v>
      </c>
      <c r="K22" s="2">
        <f>SUM(I23:I25)</f>
        <v>2975088.6400000001</v>
      </c>
    </row>
    <row r="23" spans="1:14" x14ac:dyDescent="0.25">
      <c r="A23" s="1" t="s">
        <v>47</v>
      </c>
      <c r="B23" s="9"/>
      <c r="D23" s="9">
        <f>SUM(B24)</f>
        <v>2476926.1</v>
      </c>
      <c r="F23" s="6"/>
      <c r="H23" s="12" t="s">
        <v>48</v>
      </c>
      <c r="I23" s="2">
        <v>435699.09</v>
      </c>
    </row>
    <row r="24" spans="1:14" x14ac:dyDescent="0.25">
      <c r="A24" s="12" t="s">
        <v>111</v>
      </c>
      <c r="B24" s="7">
        <v>2476926.1</v>
      </c>
      <c r="C24" s="32"/>
      <c r="D24" s="7"/>
      <c r="F24" s="6"/>
      <c r="H24" s="12" t="s">
        <v>49</v>
      </c>
      <c r="I24" s="2">
        <v>242457.81</v>
      </c>
    </row>
    <row r="25" spans="1:14" x14ac:dyDescent="0.25">
      <c r="A25" s="12"/>
      <c r="B25" s="9"/>
      <c r="D25" s="9"/>
      <c r="F25" s="6"/>
      <c r="H25" s="12" t="s">
        <v>50</v>
      </c>
      <c r="I25" s="7">
        <v>2296931.7400000002</v>
      </c>
    </row>
    <row r="26" spans="1:14" x14ac:dyDescent="0.25">
      <c r="A26" s="12"/>
      <c r="B26" s="9"/>
      <c r="D26" s="9"/>
      <c r="F26" s="6"/>
      <c r="H26" s="1" t="s">
        <v>112</v>
      </c>
      <c r="K26" s="2">
        <f>+I27</f>
        <v>230236.7</v>
      </c>
    </row>
    <row r="27" spans="1:14" x14ac:dyDescent="0.25">
      <c r="A27" s="12"/>
      <c r="B27" s="9"/>
      <c r="D27" s="9"/>
      <c r="F27" s="6"/>
      <c r="H27" s="12" t="s">
        <v>113</v>
      </c>
      <c r="I27" s="2">
        <v>230236.7</v>
      </c>
    </row>
    <row r="28" spans="1:14" ht="15" x14ac:dyDescent="0.25">
      <c r="A28" s="13" t="s">
        <v>117</v>
      </c>
      <c r="B28" s="1"/>
      <c r="D28" s="1"/>
      <c r="F28" s="6"/>
      <c r="H28" s="1" t="s">
        <v>51</v>
      </c>
      <c r="K28" s="2">
        <f>+I29</f>
        <v>370108.33</v>
      </c>
    </row>
    <row r="29" spans="1:14" x14ac:dyDescent="0.25">
      <c r="A29" s="1" t="s">
        <v>6</v>
      </c>
      <c r="C29" s="2"/>
      <c r="D29" s="2">
        <f>SUM(B30:B35)</f>
        <v>1445423.8000000003</v>
      </c>
      <c r="E29" s="1"/>
      <c r="F29" s="6">
        <f>+D29+D36</f>
        <v>312981.43000000017</v>
      </c>
      <c r="H29" s="12" t="s">
        <v>53</v>
      </c>
      <c r="I29" s="2">
        <v>370108.33</v>
      </c>
      <c r="K29" s="7"/>
    </row>
    <row r="30" spans="1:14" x14ac:dyDescent="0.25">
      <c r="A30" s="12" t="s">
        <v>7</v>
      </c>
      <c r="B30" s="2">
        <v>71783.47</v>
      </c>
      <c r="C30" s="2"/>
      <c r="E30" s="1"/>
    </row>
    <row r="31" spans="1:14" x14ac:dyDescent="0.25">
      <c r="A31" s="12" t="s">
        <v>8</v>
      </c>
      <c r="B31" s="2">
        <v>99926.07</v>
      </c>
      <c r="C31" s="2"/>
      <c r="E31" s="1"/>
    </row>
    <row r="32" spans="1:14" ht="15" x14ac:dyDescent="0.25">
      <c r="A32" s="12" t="s">
        <v>9</v>
      </c>
      <c r="B32" s="2">
        <v>586576.68000000005</v>
      </c>
      <c r="D32" s="1"/>
      <c r="E32" s="1"/>
      <c r="H32" s="13" t="s">
        <v>54</v>
      </c>
      <c r="I32" s="27"/>
      <c r="J32" s="27"/>
      <c r="K32" s="28"/>
      <c r="L32" s="13"/>
      <c r="M32" s="29">
        <f>+M8</f>
        <v>18817452.719999999</v>
      </c>
      <c r="N32" s="8"/>
    </row>
    <row r="33" spans="1:15" x14ac:dyDescent="0.25">
      <c r="A33" s="12" t="s">
        <v>57</v>
      </c>
      <c r="B33" s="2">
        <v>116820.03</v>
      </c>
      <c r="E33" s="1"/>
    </row>
    <row r="34" spans="1:15" ht="15" x14ac:dyDescent="0.25">
      <c r="A34" s="12" t="s">
        <v>58</v>
      </c>
      <c r="B34" s="9">
        <v>568341.55000000005</v>
      </c>
      <c r="H34" s="25" t="s">
        <v>2</v>
      </c>
      <c r="I34" s="25"/>
      <c r="J34" s="25"/>
      <c r="K34" s="25"/>
    </row>
    <row r="35" spans="1:15" ht="15" x14ac:dyDescent="0.25">
      <c r="A35" s="1" t="s">
        <v>122</v>
      </c>
      <c r="B35" s="7">
        <v>1976</v>
      </c>
      <c r="H35" s="25"/>
      <c r="I35" s="25"/>
      <c r="J35" s="25"/>
      <c r="K35" s="25"/>
    </row>
    <row r="36" spans="1:15" ht="15" x14ac:dyDescent="0.25">
      <c r="A36" s="1" t="s">
        <v>59</v>
      </c>
      <c r="D36" s="15">
        <f>+B37</f>
        <v>-1132442.3700000001</v>
      </c>
      <c r="H36" s="25"/>
      <c r="I36" s="25"/>
      <c r="J36" s="25"/>
      <c r="K36" s="25"/>
    </row>
    <row r="37" spans="1:15" ht="15" x14ac:dyDescent="0.25">
      <c r="A37" s="12" t="s">
        <v>60</v>
      </c>
      <c r="B37" s="17">
        <v>-1132442.3700000001</v>
      </c>
      <c r="D37" s="32"/>
      <c r="H37" s="25"/>
      <c r="I37" s="25"/>
      <c r="J37" s="25"/>
      <c r="K37" s="25"/>
    </row>
    <row r="38" spans="1:15" ht="15" x14ac:dyDescent="0.25">
      <c r="H38" s="25"/>
      <c r="I38" s="25"/>
      <c r="J38" s="25"/>
      <c r="K38" s="25"/>
    </row>
    <row r="39" spans="1:15" ht="15" x14ac:dyDescent="0.25">
      <c r="H39" s="25"/>
      <c r="I39" s="25"/>
      <c r="J39" s="25"/>
      <c r="K39" s="25"/>
      <c r="O39" s="4"/>
    </row>
    <row r="40" spans="1:15" s="4" customFormat="1" ht="17.25" customHeight="1" x14ac:dyDescent="0.25">
      <c r="E40" s="2"/>
      <c r="F40" s="1"/>
      <c r="H40" s="25"/>
      <c r="I40" s="25"/>
      <c r="J40" s="25"/>
      <c r="K40" s="25"/>
      <c r="L40" s="1"/>
      <c r="M40" s="1"/>
      <c r="N40" s="1"/>
    </row>
    <row r="41" spans="1:15" s="4" customFormat="1" ht="17.25" customHeight="1" x14ac:dyDescent="0.25">
      <c r="A41" s="12"/>
      <c r="B41" s="9"/>
      <c r="C41" s="1"/>
      <c r="D41" s="9"/>
      <c r="G41" s="1"/>
      <c r="H41" s="4" t="s">
        <v>2</v>
      </c>
      <c r="K41" s="2"/>
      <c r="L41" s="2"/>
      <c r="M41" s="2">
        <f>+K42+K44</f>
        <v>12115529.850000001</v>
      </c>
      <c r="N41" s="1"/>
      <c r="O41" s="1"/>
    </row>
    <row r="42" spans="1:15" x14ac:dyDescent="0.25">
      <c r="A42" s="12"/>
      <c r="B42" s="9"/>
      <c r="D42" s="4"/>
      <c r="F42" s="6"/>
      <c r="H42" s="1" t="s">
        <v>11</v>
      </c>
      <c r="K42" s="2">
        <f>+I43</f>
        <v>6800000</v>
      </c>
      <c r="L42" s="2"/>
      <c r="M42" s="2"/>
    </row>
    <row r="43" spans="1:15" x14ac:dyDescent="0.25">
      <c r="A43" s="12"/>
      <c r="B43" s="9"/>
      <c r="D43" s="4"/>
      <c r="E43" s="4"/>
      <c r="F43" s="4"/>
      <c r="H43" s="12" t="s">
        <v>12</v>
      </c>
      <c r="I43" s="7">
        <v>6800000</v>
      </c>
      <c r="L43" s="9"/>
      <c r="M43" s="9"/>
    </row>
    <row r="44" spans="1:15" x14ac:dyDescent="0.25">
      <c r="A44" s="12"/>
      <c r="D44" s="4"/>
      <c r="E44" s="4"/>
      <c r="F44" s="4"/>
      <c r="H44" s="1" t="s">
        <v>55</v>
      </c>
      <c r="K44" s="15">
        <f>SUM(I45:I48)</f>
        <v>5315529.8500000006</v>
      </c>
    </row>
    <row r="45" spans="1:15" x14ac:dyDescent="0.25">
      <c r="A45" s="12"/>
      <c r="D45" s="4"/>
      <c r="E45" s="4"/>
      <c r="F45" s="4"/>
      <c r="H45" s="12" t="s">
        <v>119</v>
      </c>
      <c r="I45" s="15">
        <v>417902.72</v>
      </c>
      <c r="J45" s="9"/>
      <c r="K45" s="9"/>
    </row>
    <row r="46" spans="1:15" x14ac:dyDescent="0.25">
      <c r="A46" s="12"/>
      <c r="D46" s="4"/>
      <c r="E46" s="4"/>
      <c r="F46" s="4"/>
      <c r="H46" s="12" t="s">
        <v>120</v>
      </c>
      <c r="I46" s="15">
        <v>797904.68</v>
      </c>
      <c r="J46" s="9"/>
      <c r="K46" s="9"/>
    </row>
    <row r="47" spans="1:15" x14ac:dyDescent="0.25">
      <c r="A47" s="12"/>
      <c r="D47" s="4"/>
      <c r="E47" s="4"/>
      <c r="F47" s="4"/>
      <c r="H47" s="12" t="s">
        <v>114</v>
      </c>
      <c r="I47" s="15">
        <v>3390539.83</v>
      </c>
      <c r="J47" s="9"/>
      <c r="K47" s="9"/>
      <c r="N47" s="30"/>
    </row>
    <row r="48" spans="1:15" x14ac:dyDescent="0.25">
      <c r="A48" s="12"/>
      <c r="B48" s="9"/>
      <c r="D48" s="9"/>
      <c r="E48" s="4"/>
      <c r="F48" s="4"/>
      <c r="H48" s="12" t="s">
        <v>118</v>
      </c>
      <c r="I48" s="17">
        <v>709182.62</v>
      </c>
      <c r="K48" s="7"/>
      <c r="N48" s="30"/>
    </row>
    <row r="49" spans="1:13" x14ac:dyDescent="0.25">
      <c r="A49" s="12"/>
      <c r="B49" s="9"/>
      <c r="D49" s="9"/>
      <c r="E49" s="4"/>
      <c r="F49" s="4"/>
    </row>
    <row r="50" spans="1:13" x14ac:dyDescent="0.25">
      <c r="E50" s="4"/>
      <c r="F50" s="4"/>
    </row>
    <row r="51" spans="1:13" ht="15" x14ac:dyDescent="0.25">
      <c r="H51" s="13" t="s">
        <v>56</v>
      </c>
      <c r="I51" s="27"/>
      <c r="J51" s="27"/>
      <c r="K51" s="28"/>
      <c r="L51" s="13"/>
      <c r="M51" s="29">
        <f>+M41</f>
        <v>12115529.850000001</v>
      </c>
    </row>
    <row r="52" spans="1:13" ht="15" x14ac:dyDescent="0.25">
      <c r="H52" s="13"/>
      <c r="I52" s="27"/>
      <c r="J52" s="27"/>
      <c r="K52" s="28"/>
      <c r="L52" s="13"/>
      <c r="M52" s="31"/>
    </row>
    <row r="53" spans="1:13" hidden="1" x14ac:dyDescent="0.25"/>
    <row r="54" spans="1:13" hidden="1" x14ac:dyDescent="0.25"/>
    <row r="55" spans="1:13" hidden="1" x14ac:dyDescent="0.25"/>
    <row r="56" spans="1:13" hidden="1" x14ac:dyDescent="0.25"/>
    <row r="57" spans="1:13" hidden="1" x14ac:dyDescent="0.25"/>
    <row r="58" spans="1:13" ht="16.649999999999999" customHeight="1" x14ac:dyDescent="0.25"/>
    <row r="60" spans="1:13" ht="11.25" customHeight="1" x14ac:dyDescent="0.25">
      <c r="A60" s="12"/>
      <c r="B60" s="15"/>
      <c r="D60" s="1"/>
    </row>
    <row r="61" spans="1:13" ht="13.5" customHeight="1" x14ac:dyDescent="0.25">
      <c r="A61" s="25" t="s">
        <v>10</v>
      </c>
      <c r="B61" s="11"/>
      <c r="C61" s="11"/>
      <c r="D61" s="11"/>
    </row>
    <row r="62" spans="1:13" ht="15.6" thickBot="1" x14ac:dyDescent="0.3">
      <c r="F62" s="14">
        <f>SUM(F8:F32)</f>
        <v>30932982.57</v>
      </c>
      <c r="H62" s="25" t="s">
        <v>13</v>
      </c>
      <c r="I62" s="11"/>
      <c r="J62" s="11"/>
      <c r="K62" s="11"/>
      <c r="L62" s="2"/>
      <c r="M62" s="14">
        <f>+M32+M51</f>
        <v>30932982.57</v>
      </c>
    </row>
    <row r="63" spans="1:13" ht="11.25" customHeight="1" thickTop="1" x14ac:dyDescent="0.25">
      <c r="M63" s="24"/>
    </row>
    <row r="64" spans="1:13" x14ac:dyDescent="0.25">
      <c r="M64" s="8"/>
    </row>
    <row r="65" spans="2:13" x14ac:dyDescent="0.25">
      <c r="I65" s="9"/>
      <c r="J65" s="10"/>
      <c r="K65" s="10"/>
      <c r="M65" s="8"/>
    </row>
    <row r="66" spans="2:13" x14ac:dyDescent="0.25">
      <c r="F66" s="2"/>
      <c r="I66" s="9"/>
      <c r="J66" s="10"/>
      <c r="K66" s="10"/>
      <c r="M66" s="8"/>
    </row>
    <row r="67" spans="2:13" ht="37.5" customHeight="1" x14ac:dyDescent="0.25">
      <c r="F67" s="8"/>
      <c r="I67" s="9"/>
      <c r="J67" s="9"/>
      <c r="K67" s="9"/>
      <c r="L67" s="8"/>
    </row>
    <row r="68" spans="2:13" ht="18" customHeight="1" x14ac:dyDescent="0.25">
      <c r="B68" s="9"/>
      <c r="D68" s="9"/>
      <c r="H68" s="4"/>
      <c r="I68" s="9"/>
      <c r="J68" s="9"/>
      <c r="K68" s="9"/>
      <c r="L68" s="8"/>
    </row>
    <row r="69" spans="2:13" ht="18.75" customHeight="1" x14ac:dyDescent="0.25">
      <c r="B69" s="1"/>
      <c r="D69" s="1"/>
      <c r="E69" s="9"/>
      <c r="H69" s="4"/>
      <c r="I69" s="9"/>
      <c r="J69" s="9"/>
      <c r="K69" s="9"/>
    </row>
    <row r="70" spans="2:13" ht="13.8" x14ac:dyDescent="0.25">
      <c r="B70" s="9"/>
      <c r="D70" s="9"/>
      <c r="E70" s="1"/>
      <c r="I70" s="11"/>
      <c r="J70" s="16"/>
      <c r="K70" s="33"/>
    </row>
    <row r="71" spans="2:13" x14ac:dyDescent="0.25">
      <c r="B71" s="9"/>
      <c r="D71" s="9"/>
      <c r="E71" s="9"/>
      <c r="I71" s="9"/>
      <c r="J71" s="9"/>
      <c r="K71" s="9"/>
    </row>
    <row r="72" spans="2:13" x14ac:dyDescent="0.25">
      <c r="E72" s="9"/>
      <c r="I72" s="9"/>
      <c r="J72" s="9"/>
      <c r="K72" s="9"/>
    </row>
    <row r="73" spans="2:13" ht="13.8" x14ac:dyDescent="0.25">
      <c r="H73" s="11"/>
    </row>
  </sheetData>
  <mergeCells count="5">
    <mergeCell ref="A2:M2"/>
    <mergeCell ref="A3:M3"/>
    <mergeCell ref="A4:M4"/>
    <mergeCell ref="A6:F6"/>
    <mergeCell ref="H6:K6"/>
  </mergeCells>
  <pageMargins left="0.59055118110236227" right="0" top="0.23622047244094491" bottom="3.937007874015748E-2" header="0.31496062992125984" footer="0.31496062992125984"/>
  <pageSetup scale="58" fitToWidth="0" orientation="landscape" verticalDpi="597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0"/>
  </sheetPr>
  <dimension ref="A1:G84"/>
  <sheetViews>
    <sheetView showGridLines="0" zoomScale="90" zoomScaleNormal="90" workbookViewId="0">
      <selection activeCell="B80" sqref="B80"/>
    </sheetView>
  </sheetViews>
  <sheetFormatPr baseColWidth="10" defaultColWidth="11.44140625" defaultRowHeight="13.2" x14ac:dyDescent="0.25"/>
  <cols>
    <col min="1" max="1" width="71.33203125" style="1" customWidth="1"/>
    <col min="2" max="2" width="16.6640625" style="18" customWidth="1"/>
    <col min="3" max="3" width="1.33203125" style="1" customWidth="1"/>
    <col min="4" max="4" width="18.6640625" style="1" customWidth="1"/>
    <col min="5" max="5" width="15.6640625" style="1" bestFit="1" customWidth="1"/>
    <col min="6" max="7" width="15.44140625" style="1" bestFit="1" customWidth="1"/>
    <col min="8" max="16384" width="11.44140625" style="1"/>
  </cols>
  <sheetData>
    <row r="1" spans="1:4" ht="23.4" x14ac:dyDescent="0.25">
      <c r="A1" s="53" t="s">
        <v>3</v>
      </c>
      <c r="B1" s="53"/>
      <c r="C1" s="53"/>
      <c r="D1" s="53"/>
    </row>
    <row r="2" spans="1:4" ht="18.75" customHeight="1" x14ac:dyDescent="0.25">
      <c r="A2" s="53" t="s">
        <v>21</v>
      </c>
      <c r="B2" s="53"/>
      <c r="C2" s="53"/>
      <c r="D2" s="53"/>
    </row>
    <row r="3" spans="1:4" ht="19.5" customHeight="1" x14ac:dyDescent="0.25">
      <c r="A3" s="53" t="s">
        <v>22</v>
      </c>
      <c r="B3" s="53"/>
      <c r="C3" s="53"/>
      <c r="D3" s="53"/>
    </row>
    <row r="4" spans="1:4" x14ac:dyDescent="0.25">
      <c r="A4" s="54" t="s">
        <v>14</v>
      </c>
      <c r="B4" s="54"/>
      <c r="C4" s="54"/>
      <c r="D4" s="54"/>
    </row>
    <row r="6" spans="1:4" ht="13.8" x14ac:dyDescent="0.25">
      <c r="A6" s="34" t="s">
        <v>61</v>
      </c>
    </row>
    <row r="7" spans="1:4" ht="12.9" customHeight="1" x14ac:dyDescent="0.25">
      <c r="A7" s="26" t="s">
        <v>62</v>
      </c>
      <c r="C7" s="35"/>
      <c r="D7" s="24">
        <f>SUM(B8:B9)</f>
        <v>6989162.8899999997</v>
      </c>
    </row>
    <row r="8" spans="1:4" ht="12.9" customHeight="1" x14ac:dyDescent="0.25">
      <c r="A8" s="12" t="s">
        <v>63</v>
      </c>
      <c r="B8" s="18">
        <v>7022555.1799999997</v>
      </c>
      <c r="C8" s="36"/>
    </row>
    <row r="9" spans="1:4" ht="12.9" customHeight="1" x14ac:dyDescent="0.25">
      <c r="A9" s="12" t="s">
        <v>64</v>
      </c>
      <c r="B9" s="37">
        <v>-33392.29</v>
      </c>
      <c r="C9" s="36"/>
    </row>
    <row r="10" spans="1:4" ht="12.9" customHeight="1" x14ac:dyDescent="0.25">
      <c r="A10" s="26" t="s">
        <v>65</v>
      </c>
      <c r="C10" s="36"/>
      <c r="D10" s="24">
        <f>+B11+B12</f>
        <v>9200112.1600000001</v>
      </c>
    </row>
    <row r="11" spans="1:4" ht="12.9" customHeight="1" x14ac:dyDescent="0.25">
      <c r="A11" s="12" t="s">
        <v>66</v>
      </c>
      <c r="B11" s="18">
        <v>1934906.45</v>
      </c>
      <c r="C11" s="36"/>
    </row>
    <row r="12" spans="1:4" ht="12.9" customHeight="1" x14ac:dyDescent="0.25">
      <c r="A12" s="12" t="s">
        <v>67</v>
      </c>
      <c r="B12" s="37">
        <v>7265205.71</v>
      </c>
      <c r="C12" s="36"/>
    </row>
    <row r="13" spans="1:4" ht="12.9" customHeight="1" x14ac:dyDescent="0.25">
      <c r="A13" s="26" t="s">
        <v>68</v>
      </c>
      <c r="C13" s="36"/>
      <c r="D13" s="24">
        <f>+B14</f>
        <v>1428648.74</v>
      </c>
    </row>
    <row r="14" spans="1:4" ht="12.9" customHeight="1" x14ac:dyDescent="0.25">
      <c r="A14" s="12" t="s">
        <v>69</v>
      </c>
      <c r="B14" s="37">
        <v>1428648.74</v>
      </c>
      <c r="C14" s="36"/>
    </row>
    <row r="15" spans="1:4" ht="12.9" customHeight="1" x14ac:dyDescent="0.25">
      <c r="A15" s="12" t="s">
        <v>70</v>
      </c>
      <c r="C15" s="36"/>
      <c r="D15" s="24">
        <f>+B16</f>
        <v>825284.69</v>
      </c>
    </row>
    <row r="16" spans="1:4" ht="12.9" customHeight="1" x14ac:dyDescent="0.25">
      <c r="A16" s="12" t="s">
        <v>69</v>
      </c>
      <c r="B16" s="37">
        <v>825284.69</v>
      </c>
      <c r="C16" s="36"/>
    </row>
    <row r="17" spans="1:7" ht="12.9" customHeight="1" x14ac:dyDescent="0.25">
      <c r="A17" s="26" t="s">
        <v>71</v>
      </c>
      <c r="C17" s="36"/>
      <c r="D17" s="24">
        <f>SUM(B18:B20)</f>
        <v>259505.81</v>
      </c>
    </row>
    <row r="18" spans="1:7" ht="12.9" customHeight="1" x14ac:dyDescent="0.25">
      <c r="A18" s="12" t="s">
        <v>72</v>
      </c>
      <c r="B18" s="18">
        <v>71227.73</v>
      </c>
      <c r="C18" s="36"/>
    </row>
    <row r="19" spans="1:7" ht="12.9" customHeight="1" x14ac:dyDescent="0.25">
      <c r="A19" s="12" t="s">
        <v>73</v>
      </c>
      <c r="B19" s="18">
        <v>44333.85</v>
      </c>
      <c r="C19" s="36"/>
    </row>
    <row r="20" spans="1:7" ht="12.9" customHeight="1" x14ac:dyDescent="0.25">
      <c r="A20" s="12" t="s">
        <v>52</v>
      </c>
      <c r="B20" s="37">
        <v>143944.23000000001</v>
      </c>
      <c r="C20" s="36"/>
    </row>
    <row r="21" spans="1:7" ht="18" customHeight="1" x14ac:dyDescent="0.25">
      <c r="A21" s="38" t="s">
        <v>74</v>
      </c>
      <c r="C21" s="23"/>
      <c r="D21" s="22">
        <f>SUM(D6:D19)</f>
        <v>18702714.289999999</v>
      </c>
      <c r="E21" s="24"/>
      <c r="F21" s="24"/>
      <c r="G21" s="24"/>
    </row>
    <row r="22" spans="1:7" x14ac:dyDescent="0.25">
      <c r="A22" s="12"/>
      <c r="C22" s="36"/>
    </row>
    <row r="23" spans="1:7" ht="13.8" x14ac:dyDescent="0.25">
      <c r="A23" s="34" t="s">
        <v>75</v>
      </c>
      <c r="C23" s="36"/>
    </row>
    <row r="24" spans="1:7" ht="12.9" customHeight="1" x14ac:dyDescent="0.25">
      <c r="A24" s="26" t="s">
        <v>76</v>
      </c>
      <c r="C24" s="36"/>
      <c r="D24" s="24">
        <f>+B25+B26</f>
        <v>-5322421.83</v>
      </c>
    </row>
    <row r="25" spans="1:7" ht="12.9" customHeight="1" x14ac:dyDescent="0.25">
      <c r="A25" s="12" t="s">
        <v>77</v>
      </c>
      <c r="B25" s="39">
        <v>-5322421.83</v>
      </c>
      <c r="C25" s="36"/>
    </row>
    <row r="26" spans="1:7" ht="12.9" customHeight="1" x14ac:dyDescent="0.25">
      <c r="A26" s="12" t="s">
        <v>78</v>
      </c>
      <c r="B26" s="37">
        <v>0</v>
      </c>
      <c r="C26" s="36"/>
    </row>
    <row r="27" spans="1:7" ht="12.9" customHeight="1" x14ac:dyDescent="0.25">
      <c r="A27" s="26" t="s">
        <v>79</v>
      </c>
      <c r="C27" s="36"/>
      <c r="D27" s="24">
        <f>+B28</f>
        <v>782889.17</v>
      </c>
    </row>
    <row r="28" spans="1:7" ht="12.9" customHeight="1" x14ac:dyDescent="0.25">
      <c r="A28" s="12" t="s">
        <v>69</v>
      </c>
      <c r="B28" s="37">
        <v>782889.17</v>
      </c>
      <c r="C28" s="36"/>
    </row>
    <row r="29" spans="1:7" ht="12.9" customHeight="1" x14ac:dyDescent="0.25">
      <c r="A29" s="26" t="s">
        <v>80</v>
      </c>
      <c r="C29" s="36"/>
      <c r="D29" s="24">
        <f>+B30</f>
        <v>-2890407.91</v>
      </c>
    </row>
    <row r="30" spans="1:7" ht="12.9" customHeight="1" x14ac:dyDescent="0.25">
      <c r="A30" s="12" t="s">
        <v>69</v>
      </c>
      <c r="B30" s="37">
        <v>-2890407.91</v>
      </c>
      <c r="C30" s="36"/>
    </row>
    <row r="31" spans="1:7" ht="12.9" customHeight="1" x14ac:dyDescent="0.25">
      <c r="A31" s="26" t="s">
        <v>81</v>
      </c>
      <c r="C31" s="36"/>
      <c r="D31" s="24">
        <f>+B32+B34+B33</f>
        <v>-8927028.1500000004</v>
      </c>
    </row>
    <row r="32" spans="1:7" ht="12.9" customHeight="1" x14ac:dyDescent="0.25">
      <c r="A32" s="12" t="s">
        <v>66</v>
      </c>
      <c r="B32" s="18">
        <v>-1646917.81</v>
      </c>
      <c r="C32" s="36"/>
    </row>
    <row r="33" spans="1:4" ht="12.9" customHeight="1" x14ac:dyDescent="0.25">
      <c r="A33" s="12" t="s">
        <v>82</v>
      </c>
      <c r="B33" s="18">
        <v>0</v>
      </c>
      <c r="C33" s="36"/>
    </row>
    <row r="34" spans="1:4" ht="12.9" customHeight="1" x14ac:dyDescent="0.25">
      <c r="A34" s="12" t="s">
        <v>67</v>
      </c>
      <c r="B34" s="37">
        <v>-7280110.3399999999</v>
      </c>
      <c r="C34" s="36"/>
    </row>
    <row r="35" spans="1:4" ht="12.9" customHeight="1" x14ac:dyDescent="0.25">
      <c r="A35" s="26" t="s">
        <v>83</v>
      </c>
      <c r="C35" s="36"/>
      <c r="D35" s="24">
        <f>SUM(B36:B38)</f>
        <v>-2264996.8199999998</v>
      </c>
    </row>
    <row r="36" spans="1:4" ht="12.9" customHeight="1" x14ac:dyDescent="0.25">
      <c r="A36" s="12" t="s">
        <v>84</v>
      </c>
      <c r="B36" s="18">
        <v>-1176606.56</v>
      </c>
      <c r="C36" s="36"/>
    </row>
    <row r="37" spans="1:4" ht="12.9" customHeight="1" x14ac:dyDescent="0.25">
      <c r="A37" s="12" t="s">
        <v>85</v>
      </c>
      <c r="B37" s="18">
        <v>-31848.13</v>
      </c>
      <c r="C37" s="36"/>
    </row>
    <row r="38" spans="1:4" ht="12.9" customHeight="1" x14ac:dyDescent="0.25">
      <c r="A38" s="12" t="s">
        <v>86</v>
      </c>
      <c r="B38" s="37">
        <v>-1056542.1299999999</v>
      </c>
      <c r="C38" s="36"/>
    </row>
    <row r="39" spans="1:4" ht="18" customHeight="1" x14ac:dyDescent="0.25">
      <c r="A39" s="38" t="s">
        <v>87</v>
      </c>
      <c r="C39" s="23"/>
      <c r="D39" s="22">
        <f>SUM(D24:D38)</f>
        <v>-18621965.539999999</v>
      </c>
    </row>
    <row r="40" spans="1:4" ht="8.1" customHeight="1" x14ac:dyDescent="0.25">
      <c r="A40" s="38"/>
      <c r="C40" s="23"/>
      <c r="D40" s="19"/>
    </row>
    <row r="41" spans="1:4" ht="18" customHeight="1" x14ac:dyDescent="0.25">
      <c r="A41" s="38" t="s">
        <v>88</v>
      </c>
      <c r="C41" s="23"/>
      <c r="D41" s="19">
        <v>-2251.9</v>
      </c>
    </row>
    <row r="42" spans="1:4" ht="8.1" customHeight="1" x14ac:dyDescent="0.25">
      <c r="A42" s="38"/>
      <c r="C42" s="23"/>
      <c r="D42" s="19"/>
    </row>
    <row r="43" spans="1:4" s="4" customFormat="1" ht="18" customHeight="1" x14ac:dyDescent="0.25">
      <c r="A43" s="38" t="s">
        <v>89</v>
      </c>
      <c r="C43" s="40"/>
      <c r="D43" s="22">
        <f>+D21+D39+D41</f>
        <v>78496.850000000006</v>
      </c>
    </row>
    <row r="44" spans="1:4" ht="3.75" customHeight="1" x14ac:dyDescent="0.25">
      <c r="A44" s="12"/>
      <c r="B44" s="19"/>
      <c r="C44" s="41"/>
    </row>
    <row r="45" spans="1:4" ht="13.8" x14ac:dyDescent="0.25">
      <c r="A45" s="42" t="s">
        <v>20</v>
      </c>
      <c r="C45" s="35"/>
    </row>
    <row r="46" spans="1:4" ht="12.9" customHeight="1" x14ac:dyDescent="0.25">
      <c r="A46" s="26" t="s">
        <v>90</v>
      </c>
      <c r="C46" s="36"/>
      <c r="D46" s="24">
        <f>+B47</f>
        <v>-219.26</v>
      </c>
    </row>
    <row r="47" spans="1:4" ht="12.9" customHeight="1" x14ac:dyDescent="0.25">
      <c r="A47" s="12" t="s">
        <v>91</v>
      </c>
      <c r="B47" s="37">
        <v>-219.26</v>
      </c>
      <c r="C47" s="36"/>
    </row>
    <row r="48" spans="1:4" ht="12.9" customHeight="1" x14ac:dyDescent="0.25">
      <c r="A48" s="26" t="s">
        <v>19</v>
      </c>
      <c r="C48" s="36"/>
      <c r="D48" s="24">
        <f>SUM(B49:B55)</f>
        <v>-555297.84</v>
      </c>
    </row>
    <row r="49" spans="1:5" ht="12.9" customHeight="1" x14ac:dyDescent="0.25">
      <c r="A49" s="12" t="s">
        <v>92</v>
      </c>
      <c r="B49" s="18">
        <f>-212196.88-395</f>
        <v>-212591.88</v>
      </c>
      <c r="C49" s="36"/>
    </row>
    <row r="50" spans="1:5" ht="12.9" hidden="1" customHeight="1" x14ac:dyDescent="0.25">
      <c r="A50" s="12" t="s">
        <v>93</v>
      </c>
      <c r="B50" s="18">
        <v>0</v>
      </c>
      <c r="C50" s="36"/>
      <c r="E50" s="24"/>
    </row>
    <row r="51" spans="1:5" ht="12.9" customHeight="1" x14ac:dyDescent="0.25">
      <c r="A51" s="12" t="s">
        <v>94</v>
      </c>
      <c r="B51" s="18">
        <v>-163328.06</v>
      </c>
      <c r="C51" s="36"/>
    </row>
    <row r="52" spans="1:5" ht="12.9" customHeight="1" x14ac:dyDescent="0.25">
      <c r="A52" s="12" t="s">
        <v>95</v>
      </c>
      <c r="B52" s="18">
        <v>-26165.03</v>
      </c>
      <c r="C52" s="36"/>
    </row>
    <row r="53" spans="1:5" ht="12.9" customHeight="1" x14ac:dyDescent="0.25">
      <c r="A53" s="12" t="s">
        <v>96</v>
      </c>
      <c r="B53" s="18">
        <v>-50537.54</v>
      </c>
      <c r="C53" s="36"/>
    </row>
    <row r="54" spans="1:5" ht="12.9" customHeight="1" x14ac:dyDescent="0.25">
      <c r="A54" s="12" t="s">
        <v>18</v>
      </c>
      <c r="B54" s="18">
        <v>-50945.83</v>
      </c>
      <c r="C54" s="36"/>
    </row>
    <row r="55" spans="1:5" ht="12.9" customHeight="1" x14ac:dyDescent="0.25">
      <c r="A55" s="12" t="s">
        <v>97</v>
      </c>
      <c r="B55" s="37">
        <v>-51729.5</v>
      </c>
      <c r="C55" s="36"/>
    </row>
    <row r="56" spans="1:5" ht="18" customHeight="1" x14ac:dyDescent="0.25">
      <c r="A56" s="38" t="s">
        <v>17</v>
      </c>
      <c r="B56" s="1"/>
      <c r="C56" s="23"/>
      <c r="D56" s="22">
        <f>SUM(D46:D54)</f>
        <v>-555517.1</v>
      </c>
    </row>
    <row r="57" spans="1:5" ht="18" customHeight="1" x14ac:dyDescent="0.25">
      <c r="A57" s="38"/>
      <c r="B57" s="1"/>
      <c r="C57" s="23"/>
      <c r="D57" s="19"/>
    </row>
    <row r="58" spans="1:5" ht="18" customHeight="1" x14ac:dyDescent="0.25">
      <c r="A58" s="38" t="s">
        <v>16</v>
      </c>
      <c r="C58" s="23"/>
      <c r="D58" s="22">
        <f>+D56+D43</f>
        <v>-477020.25</v>
      </c>
    </row>
    <row r="59" spans="1:5" ht="6" customHeight="1" x14ac:dyDescent="0.25">
      <c r="A59" s="38"/>
      <c r="B59" s="1"/>
      <c r="C59" s="23"/>
      <c r="D59" s="19"/>
    </row>
    <row r="60" spans="1:5" ht="18" customHeight="1" x14ac:dyDescent="0.25">
      <c r="A60" s="42" t="s">
        <v>98</v>
      </c>
      <c r="B60" s="1"/>
      <c r="C60" s="23"/>
      <c r="D60" s="19"/>
    </row>
    <row r="61" spans="1:5" ht="12.9" customHeight="1" x14ac:dyDescent="0.25">
      <c r="A61" s="26" t="s">
        <v>99</v>
      </c>
      <c r="C61" s="36"/>
      <c r="D61" s="24">
        <f>+B62</f>
        <v>339809.55</v>
      </c>
    </row>
    <row r="62" spans="1:5" ht="12.9" customHeight="1" x14ac:dyDescent="0.25">
      <c r="A62" s="12" t="s">
        <v>100</v>
      </c>
      <c r="B62" s="37">
        <v>339809.55</v>
      </c>
      <c r="C62" s="36"/>
    </row>
    <row r="63" spans="1:5" ht="12.9" customHeight="1" x14ac:dyDescent="0.25">
      <c r="A63" s="26" t="s">
        <v>101</v>
      </c>
      <c r="C63" s="36"/>
      <c r="D63" s="24">
        <f>+B64+B65</f>
        <v>3574.95</v>
      </c>
    </row>
    <row r="64" spans="1:5" ht="12.9" customHeight="1" x14ac:dyDescent="0.25">
      <c r="A64" s="12" t="s">
        <v>102</v>
      </c>
      <c r="B64" s="18">
        <v>0</v>
      </c>
      <c r="C64" s="36"/>
    </row>
    <row r="65" spans="1:6" ht="12.9" customHeight="1" x14ac:dyDescent="0.25">
      <c r="A65" s="12" t="s">
        <v>103</v>
      </c>
      <c r="B65" s="37">
        <v>3574.95</v>
      </c>
      <c r="C65" s="36"/>
    </row>
    <row r="66" spans="1:6" ht="12.9" customHeight="1" x14ac:dyDescent="0.25">
      <c r="A66" s="26" t="s">
        <v>104</v>
      </c>
      <c r="C66" s="36"/>
      <c r="D66" s="24">
        <f>+B67+B68</f>
        <v>-41739.64</v>
      </c>
    </row>
    <row r="67" spans="1:6" ht="12.9" customHeight="1" x14ac:dyDescent="0.25">
      <c r="A67" s="12" t="s">
        <v>105</v>
      </c>
      <c r="B67" s="18">
        <v>0</v>
      </c>
      <c r="C67" s="36"/>
    </row>
    <row r="68" spans="1:6" ht="12.9" customHeight="1" x14ac:dyDescent="0.25">
      <c r="A68" s="12" t="s">
        <v>106</v>
      </c>
      <c r="B68" s="37">
        <v>-41739.64</v>
      </c>
      <c r="C68" s="36"/>
    </row>
    <row r="69" spans="1:6" ht="12.9" customHeight="1" x14ac:dyDescent="0.25">
      <c r="A69" s="12"/>
      <c r="C69" s="36"/>
    </row>
    <row r="70" spans="1:6" ht="12.9" customHeight="1" x14ac:dyDescent="0.25">
      <c r="A70" s="12"/>
      <c r="C70" s="36"/>
    </row>
    <row r="71" spans="1:6" ht="18" customHeight="1" x14ac:dyDescent="0.25">
      <c r="A71" s="38" t="s">
        <v>107</v>
      </c>
      <c r="C71" s="36"/>
      <c r="D71" s="22">
        <f>SUM(D61:D67)</f>
        <v>301644.86</v>
      </c>
    </row>
    <row r="72" spans="1:6" ht="14.25" customHeight="1" x14ac:dyDescent="0.25">
      <c r="A72" s="38"/>
      <c r="C72" s="36"/>
      <c r="D72" s="43"/>
    </row>
    <row r="73" spans="1:6" ht="21" customHeight="1" thickBot="1" x14ac:dyDescent="0.3">
      <c r="A73" s="38" t="s">
        <v>108</v>
      </c>
      <c r="B73" s="1"/>
      <c r="C73" s="21"/>
      <c r="D73" s="44">
        <f>+D58+D71</f>
        <v>-175375.39</v>
      </c>
      <c r="E73" s="24"/>
      <c r="F73" s="24"/>
    </row>
    <row r="74" spans="1:6" x14ac:dyDescent="0.25">
      <c r="A74" s="12"/>
      <c r="C74" s="35"/>
    </row>
    <row r="75" spans="1:6" ht="13.8" x14ac:dyDescent="0.25">
      <c r="A75" s="45" t="s">
        <v>109</v>
      </c>
      <c r="B75" s="46"/>
      <c r="D75" s="24">
        <v>0</v>
      </c>
    </row>
    <row r="76" spans="1:6" ht="13.8" x14ac:dyDescent="0.25">
      <c r="A76" s="45" t="s">
        <v>110</v>
      </c>
      <c r="B76" s="46"/>
      <c r="D76" s="24">
        <v>0</v>
      </c>
    </row>
    <row r="77" spans="1:6" ht="9.75" customHeight="1" x14ac:dyDescent="0.25">
      <c r="A77" s="45"/>
      <c r="B77" s="46"/>
    </row>
    <row r="78" spans="1:6" ht="21" customHeight="1" thickBot="1" x14ac:dyDescent="0.3">
      <c r="A78" s="38" t="s">
        <v>15</v>
      </c>
      <c r="B78" s="1"/>
      <c r="C78" s="21"/>
      <c r="D78" s="20">
        <f>+D73</f>
        <v>-175375.39</v>
      </c>
      <c r="E78" s="24"/>
      <c r="F78" s="8"/>
    </row>
    <row r="79" spans="1:6" ht="9.75" customHeight="1" thickTop="1" x14ac:dyDescent="0.25">
      <c r="A79" s="26"/>
    </row>
    <row r="80" spans="1:6" x14ac:dyDescent="0.25">
      <c r="A80" s="26"/>
    </row>
    <row r="81" spans="1:2" x14ac:dyDescent="0.25">
      <c r="A81" s="26"/>
    </row>
    <row r="82" spans="1:2" x14ac:dyDescent="0.25">
      <c r="A82" s="38"/>
      <c r="B82" s="19"/>
    </row>
    <row r="83" spans="1:2" x14ac:dyDescent="0.25">
      <c r="A83" s="38"/>
      <c r="B83" s="19"/>
    </row>
    <row r="84" spans="1:2" x14ac:dyDescent="0.25">
      <c r="A84" s="26"/>
    </row>
  </sheetData>
  <mergeCells count="4">
    <mergeCell ref="A1:D1"/>
    <mergeCell ref="A2:D2"/>
    <mergeCell ref="A3:D3"/>
    <mergeCell ref="A4:D4"/>
  </mergeCells>
  <printOptions horizontalCentered="1"/>
  <pageMargins left="0.94488188976377963" right="0.27559055118110237" top="0.51181102362204722" bottom="0.23622047244094491" header="0" footer="0"/>
  <pageSetup scale="65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11</vt:lpstr>
      <vt:lpstr>ESTADO DE RESULTADOS</vt:lpstr>
    </vt:vector>
  </TitlesOfParts>
  <Company>JAVIER VENTURA HERNANDEZ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</dc:creator>
  <cp:lastModifiedBy>RONALD BARRERA</cp:lastModifiedBy>
  <cp:lastPrinted>2025-05-12T17:11:28Z</cp:lastPrinted>
  <dcterms:created xsi:type="dcterms:W3CDTF">2004-07-25T19:56:43Z</dcterms:created>
  <dcterms:modified xsi:type="dcterms:W3CDTF">2025-08-26T15:29:17Z</dcterms:modified>
</cp:coreProperties>
</file>