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5/"/>
    </mc:Choice>
  </mc:AlternateContent>
  <xr:revisionPtr revIDLastSave="0" documentId="13_ncr:1_{412696AA-418A-4468-8C98-AF2083FA3F8A}" xr6:coauthVersionLast="47" xr6:coauthVersionMax="47" xr10:uidLastSave="{00000000-0000-0000-0000-000000000000}"/>
  <bookViews>
    <workbookView xWindow="-120" yWindow="-120" windowWidth="29040" windowHeight="15720" tabRatio="773" firstSheet="4" activeTab="4" xr2:uid="{00000000-000D-0000-FFFF-FFFF00000000}"/>
  </bookViews>
  <sheets>
    <sheet name="ISR" sheetId="33" state="hidden" r:id="rId1"/>
    <sheet name="Abono por Aplicar" sheetId="34" state="hidden" r:id="rId2"/>
    <sheet name="CP" sheetId="39" state="hidden" r:id="rId3"/>
    <sheet name="FE" sheetId="40" state="hidden" r:id="rId4"/>
    <sheet name="Balance Bolsa" sheetId="36" r:id="rId5"/>
    <sheet name="Resultado Bolsa" sheetId="38" r:id="rId6"/>
    <sheet name="Balance OLO" sheetId="41" state="hidden" r:id="rId7"/>
  </sheets>
  <definedNames>
    <definedName name="_xlnm._FilterDatabase" localSheetId="1" hidden="1">'Abono por Aplicar'!$A$3:$F$3</definedName>
    <definedName name="_xlnm.Print_Area" localSheetId="4">'Balance Bolsa'!$A$1:$G$64</definedName>
    <definedName name="_xlnm.Print_Area" localSheetId="6">'Balance OLO'!$A$1:$H$31</definedName>
    <definedName name="_xlnm.Print_Area" localSheetId="2">CP!$A$1:$G$44</definedName>
    <definedName name="_xlnm.Print_Area" localSheetId="3">FE!$A$1:$G$69</definedName>
    <definedName name="_xlnm.Print_Area" localSheetId="5">'Resultado Bolsa'!$A$1:$F$39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33" l="1"/>
  <c r="C56" i="33"/>
  <c r="C57" i="33"/>
  <c r="D45" i="33" l="1"/>
  <c r="E15" i="34"/>
  <c r="D15" i="34"/>
  <c r="D51" i="40" l="1"/>
  <c r="F53" i="40"/>
  <c r="D52" i="40" l="1"/>
  <c r="D53" i="40" s="1"/>
  <c r="G20" i="39"/>
  <c r="E18" i="39" s="1"/>
  <c r="G15" i="39"/>
  <c r="E13" i="39" s="1"/>
  <c r="G10" i="39"/>
  <c r="G25" i="39" s="1"/>
  <c r="F16" i="41"/>
  <c r="D16" i="41"/>
  <c r="F12" i="41"/>
  <c r="F14" i="41" s="1"/>
  <c r="D12" i="41"/>
  <c r="D14" i="41" s="1"/>
  <c r="F7" i="41"/>
  <c r="F9" i="41" s="1"/>
  <c r="D7" i="41"/>
  <c r="D9" i="41" s="1"/>
  <c r="F49" i="40"/>
  <c r="D49" i="40"/>
  <c r="F38" i="40"/>
  <c r="D38" i="40"/>
  <c r="D29" i="40"/>
  <c r="F18" i="41" l="1"/>
  <c r="G22" i="39"/>
  <c r="G26" i="39" s="1"/>
  <c r="E8" i="39"/>
  <c r="E10" i="39" s="1"/>
  <c r="D18" i="41"/>
  <c r="E24" i="39" l="1"/>
  <c r="E25" i="39" s="1"/>
  <c r="D62" i="33" l="1"/>
  <c r="D61" i="33"/>
  <c r="D57" i="33"/>
  <c r="D56" i="33"/>
  <c r="D60" i="33" l="1"/>
  <c r="D55" i="33" l="1"/>
  <c r="E17" i="34"/>
  <c r="E19" i="34" s="1"/>
  <c r="E21" i="34" s="1"/>
  <c r="C62" i="33" l="1"/>
  <c r="C19" i="33" l="1"/>
  <c r="C23" i="33"/>
  <c r="C30" i="33"/>
  <c r="C29" i="33"/>
  <c r="C45" i="33" l="1"/>
  <c r="D23" i="33" l="1"/>
  <c r="C60" i="33" l="1"/>
  <c r="C55" i="33" l="1"/>
  <c r="D54" i="40" l="1"/>
  <c r="G11" i="36" l="1"/>
  <c r="C32" i="33" l="1"/>
  <c r="C28" i="33"/>
  <c r="F54" i="40" l="1"/>
  <c r="D16" i="33" l="1"/>
  <c r="D11" i="33" l="1"/>
  <c r="D34" i="33" s="1"/>
  <c r="D37" i="33" l="1"/>
  <c r="D39" i="33" s="1"/>
  <c r="C16" i="33" l="1"/>
  <c r="D43" i="33"/>
  <c r="D46" i="33" s="1"/>
  <c r="D53" i="33" s="1"/>
  <c r="E14" i="39" l="1"/>
  <c r="E15" i="39" s="1"/>
  <c r="C11" i="33"/>
  <c r="C34" i="33" s="1"/>
  <c r="D51" i="33"/>
  <c r="D65" i="33"/>
  <c r="D66" i="33" l="1"/>
  <c r="C37" i="33" l="1"/>
  <c r="C39" i="33" s="1"/>
  <c r="C43" i="33" l="1"/>
  <c r="C46" i="33" s="1"/>
  <c r="C51" i="33" l="1"/>
  <c r="C53" i="33"/>
  <c r="C65" i="33" l="1"/>
  <c r="G49" i="39"/>
  <c r="C66" i="33" l="1"/>
  <c r="E19" i="39" l="1"/>
  <c r="E20" i="39" s="1"/>
  <c r="E22" i="39" s="1"/>
  <c r="E26" i="39" s="1"/>
  <c r="D7" i="40"/>
  <c r="E49" i="39" l="1"/>
  <c r="F57" i="36"/>
</calcChain>
</file>

<file path=xl/sharedStrings.xml><?xml version="1.0" encoding="utf-8"?>
<sst xmlns="http://schemas.openxmlformats.org/spreadsheetml/2006/main" count="339" uniqueCount="284">
  <si>
    <t xml:space="preserve">Pentágono, S.A. de C.V. </t>
  </si>
  <si>
    <t>Impuesto a las operaciones financieras</t>
  </si>
  <si>
    <t>OTROS INGRESOS Y PRODUCTOS</t>
  </si>
  <si>
    <t>OTROS GASTOS</t>
  </si>
  <si>
    <t>Menos:</t>
  </si>
  <si>
    <t>Más:</t>
  </si>
  <si>
    <t>Reserva Legal</t>
  </si>
  <si>
    <t>(En Dólares de los Estados Unidos de América)</t>
  </si>
  <si>
    <t>EFECTIVO Y EQUIVALENTES DE EFECTIVO</t>
  </si>
  <si>
    <t>CUENTAS POR COBRAR</t>
  </si>
  <si>
    <t>PRESTAMOS</t>
  </si>
  <si>
    <t>GASTOS PAGADOS POR ANTICIPADO</t>
  </si>
  <si>
    <t>INVERSIONES A LARGO PLAZO</t>
  </si>
  <si>
    <t>ACTIVOS INTANGIBLES</t>
  </si>
  <si>
    <t>OTROS ACTIVOS NO CORRIENTES</t>
  </si>
  <si>
    <t>PRESTAMOS A LARGO PLAZO</t>
  </si>
  <si>
    <t>CUENTAS Y DOCUMENTOS POR PAGAR</t>
  </si>
  <si>
    <t>IMPUESTO A LA GANANCIA POR PAGAR</t>
  </si>
  <si>
    <t>INGRESOS DIFERIDOS</t>
  </si>
  <si>
    <t>UTILIDADES RESTRINGIDAS</t>
  </si>
  <si>
    <t>UTILIDADES ACUMULADAS</t>
  </si>
  <si>
    <t>3-1-02-00-00-00</t>
  </si>
  <si>
    <t>Capital Social Minimo $ 12,000.00</t>
  </si>
  <si>
    <t>Activo</t>
  </si>
  <si>
    <t>Activo corriente</t>
  </si>
  <si>
    <t xml:space="preserve">  Propiedades de inversión</t>
  </si>
  <si>
    <t>Total Activo</t>
  </si>
  <si>
    <t>Pasivo</t>
  </si>
  <si>
    <t>Pasivo corriente</t>
  </si>
  <si>
    <t>Total Pasivo</t>
  </si>
  <si>
    <t>Patrimonio</t>
  </si>
  <si>
    <t xml:space="preserve">  Capital social suscrito</t>
  </si>
  <si>
    <t>Total Pasivo y Patrimonio</t>
  </si>
  <si>
    <t xml:space="preserve">INTEGRACION DE ABONOS DE CLIENTES POR APLICAR </t>
  </si>
  <si>
    <t>CENTRO COSTO</t>
  </si>
  <si>
    <t>DESCRIPCION</t>
  </si>
  <si>
    <t>Reclasificado al activo</t>
  </si>
  <si>
    <t>02-00808-00</t>
  </si>
  <si>
    <t>02-01101-00</t>
  </si>
  <si>
    <t>JUAN CARLOS URRUTIA CASTRO</t>
  </si>
  <si>
    <t>Venta de un Camion  Freigtliner / Hugo Valladares</t>
  </si>
  <si>
    <t>TOTAL</t>
  </si>
  <si>
    <t xml:space="preserve">PENTAGONO, S.A. DE C.V. </t>
  </si>
  <si>
    <t xml:space="preserve">DETERMINACION DE LA RENTA IMPONIBLE </t>
  </si>
  <si>
    <t>EJERCICIO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</si>
  <si>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</si>
  <si>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UTILIDAD ANTES  DE RESERVA E IMPUESTO</t>
  </si>
  <si>
    <t>Ingresos no Gravables/recuperacion de cartera</t>
  </si>
  <si>
    <t>Liquidacion de pasivo</t>
  </si>
  <si>
    <t xml:space="preserve">Reserva legal </t>
  </si>
  <si>
    <t>Beneficios al personal que no fue deducible en el año anterior pero si lo es en el actual</t>
  </si>
  <si>
    <t>Ganancia de Capital</t>
  </si>
  <si>
    <t>Mas:</t>
  </si>
  <si>
    <t>Provisiòn de beneficios al personal</t>
  </si>
  <si>
    <t xml:space="preserve">Ajuste a la Estimaciòn para cuentas incobrables </t>
  </si>
  <si>
    <t>Reserva legal de rentas no gravadas</t>
  </si>
  <si>
    <t xml:space="preserve">Depreciaciòn de vehìculo tomado en arrendamiento financiero </t>
  </si>
  <si>
    <t>Contribución especial a la telefonia (CESC)</t>
  </si>
  <si>
    <t>Depreciacion de propiedad de inversion</t>
  </si>
  <si>
    <t>Pérdida en venta de activo fijo</t>
  </si>
  <si>
    <t>Pérdida en venta de bienes recibidos en pago</t>
  </si>
  <si>
    <t>Gastos por ajustes o liquidacion de saldos de años anteriores</t>
  </si>
  <si>
    <t xml:space="preserve">Otros Gastos no deducibles del Presente Ejercicio </t>
  </si>
  <si>
    <t>Otros Gastos no Gravables</t>
  </si>
  <si>
    <t>RENTA ORDINARIA IMPONIBLE  PREVIA</t>
  </si>
  <si>
    <t>Valor de donacion no deducible</t>
  </si>
  <si>
    <t>RENTA ORDINARIA IMPONIBLE</t>
  </si>
  <si>
    <t xml:space="preserve">Ganancia  de Capital a tasa ordinaria </t>
  </si>
  <si>
    <t>RENTA IMPONIBLE A TASA ORDINARIA</t>
  </si>
  <si>
    <t xml:space="preserve">CALCULO DEL IMPUESTO </t>
  </si>
  <si>
    <t>Impuesto de renta computado a tasa ordinaria</t>
  </si>
  <si>
    <t>Impuesto sobre ganancia neta de capital (sujeta al 10%)</t>
  </si>
  <si>
    <t>TOTAL IMPUESTO  DE RENTA DEL EJERCICIO</t>
  </si>
  <si>
    <t>CREDITOS APLICABLES AL IMPUESTO:</t>
  </si>
  <si>
    <t xml:space="preserve">     Impuesto Retenido</t>
  </si>
  <si>
    <t xml:space="preserve">     Pago a Cuenta </t>
  </si>
  <si>
    <t xml:space="preserve">TOTAL IMPUESTO  DE RENTA  A PAGAR </t>
  </si>
  <si>
    <t>IMPUESTO  DE RENTA DEL EJERCICIO</t>
  </si>
  <si>
    <t>Impuesto Diferido</t>
  </si>
  <si>
    <t xml:space="preserve">Efecto de gasto diferido </t>
  </si>
  <si>
    <t>Màs:</t>
  </si>
  <si>
    <t>Amortizaciòn Impuesto Diferido</t>
  </si>
  <si>
    <t>Por el gasto que no fue deducible en el año anterior pero si lo es en el actual</t>
  </si>
  <si>
    <t>Ajustes a la provision gasto años anteriores</t>
  </si>
  <si>
    <t>GASTO POR IMPUESTO A LA GANANCIA</t>
  </si>
  <si>
    <t>Ajuste al impuesto diferido activo</t>
  </si>
  <si>
    <t>PENTAGONO S.A. DE C.V</t>
  </si>
  <si>
    <t>Paseo General Escalón</t>
  </si>
  <si>
    <t>C.Comercial Villas Españolas</t>
  </si>
  <si>
    <t>1-0-00-00-00-00</t>
  </si>
  <si>
    <t>ACTIVOS</t>
  </si>
  <si>
    <t>1-1-00-00-00-00</t>
  </si>
  <si>
    <t>ACTIVOS CORRIENTES</t>
  </si>
  <si>
    <t>1-1-01-00-00-00</t>
  </si>
  <si>
    <t>1-1-02-00-00-00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</si>
  <si>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</si>
  <si>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</si>
  <si>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</si>
  <si>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</si>
  <si>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</si>
  <si>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</si>
  <si>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</si>
  <si>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1-1-11-00-00-00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</si>
  <si>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</si>
  <si>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</si>
  <si>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</si>
  <si>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</si>
  <si>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</si>
  <si>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</si>
  <si>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</si>
  <si>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1-2-04-00-00-00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</si>
  <si>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</si>
  <si>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</si>
  <si>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</si>
  <si>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</si>
  <si>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</si>
  <si>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</si>
  <si>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</si>
  <si>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1-2-11-00-00-00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</si>
  <si>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</si>
  <si>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</si>
  <si>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</si>
  <si>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</si>
  <si>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</si>
  <si>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</si>
  <si>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</si>
  <si>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</si>
  <si>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</si>
  <si>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2-1-05-00-00-00</t>
  </si>
  <si>
    <t>RETENCIONES</t>
  </si>
  <si>
    <t>2-1-06-00-00-00</t>
  </si>
  <si>
    <t>BENEFICIOS A EMPLEADOS POR PAGAR - C.P.</t>
  </si>
  <si>
    <t>2-1-07-00-00-00</t>
  </si>
  <si>
    <t>2-1-09-00-00-00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</si>
  <si>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</si>
  <si>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</si>
  <si>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</si>
  <si>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</si>
  <si>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</si>
  <si>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</si>
  <si>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</si>
  <si>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</si>
  <si>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</si>
  <si>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</si>
  <si>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</si>
  <si>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</si>
  <si>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</si>
  <si>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</si>
  <si>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</si>
  <si>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3-1-03-00-00-00</t>
  </si>
  <si>
    <t>TOTAL PATRIMONIO DE LOS ACCIONISTAS</t>
  </si>
  <si>
    <t>TOTAL PASIVO Y PATRIMONIO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</si>
  <si>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</si>
  <si>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</si>
  <si>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</si>
  <si>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</si>
  <si>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</si>
  <si>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</si>
  <si>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</si>
  <si>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</si>
  <si>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4-1-02-00-00-00</t>
  </si>
  <si>
    <t>MARGEN BRUTO</t>
  </si>
  <si>
    <t>4-2-00-00-00-00</t>
  </si>
  <si>
    <t>GASTO DE OPERACIÓN</t>
  </si>
  <si>
    <t>UTILIDAD DE OPERACIÓN</t>
  </si>
  <si>
    <t>5-2-00-00-00-00</t>
  </si>
  <si>
    <t>INGRESOS NO DE OPERACIÓN</t>
  </si>
  <si>
    <t>5-2-01-00-00-00</t>
  </si>
  <si>
    <t>4-3-00-00-00-00</t>
  </si>
  <si>
    <t>GASTOS NO DE OPERACIÓN</t>
  </si>
  <si>
    <t>4-3-02-00-00-00</t>
  </si>
  <si>
    <t>UTILIDAD ANTES DE RESERVA E IMPUESTO</t>
  </si>
  <si>
    <t>RESERVA LEGAL</t>
  </si>
  <si>
    <t>IMPUESTO SOBRE LA RENTA</t>
  </si>
  <si>
    <t>UTILIDAD DEL PERIODO</t>
  </si>
  <si>
    <t xml:space="preserve">Porcion de Canones de Arrentamiento Financiero No Contabilizado Como Ingreso </t>
  </si>
  <si>
    <t>Diferencias temporarias deducibles por Arrendamiento Financiero</t>
  </si>
  <si>
    <t xml:space="preserve">Por Gasto deducible por depreciacion en Arrendamiento Financiero </t>
  </si>
  <si>
    <t xml:space="preserve">Depreciacion de Bien en Arrendamiento Financiero (Arrendador) No considerado en el Resultados </t>
  </si>
  <si>
    <t>PAVIMENTOS Y EQUIPOS DE CENTROAMERICA S.A. DE C.V.</t>
  </si>
  <si>
    <t>02-01234-00</t>
  </si>
  <si>
    <t>JOSE GUILLERMO CANJURA MELENDEZ</t>
  </si>
  <si>
    <t>DIVIDENDOS PAGADOS</t>
  </si>
  <si>
    <t>OTROS DEUDORES</t>
  </si>
  <si>
    <t>1-1-12-01-00-00</t>
  </si>
  <si>
    <t>2-1-10-00-00-00</t>
  </si>
  <si>
    <t>PENTAGONO S.A. DE C.V.</t>
  </si>
  <si>
    <t xml:space="preserve"> Contador </t>
  </si>
  <si>
    <t>02-01475-00</t>
  </si>
  <si>
    <t>01475 MP INGENIEROS, S.A. DE C.V.</t>
  </si>
  <si>
    <t>2-1-11-00-00-00</t>
  </si>
  <si>
    <t>CUENTAS POR PAGAR RELACIONADAD</t>
  </si>
  <si>
    <t>Lic. Consuelo Arely Villacorta de Lopez</t>
  </si>
  <si>
    <t>COSTOS DE OPERACIÓN</t>
  </si>
  <si>
    <t>Estado de Cambios en el Patrimonio</t>
  </si>
  <si>
    <t>(Presentados en dólares de los Estados Unidos de América)</t>
  </si>
  <si>
    <t>Capital social suscrito</t>
  </si>
  <si>
    <t>Saldo al inicio del año</t>
  </si>
  <si>
    <t>Capitalización</t>
  </si>
  <si>
    <t>Saldo al final de año</t>
  </si>
  <si>
    <t>Utilidades restringidas</t>
  </si>
  <si>
    <t>Reserva Legal del Ejercicio</t>
  </si>
  <si>
    <t>Saldo al final del Ejercicio</t>
  </si>
  <si>
    <t>Utilidades acumuladas</t>
  </si>
  <si>
    <t>Utilidad del ejercicio</t>
  </si>
  <si>
    <t>Total patrimonio de los accionistas</t>
  </si>
  <si>
    <t>Cantidad de acciones</t>
  </si>
  <si>
    <t xml:space="preserve">Valor Nominal por acción </t>
  </si>
  <si>
    <t>Valor Contable por acción</t>
  </si>
  <si>
    <t xml:space="preserve">Ing. Carlos Miguel Saca Silhy </t>
  </si>
  <si>
    <t>Licda. Consuelo Arely Villacorta de Lopez</t>
  </si>
  <si>
    <t xml:space="preserve">      Representante Legal</t>
  </si>
  <si>
    <t xml:space="preserve"> Contador General</t>
  </si>
  <si>
    <t>Integrity Auditing Group Ltda. De C.V.</t>
  </si>
  <si>
    <t>Auditores Externos</t>
  </si>
  <si>
    <t>Inscripción No. 5204</t>
  </si>
  <si>
    <t xml:space="preserve">                                                                           Pentágono, S.A. de C.V. </t>
  </si>
  <si>
    <t xml:space="preserve">                                                                           Estado deFlujo de Efectivo</t>
  </si>
  <si>
    <t xml:space="preserve">                                                                           ( En dólares de los Estados Unidos de América)</t>
  </si>
  <si>
    <t>Flujos de efectivo provenientes de actividades de operación</t>
  </si>
  <si>
    <t>Conciliación entre la utilidad de operación y el efectivo</t>
  </si>
  <si>
    <t>neto provisto por (usado en) actividades de operación:</t>
  </si>
  <si>
    <t>Depreciación de propiedad, planta y equipo</t>
  </si>
  <si>
    <t>Bajas a la depreciación de propiedad, planta y equipo</t>
  </si>
  <si>
    <t>Depreciacion de propiedad de inversión</t>
  </si>
  <si>
    <t>Bajas a la depreciación de propiedad para la venta</t>
  </si>
  <si>
    <t>Amortización de activos intangibles</t>
  </si>
  <si>
    <t>Impuesto diferido</t>
  </si>
  <si>
    <t>Impuesto sobre la renta</t>
  </si>
  <si>
    <t>Provisión de beneficios al personal</t>
  </si>
  <si>
    <t>Estimación para cuentas incobrables</t>
  </si>
  <si>
    <t>Sub-total</t>
  </si>
  <si>
    <t>Cambios netos en activos y pasivos:</t>
  </si>
  <si>
    <t>Aumento en instrumentos financieros y otras cuentas por cobrar</t>
  </si>
  <si>
    <t>Disminución en cuentas por cobrar a partes relacionadas</t>
  </si>
  <si>
    <t>Disminucion (aumento) en otros activos</t>
  </si>
  <si>
    <t>Disminución en instrumentos financieros y otras cuentas por cobrar a largo plazo</t>
  </si>
  <si>
    <t>Disminución) aumento en ingresos diferidos</t>
  </si>
  <si>
    <t>Aumento en cuentas por pagar</t>
  </si>
  <si>
    <t>Aumento en dividendos por pagar</t>
  </si>
  <si>
    <t>Flujo de efectivo neto antes de intereses e impuestos pagados</t>
  </si>
  <si>
    <t>Impuestos pagados</t>
  </si>
  <si>
    <t>Flujos de efectivo en actividades de inversión:</t>
  </si>
  <si>
    <t>Adiciones de propiedad de inversión</t>
  </si>
  <si>
    <t>Retiros de propiedades de inversión</t>
  </si>
  <si>
    <t>Retiros de activos para la venta</t>
  </si>
  <si>
    <t>Adquisición de propiedad, planta y equipo</t>
  </si>
  <si>
    <t>Retiros de propiedad, planta y equipo</t>
  </si>
  <si>
    <t>Adquisición de activos intangibles</t>
  </si>
  <si>
    <t>Efectivo neto provisto por actividades de inversión</t>
  </si>
  <si>
    <t>Flujos de efectivo en actividades de financiamiento:</t>
  </si>
  <si>
    <t>Adquisición de Títulos de deuda de emisión propia</t>
  </si>
  <si>
    <t>Pago de títulos de deuda de emisión propia</t>
  </si>
  <si>
    <t>Adquisición de préstamos bancarios a corto plazo</t>
  </si>
  <si>
    <t>Pago de préstamos bancarios a corto plazo</t>
  </si>
  <si>
    <t>Adquisición de préstamos bancarios a largo plazo</t>
  </si>
  <si>
    <t>Pago de préstamos bancarios a largo plazo</t>
  </si>
  <si>
    <t>Distribución de dividendos</t>
  </si>
  <si>
    <t>Superavit realizado</t>
  </si>
  <si>
    <t>Pago de dividendos</t>
  </si>
  <si>
    <t>Efectivo neto (usado en) provisto por actividades de financiamiento</t>
  </si>
  <si>
    <t>Aumento (disminución) neta en el efectivo</t>
  </si>
  <si>
    <t>Efectivo al inicio del año</t>
  </si>
  <si>
    <t>Efectivo al final del año</t>
  </si>
  <si>
    <t>Divulgaciones suplementarias:</t>
  </si>
  <si>
    <t>Transacciones que no implican movimiento de efectivo Impuesto sobre la renta diferido</t>
  </si>
  <si>
    <t xml:space="preserve">   Ing. Carlos Miguel Saca Silhy</t>
  </si>
  <si>
    <t xml:space="preserve">          Representante Legal</t>
  </si>
  <si>
    <t>Estado de Situación Financiera al 31 de diciembre de 2023 y 2022</t>
  </si>
  <si>
    <t>Ing. Guillermo Miguel Saca Silhy</t>
  </si>
  <si>
    <t xml:space="preserve">             Licda. Consuelo Arely Villacorta de Lopez</t>
  </si>
  <si>
    <t xml:space="preserve">       Representante Legal</t>
  </si>
  <si>
    <t xml:space="preserve">         Contador General</t>
  </si>
  <si>
    <t>Años terminados el 31 de diciembre de 2024 y 2023</t>
  </si>
  <si>
    <t xml:space="preserve">           Periódo del 01 de enero al 31 de diciembre de 2024 y 2023</t>
  </si>
  <si>
    <t>Camion no se puede registrar por tener un embargo</t>
  </si>
  <si>
    <t xml:space="preserve">                         Ing. Carlos Miguel Saca Silhy</t>
  </si>
  <si>
    <t xml:space="preserve">                           Ing. Carlos Miguel Saca Silhy</t>
  </si>
  <si>
    <t xml:space="preserve">                         Representante legal</t>
  </si>
  <si>
    <t xml:space="preserve">                           Representante legal</t>
  </si>
  <si>
    <t>Ingresos por Letes</t>
  </si>
  <si>
    <t>Ejercicios fiscales  del 01 de enero al 30 de junio de 2025</t>
  </si>
  <si>
    <t>Estado de Situación Financiera al 30 de Junio de 2025</t>
  </si>
  <si>
    <t>Estado de resultados 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</si>
</sst>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d\-mmm\-yy;@"/>
    <numFmt numFmtId="167" formatCode="h\:mm\:ss\ AM/PM"/>
    <numFmt numFmtId="168" formatCode="_-&quot;$&quot;* #,##0.000000_-;\-&quot;$&quot;* #,##0.000000_-;_-&quot;$&quot;* &quot;-&quot;??????_-;_-@_-"/>
    <numFmt numFmtId="169" formatCode="_(* #,##0_);_(* \(#,##0\);_(* &quot;-&quot;??_);_(@_)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i/>
      <sz val="12"/>
      <name val="Arial Narrow"/>
      <family val="2"/>
    </font>
    <font>
      <sz val="8"/>
      <name val="Arial Narrow"/>
      <family val="2"/>
    </font>
    <font>
      <b/>
      <u/>
      <sz val="10"/>
      <name val="Arial Narrow"/>
      <family val="2"/>
    </font>
    <font>
      <u/>
      <sz val="8"/>
      <name val="Arial Narrow"/>
      <family val="2"/>
    </font>
    <font>
      <i/>
      <sz val="7"/>
      <name val="Arial Narrow"/>
      <family val="2"/>
    </font>
    <font>
      <sz val="7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b/>
      <sz val="7"/>
      <name val="Arial Narrow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i/>
      <u/>
      <sz val="10"/>
      <name val="Arial Narrow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sz val="9"/>
      <color theme="0"/>
      <name val="Arial"/>
      <family val="2"/>
    </font>
    <font>
      <sz val="11"/>
      <color indexed="8"/>
      <name val="Arial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b/>
      <sz val="11"/>
      <name val="Arial Narrow"/>
      <family val="2"/>
    </font>
    <font>
      <sz val="11"/>
      <name val="Calibri"/>
      <family val="2"/>
    </font>
    <font>
      <b/>
      <i/>
      <sz val="7"/>
      <name val="Arial Narrow"/>
      <family val="2"/>
    </font>
    <font>
      <b/>
      <i/>
      <sz val="9"/>
      <name val="Arial Narrow"/>
      <family val="2"/>
    </font>
    <font>
      <u/>
      <sz val="10"/>
      <name val="Arial Narrow"/>
      <family val="2"/>
    </font>
    <font>
      <sz val="7"/>
      <color theme="0"/>
      <name val="Arial Narrow"/>
      <family val="2"/>
    </font>
    <font>
      <sz val="10"/>
      <color theme="0"/>
      <name val="Arial Narrow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88">
    <xf numFmtId="0" fontId="0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2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11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26" fillId="0" borderId="0">
      <alignment vertical="top"/>
    </xf>
    <xf numFmtId="0" fontId="26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2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>
      <alignment vertical="top"/>
    </xf>
    <xf numFmtId="0" fontId="3" fillId="0" borderId="0"/>
    <xf numFmtId="164" fontId="26" fillId="0" borderId="0" applyFont="0" applyFill="0" applyBorder="0" applyAlignment="0" applyProtection="0">
      <alignment vertical="top"/>
    </xf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1">
    <xf numFmtId="0" fontId="0" fillId="0" borderId="0" xfId="0"/>
    <xf numFmtId="165" fontId="12" fillId="0" borderId="1" xfId="0" applyNumberFormat="1" applyFont="1" applyBorder="1"/>
    <xf numFmtId="165" fontId="13" fillId="0" borderId="0" xfId="0" applyNumberFormat="1" applyFont="1"/>
    <xf numFmtId="165" fontId="12" fillId="0" borderId="0" xfId="0" applyNumberFormat="1" applyFont="1"/>
    <xf numFmtId="165" fontId="12" fillId="0" borderId="3" xfId="0" applyNumberFormat="1" applyFont="1" applyBorder="1"/>
    <xf numFmtId="165" fontId="0" fillId="0" borderId="0" xfId="0" applyNumberFormat="1"/>
    <xf numFmtId="43" fontId="13" fillId="0" borderId="0" xfId="0" applyNumberFormat="1" applyFont="1"/>
    <xf numFmtId="165" fontId="12" fillId="0" borderId="2" xfId="0" applyNumberFormat="1" applyFont="1" applyBorder="1"/>
    <xf numFmtId="0" fontId="13" fillId="0" borderId="0" xfId="0" applyFont="1"/>
    <xf numFmtId="0" fontId="18" fillId="0" borderId="0" xfId="0" applyFont="1" applyAlignment="1">
      <alignment horizontal="left"/>
    </xf>
    <xf numFmtId="165" fontId="18" fillId="0" borderId="0" xfId="0" applyNumberFormat="1" applyFont="1" applyAlignment="1">
      <alignment horizontal="center"/>
    </xf>
    <xf numFmtId="0" fontId="12" fillId="0" borderId="0" xfId="0" applyFont="1"/>
    <xf numFmtId="9" fontId="17" fillId="0" borderId="0" xfId="2" applyFont="1" applyFill="1" applyBorder="1"/>
    <xf numFmtId="9" fontId="19" fillId="0" borderId="0" xfId="2" applyFont="1" applyFill="1" applyBorder="1" applyAlignment="1">
      <alignment horizontal="center"/>
    </xf>
    <xf numFmtId="9" fontId="19" fillId="0" borderId="0" xfId="2" applyFont="1" applyFill="1" applyBorder="1" applyAlignment="1">
      <alignment horizontal="center" vertical="center"/>
    </xf>
    <xf numFmtId="0" fontId="13" fillId="0" borderId="0" xfId="9" applyFont="1"/>
    <xf numFmtId="0" fontId="12" fillId="0" borderId="0" xfId="9" applyFont="1"/>
    <xf numFmtId="0" fontId="18" fillId="0" borderId="0" xfId="9" applyFont="1" applyAlignment="1">
      <alignment horizontal="left"/>
    </xf>
    <xf numFmtId="41" fontId="12" fillId="0" borderId="0" xfId="9" applyNumberFormat="1" applyFont="1"/>
    <xf numFmtId="43" fontId="13" fillId="0" borderId="0" xfId="9" applyNumberFormat="1" applyFont="1"/>
    <xf numFmtId="43" fontId="12" fillId="0" borderId="0" xfId="9" applyNumberFormat="1" applyFont="1"/>
    <xf numFmtId="43" fontId="12" fillId="0" borderId="0" xfId="9" applyNumberFormat="1" applyFont="1" applyAlignment="1">
      <alignment horizontal="left"/>
    </xf>
    <xf numFmtId="0" fontId="16" fillId="2" borderId="4" xfId="0" applyFont="1" applyFill="1" applyBorder="1"/>
    <xf numFmtId="0" fontId="0" fillId="2" borderId="4" xfId="0" applyFill="1" applyBorder="1"/>
    <xf numFmtId="0" fontId="0" fillId="2" borderId="0" xfId="0" applyFill="1"/>
    <xf numFmtId="0" fontId="15" fillId="2" borderId="0" xfId="0" applyFont="1" applyFill="1"/>
    <xf numFmtId="0" fontId="0" fillId="2" borderId="1" xfId="0" applyFill="1" applyBorder="1"/>
    <xf numFmtId="0" fontId="14" fillId="2" borderId="0" xfId="3" applyFont="1" applyFill="1"/>
    <xf numFmtId="9" fontId="21" fillId="0" borderId="0" xfId="2" applyFont="1" applyFill="1" applyBorder="1"/>
    <xf numFmtId="0" fontId="12" fillId="0" borderId="0" xfId="0" applyFont="1" applyAlignment="1">
      <alignment horizontal="center"/>
    </xf>
    <xf numFmtId="165" fontId="11" fillId="0" borderId="0" xfId="0" applyNumberFormat="1" applyFont="1"/>
    <xf numFmtId="0" fontId="18" fillId="0" borderId="0" xfId="0" applyFont="1"/>
    <xf numFmtId="0" fontId="11" fillId="0" borderId="0" xfId="0" applyFont="1"/>
    <xf numFmtId="0" fontId="11" fillId="0" borderId="0" xfId="9"/>
    <xf numFmtId="0" fontId="31" fillId="0" borderId="0" xfId="9" applyFont="1"/>
    <xf numFmtId="0" fontId="32" fillId="0" borderId="0" xfId="9" applyFont="1"/>
    <xf numFmtId="44" fontId="0" fillId="0" borderId="0" xfId="0" applyNumberFormat="1"/>
    <xf numFmtId="43" fontId="0" fillId="0" borderId="0" xfId="0" applyNumberFormat="1"/>
    <xf numFmtId="0" fontId="29" fillId="0" borderId="0" xfId="0" applyFont="1"/>
    <xf numFmtId="43" fontId="11" fillId="0" borderId="0" xfId="0" applyNumberFormat="1" applyFont="1"/>
    <xf numFmtId="0" fontId="26" fillId="0" borderId="0" xfId="192">
      <alignment vertical="top"/>
    </xf>
    <xf numFmtId="0" fontId="35" fillId="0" borderId="0" xfId="192" applyFont="1" applyAlignment="1">
      <alignment horizontal="right" vertical="top" wrapText="1" readingOrder="1"/>
    </xf>
    <xf numFmtId="14" fontId="35" fillId="0" borderId="0" xfId="192" applyNumberFormat="1" applyFont="1" applyAlignment="1">
      <alignment horizontal="left" vertical="top"/>
    </xf>
    <xf numFmtId="167" fontId="35" fillId="0" borderId="0" xfId="192" applyNumberFormat="1" applyFont="1" applyAlignment="1">
      <alignment horizontal="left" vertical="top"/>
    </xf>
    <xf numFmtId="3" fontId="35" fillId="0" borderId="0" xfId="192" applyNumberFormat="1" applyFont="1" applyAlignment="1">
      <alignment horizontal="left" vertical="top"/>
    </xf>
    <xf numFmtId="0" fontId="34" fillId="0" borderId="0" xfId="192" applyFont="1" applyAlignment="1">
      <alignment horizontal="center" vertical="top"/>
    </xf>
    <xf numFmtId="0" fontId="39" fillId="0" borderId="0" xfId="192" applyFont="1">
      <alignment vertical="top"/>
    </xf>
    <xf numFmtId="0" fontId="39" fillId="0" borderId="0" xfId="192" applyFont="1" applyAlignment="1">
      <alignment horizontal="left" vertical="top"/>
    </xf>
    <xf numFmtId="4" fontId="39" fillId="0" borderId="0" xfId="192" applyNumberFormat="1" applyFont="1" applyAlignment="1">
      <alignment horizontal="right" vertical="top"/>
    </xf>
    <xf numFmtId="4" fontId="40" fillId="0" borderId="0" xfId="192" applyNumberFormat="1" applyFont="1" applyAlignment="1">
      <alignment horizontal="right" vertical="top"/>
    </xf>
    <xf numFmtId="0" fontId="40" fillId="0" borderId="0" xfId="192" applyFont="1">
      <alignment vertical="top"/>
    </xf>
    <xf numFmtId="0" fontId="40" fillId="0" borderId="0" xfId="192" applyFont="1" applyAlignment="1">
      <alignment horizontal="left" vertical="top"/>
    </xf>
    <xf numFmtId="4" fontId="40" fillId="0" borderId="0" xfId="192" applyNumberFormat="1" applyFont="1">
      <alignment vertical="top"/>
    </xf>
    <xf numFmtId="0" fontId="39" fillId="0" borderId="0" xfId="192" applyFont="1" applyAlignment="1">
      <alignment horizontal="left" wrapText="1"/>
    </xf>
    <xf numFmtId="4" fontId="39" fillId="0" borderId="0" xfId="192" applyNumberFormat="1" applyFont="1" applyAlignment="1">
      <alignment horizontal="right" wrapText="1"/>
    </xf>
    <xf numFmtId="4" fontId="39" fillId="0" borderId="3" xfId="192" applyNumberFormat="1" applyFont="1" applyBorder="1" applyAlignment="1">
      <alignment horizontal="right" wrapText="1"/>
    </xf>
    <xf numFmtId="4" fontId="26" fillId="0" borderId="0" xfId="192" applyNumberFormat="1">
      <alignment vertical="top"/>
    </xf>
    <xf numFmtId="4" fontId="39" fillId="0" borderId="0" xfId="192" applyNumberFormat="1" applyFont="1">
      <alignment vertical="top"/>
    </xf>
    <xf numFmtId="0" fontId="39" fillId="0" borderId="0" xfId="192" applyFont="1" applyAlignment="1">
      <alignment horizontal="left"/>
    </xf>
    <xf numFmtId="4" fontId="39" fillId="0" borderId="0" xfId="192" applyNumberFormat="1" applyFont="1" applyAlignment="1">
      <alignment horizontal="right"/>
    </xf>
    <xf numFmtId="4" fontId="39" fillId="0" borderId="2" xfId="192" applyNumberFormat="1" applyFont="1" applyBorder="1" applyAlignment="1">
      <alignment horizontal="right"/>
    </xf>
    <xf numFmtId="4" fontId="39" fillId="0" borderId="3" xfId="192" applyNumberFormat="1" applyFont="1" applyBorder="1" applyAlignment="1">
      <alignment horizontal="right"/>
    </xf>
    <xf numFmtId="4" fontId="40" fillId="0" borderId="0" xfId="192" applyNumberFormat="1" applyFont="1" applyAlignment="1">
      <alignment horizontal="center" vertical="top"/>
    </xf>
    <xf numFmtId="0" fontId="39" fillId="0" borderId="0" xfId="192" applyFont="1" applyAlignment="1">
      <alignment horizontal="right" vertical="top" wrapText="1" readingOrder="1"/>
    </xf>
    <xf numFmtId="164" fontId="0" fillId="0" borderId="0" xfId="194" applyFont="1">
      <alignment vertical="top"/>
    </xf>
    <xf numFmtId="164" fontId="40" fillId="0" borderId="0" xfId="194" applyFont="1">
      <alignment vertical="top"/>
    </xf>
    <xf numFmtId="4" fontId="40" fillId="0" borderId="1" xfId="192" applyNumberFormat="1" applyFont="1" applyBorder="1" applyAlignment="1">
      <alignment horizontal="right" vertical="top"/>
    </xf>
    <xf numFmtId="0" fontId="39" fillId="0" borderId="0" xfId="192" applyFont="1" applyAlignment="1">
      <alignment horizontal="left" vertical="center"/>
    </xf>
    <xf numFmtId="4" fontId="39" fillId="0" borderId="0" xfId="192" applyNumberFormat="1" applyFont="1" applyAlignment="1">
      <alignment horizontal="right" vertical="center"/>
    </xf>
    <xf numFmtId="4" fontId="39" fillId="0" borderId="0" xfId="192" applyNumberFormat="1" applyFont="1" applyAlignment="1">
      <alignment vertical="center"/>
    </xf>
    <xf numFmtId="4" fontId="39" fillId="0" borderId="3" xfId="192" applyNumberFormat="1" applyFont="1" applyBorder="1" applyAlignment="1">
      <alignment vertical="center"/>
    </xf>
    <xf numFmtId="0" fontId="12" fillId="4" borderId="0" xfId="0" applyFont="1" applyFill="1"/>
    <xf numFmtId="0" fontId="12" fillId="3" borderId="0" xfId="0" applyFont="1" applyFill="1"/>
    <xf numFmtId="0" fontId="13" fillId="0" borderId="12" xfId="0" applyFont="1" applyBorder="1" applyAlignment="1">
      <alignment vertical="top"/>
    </xf>
    <xf numFmtId="44" fontId="41" fillId="0" borderId="12" xfId="9" applyNumberFormat="1" applyFont="1" applyBorder="1"/>
    <xf numFmtId="44" fontId="13" fillId="0" borderId="12" xfId="9" applyNumberFormat="1" applyFont="1" applyBorder="1"/>
    <xf numFmtId="0" fontId="42" fillId="0" borderId="0" xfId="9" applyFont="1"/>
    <xf numFmtId="0" fontId="43" fillId="0" borderId="0" xfId="9" applyFont="1"/>
    <xf numFmtId="43" fontId="44" fillId="0" borderId="0" xfId="0" applyNumberFormat="1" applyFont="1"/>
    <xf numFmtId="0" fontId="13" fillId="0" borderId="12" xfId="9" applyFont="1" applyBorder="1"/>
    <xf numFmtId="0" fontId="45" fillId="0" borderId="0" xfId="0" applyFont="1"/>
    <xf numFmtId="165" fontId="45" fillId="0" borderId="0" xfId="0" applyNumberFormat="1" applyFont="1"/>
    <xf numFmtId="0" fontId="41" fillId="0" borderId="12" xfId="9" applyFont="1" applyBorder="1"/>
    <xf numFmtId="0" fontId="26" fillId="0" borderId="0" xfId="0" applyFont="1" applyAlignment="1">
      <alignment vertical="top"/>
    </xf>
    <xf numFmtId="4" fontId="46" fillId="0" borderId="0" xfId="192" applyNumberFormat="1" applyFont="1">
      <alignment vertical="top"/>
    </xf>
    <xf numFmtId="14" fontId="13" fillId="0" borderId="12" xfId="0" applyNumberFormat="1" applyFont="1" applyBorder="1" applyAlignment="1">
      <alignment vertical="top"/>
    </xf>
    <xf numFmtId="0" fontId="47" fillId="0" borderId="0" xfId="192" applyFont="1">
      <alignment vertical="top"/>
    </xf>
    <xf numFmtId="0" fontId="47" fillId="0" borderId="0" xfId="192" applyFont="1" applyAlignment="1">
      <alignment horizontal="center" vertical="top"/>
    </xf>
    <xf numFmtId="0" fontId="47" fillId="0" borderId="0" xfId="192" applyFont="1" applyAlignment="1">
      <alignment horizontal="left" vertical="top"/>
    </xf>
    <xf numFmtId="0" fontId="26" fillId="0" borderId="0" xfId="192" applyAlignment="1">
      <alignment horizontal="center" vertical="top"/>
    </xf>
    <xf numFmtId="0" fontId="13" fillId="0" borderId="0" xfId="0" applyFont="1" applyAlignment="1">
      <alignment horizontal="left" wrapText="1"/>
    </xf>
    <xf numFmtId="0" fontId="48" fillId="0" borderId="12" xfId="9" applyFont="1" applyBorder="1" applyAlignment="1">
      <alignment wrapText="1"/>
    </xf>
    <xf numFmtId="0" fontId="48" fillId="0" borderId="12" xfId="9" applyFont="1" applyBorder="1" applyAlignment="1">
      <alignment horizontal="center"/>
    </xf>
    <xf numFmtId="0" fontId="42" fillId="0" borderId="12" xfId="9" applyFont="1" applyBorder="1"/>
    <xf numFmtId="44" fontId="12" fillId="5" borderId="12" xfId="9" applyNumberFormat="1" applyFont="1" applyFill="1" applyBorder="1"/>
    <xf numFmtId="44" fontId="12" fillId="0" borderId="12" xfId="9" applyNumberFormat="1" applyFont="1" applyBorder="1"/>
    <xf numFmtId="44" fontId="13" fillId="0" borderId="0" xfId="9" applyNumberFormat="1" applyFont="1"/>
    <xf numFmtId="44" fontId="12" fillId="0" borderId="0" xfId="9" applyNumberFormat="1" applyFont="1"/>
    <xf numFmtId="0" fontId="18" fillId="0" borderId="0" xfId="0" applyFont="1" applyAlignment="1">
      <alignment horizontal="center" vertical="center"/>
    </xf>
    <xf numFmtId="4" fontId="46" fillId="0" borderId="0" xfId="192" applyNumberFormat="1" applyFont="1" applyAlignment="1">
      <alignment horizontal="right" vertical="top"/>
    </xf>
    <xf numFmtId="0" fontId="49" fillId="0" borderId="12" xfId="9" applyFont="1" applyBorder="1" applyAlignment="1">
      <alignment horizontal="center" wrapText="1"/>
    </xf>
    <xf numFmtId="0" fontId="27" fillId="0" borderId="1" xfId="0" applyFont="1" applyBorder="1" applyAlignment="1">
      <alignment horizontal="center"/>
    </xf>
    <xf numFmtId="0" fontId="11" fillId="0" borderId="4" xfId="0" applyFont="1" applyBorder="1"/>
    <xf numFmtId="43" fontId="11" fillId="0" borderId="1" xfId="0" applyNumberFormat="1" applyFont="1" applyBorder="1"/>
    <xf numFmtId="43" fontId="27" fillId="0" borderId="0" xfId="0" applyNumberFormat="1" applyFont="1"/>
    <xf numFmtId="0" fontId="27" fillId="0" borderId="0" xfId="0" applyFont="1"/>
    <xf numFmtId="164" fontId="27" fillId="0" borderId="0" xfId="1" applyFont="1" applyFill="1"/>
    <xf numFmtId="0" fontId="29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16" fillId="2" borderId="5" xfId="0" applyFont="1" applyFill="1" applyBorder="1"/>
    <xf numFmtId="0" fontId="50" fillId="2" borderId="4" xfId="0" applyFont="1" applyFill="1" applyBorder="1"/>
    <xf numFmtId="0" fontId="51" fillId="2" borderId="4" xfId="0" applyFont="1" applyFill="1" applyBorder="1" applyAlignment="1">
      <alignment horizontal="left"/>
    </xf>
    <xf numFmtId="0" fontId="14" fillId="2" borderId="7" xfId="0" applyFont="1" applyFill="1" applyBorder="1"/>
    <xf numFmtId="0" fontId="52" fillId="2" borderId="0" xfId="0" applyFont="1" applyFill="1"/>
    <xf numFmtId="0" fontId="14" fillId="2" borderId="0" xfId="0" applyFont="1" applyFill="1"/>
    <xf numFmtId="0" fontId="15" fillId="2" borderId="9" xfId="0" applyFont="1" applyFill="1" applyBorder="1"/>
    <xf numFmtId="0" fontId="41" fillId="2" borderId="1" xfId="0" applyFont="1" applyFill="1" applyBorder="1"/>
    <xf numFmtId="0" fontId="15" fillId="2" borderId="1" xfId="0" applyFont="1" applyFill="1" applyBorder="1"/>
    <xf numFmtId="165" fontId="27" fillId="0" borderId="3" xfId="0" applyNumberFormat="1" applyFont="1" applyBorder="1"/>
    <xf numFmtId="168" fontId="11" fillId="0" borderId="0" xfId="0" applyNumberFormat="1" applyFont="1"/>
    <xf numFmtId="0" fontId="5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39" fontId="54" fillId="0" borderId="0" xfId="0" applyNumberFormat="1" applyFont="1" applyAlignment="1">
      <alignment horizontal="center"/>
    </xf>
    <xf numFmtId="0" fontId="53" fillId="0" borderId="0" xfId="0" applyFont="1" applyAlignment="1">
      <alignment vertical="center" wrapText="1"/>
    </xf>
    <xf numFmtId="1" fontId="56" fillId="0" borderId="1" xfId="0" applyNumberFormat="1" applyFont="1" applyBorder="1" applyAlignment="1">
      <alignment horizontal="center"/>
    </xf>
    <xf numFmtId="166" fontId="56" fillId="0" borderId="0" xfId="0" applyNumberFormat="1" applyFont="1" applyAlignment="1">
      <alignment horizontal="center"/>
    </xf>
    <xf numFmtId="43" fontId="56" fillId="0" borderId="0" xfId="9" applyNumberFormat="1" applyFont="1"/>
    <xf numFmtId="1" fontId="56" fillId="0" borderId="0" xfId="0" applyNumberFormat="1" applyFont="1" applyAlignment="1">
      <alignment horizontal="center"/>
    </xf>
    <xf numFmtId="43" fontId="54" fillId="0" borderId="0" xfId="9" applyNumberFormat="1" applyFont="1"/>
    <xf numFmtId="0" fontId="53" fillId="0" borderId="0" xfId="9" applyFont="1"/>
    <xf numFmtId="165" fontId="54" fillId="0" borderId="0" xfId="0" applyNumberFormat="1" applyFont="1"/>
    <xf numFmtId="165" fontId="54" fillId="0" borderId="1" xfId="0" applyNumberFormat="1" applyFont="1" applyBorder="1"/>
    <xf numFmtId="165" fontId="56" fillId="0" borderId="0" xfId="0" applyNumberFormat="1" applyFont="1"/>
    <xf numFmtId="3" fontId="53" fillId="0" borderId="0" xfId="0" applyNumberFormat="1" applyFont="1" applyAlignment="1">
      <alignment horizontal="left" vertical="center" wrapText="1" indent="3"/>
    </xf>
    <xf numFmtId="169" fontId="56" fillId="0" borderId="0" xfId="0" applyNumberFormat="1" applyFont="1"/>
    <xf numFmtId="165" fontId="56" fillId="0" borderId="3" xfId="0" applyNumberFormat="1" applyFont="1" applyBorder="1"/>
    <xf numFmtId="43" fontId="54" fillId="0" borderId="0" xfId="9" applyNumberFormat="1" applyFont="1" applyAlignment="1">
      <alignment wrapText="1"/>
    </xf>
    <xf numFmtId="0" fontId="53" fillId="0" borderId="0" xfId="0" applyFont="1" applyAlignment="1">
      <alignment vertical="top" wrapText="1"/>
    </xf>
    <xf numFmtId="0" fontId="53" fillId="0" borderId="0" xfId="0" applyFont="1" applyAlignment="1">
      <alignment horizontal="left" vertical="center" wrapText="1" indent="6"/>
    </xf>
    <xf numFmtId="3" fontId="53" fillId="0" borderId="0" xfId="0" applyNumberFormat="1" applyFont="1" applyAlignment="1">
      <alignment horizontal="left" vertical="center" wrapText="1" indent="2"/>
    </xf>
    <xf numFmtId="3" fontId="53" fillId="0" borderId="0" xfId="0" applyNumberFormat="1" applyFont="1" applyAlignment="1">
      <alignment horizontal="right" vertical="center" wrapText="1"/>
    </xf>
    <xf numFmtId="0" fontId="57" fillId="0" borderId="0" xfId="0" applyFont="1" applyAlignment="1">
      <alignment vertical="center" wrapText="1"/>
    </xf>
    <xf numFmtId="43" fontId="53" fillId="0" borderId="0" xfId="0" applyNumberFormat="1" applyFont="1"/>
    <xf numFmtId="0" fontId="53" fillId="0" borderId="0" xfId="0" applyFont="1" applyAlignment="1">
      <alignment horizontal="center" vertical="center"/>
    </xf>
    <xf numFmtId="165" fontId="53" fillId="0" borderId="0" xfId="0" applyNumberFormat="1" applyFont="1"/>
    <xf numFmtId="9" fontId="53" fillId="0" borderId="0" xfId="2" applyFont="1" applyFill="1" applyBorder="1"/>
    <xf numFmtId="43" fontId="54" fillId="0" borderId="0" xfId="0" applyNumberFormat="1" applyFont="1"/>
    <xf numFmtId="9" fontId="54" fillId="0" borderId="0" xfId="2" applyFont="1" applyFill="1" applyBorder="1"/>
    <xf numFmtId="0" fontId="54" fillId="0" borderId="0" xfId="0" applyFont="1"/>
    <xf numFmtId="9" fontId="21" fillId="0" borderId="0" xfId="2" applyFont="1" applyBorder="1"/>
    <xf numFmtId="0" fontId="58" fillId="2" borderId="4" xfId="0" applyFont="1" applyFill="1" applyBorder="1"/>
    <xf numFmtId="0" fontId="14" fillId="2" borderId="4" xfId="0" applyFont="1" applyFill="1" applyBorder="1"/>
    <xf numFmtId="0" fontId="58" fillId="2" borderId="0" xfId="3" applyFont="1" applyFill="1"/>
    <xf numFmtId="0" fontId="59" fillId="2" borderId="0" xfId="3" applyFont="1" applyFill="1" applyAlignment="1">
      <alignment horizontal="left"/>
    </xf>
    <xf numFmtId="0" fontId="59" fillId="2" borderId="0" xfId="3" applyFont="1" applyFill="1"/>
    <xf numFmtId="0" fontId="20" fillId="2" borderId="0" xfId="0" applyFont="1" applyFill="1"/>
    <xf numFmtId="0" fontId="24" fillId="2" borderId="1" xfId="0" applyFont="1" applyFill="1" applyBorder="1"/>
    <xf numFmtId="0" fontId="12" fillId="2" borderId="1" xfId="0" applyFont="1" applyFill="1" applyBorder="1"/>
    <xf numFmtId="9" fontId="15" fillId="0" borderId="0" xfId="2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9" fontId="14" fillId="0" borderId="0" xfId="2" applyFont="1" applyFill="1" applyBorder="1" applyAlignment="1">
      <alignment horizontal="center" vertical="center"/>
    </xf>
    <xf numFmtId="9" fontId="60" fillId="0" borderId="0" xfId="2" applyFont="1" applyFill="1" applyBorder="1" applyAlignment="1">
      <alignment horizontal="center" vertical="center"/>
    </xf>
    <xf numFmtId="0" fontId="25" fillId="0" borderId="0" xfId="9" applyFont="1" applyAlignment="1">
      <alignment horizontal="right"/>
    </xf>
    <xf numFmtId="0" fontId="27" fillId="0" borderId="0" xfId="9" applyFont="1" applyAlignment="1">
      <alignment horizontal="right"/>
    </xf>
    <xf numFmtId="9" fontId="13" fillId="0" borderId="0" xfId="2" applyFont="1" applyFill="1" applyBorder="1"/>
    <xf numFmtId="9" fontId="60" fillId="0" borderId="0" xfId="2" applyFont="1" applyFill="1" applyBorder="1" applyAlignment="1">
      <alignment horizontal="center"/>
    </xf>
    <xf numFmtId="43" fontId="11" fillId="0" borderId="0" xfId="0" applyNumberFormat="1" applyFont="1" applyAlignment="1">
      <alignment horizontal="left"/>
    </xf>
    <xf numFmtId="0" fontId="61" fillId="0" borderId="0" xfId="0" applyFont="1"/>
    <xf numFmtId="9" fontId="61" fillId="0" borderId="0" xfId="2" applyFont="1" applyBorder="1"/>
    <xf numFmtId="0" fontId="62" fillId="0" borderId="0" xfId="0" applyFont="1"/>
    <xf numFmtId="43" fontId="53" fillId="0" borderId="0" xfId="0" applyNumberFormat="1" applyFont="1" applyAlignment="1">
      <alignment vertical="center" wrapText="1"/>
    </xf>
    <xf numFmtId="165" fontId="54" fillId="6" borderId="0" xfId="0" applyNumberFormat="1" applyFont="1" applyFill="1"/>
    <xf numFmtId="14" fontId="48" fillId="0" borderId="12" xfId="9" applyNumberFormat="1" applyFont="1" applyBorder="1" applyAlignment="1">
      <alignment horizontal="center" wrapText="1"/>
    </xf>
    <xf numFmtId="165" fontId="11" fillId="5" borderId="0" xfId="0" applyNumberFormat="1" applyFont="1" applyFill="1"/>
    <xf numFmtId="43" fontId="11" fillId="5" borderId="0" xfId="0" applyNumberFormat="1" applyFont="1" applyFill="1"/>
    <xf numFmtId="165" fontId="11" fillId="5" borderId="1" xfId="0" applyNumberFormat="1" applyFont="1" applyFill="1" applyBorder="1"/>
    <xf numFmtId="0" fontId="26" fillId="7" borderId="0" xfId="192" applyFill="1">
      <alignment vertical="top"/>
    </xf>
    <xf numFmtId="0" fontId="26" fillId="7" borderId="5" xfId="192" applyFill="1" applyBorder="1">
      <alignment vertical="top"/>
    </xf>
    <xf numFmtId="0" fontId="26" fillId="7" borderId="4" xfId="192" applyFill="1" applyBorder="1">
      <alignment vertical="top"/>
    </xf>
    <xf numFmtId="0" fontId="26" fillId="7" borderId="6" xfId="192" applyFill="1" applyBorder="1">
      <alignment vertical="top"/>
    </xf>
    <xf numFmtId="0" fontId="26" fillId="7" borderId="7" xfId="192" applyFill="1" applyBorder="1">
      <alignment vertical="top"/>
    </xf>
    <xf numFmtId="0" fontId="34" fillId="7" borderId="0" xfId="192" applyFont="1" applyFill="1" applyAlignment="1">
      <alignment horizontal="left" vertical="center"/>
    </xf>
    <xf numFmtId="0" fontId="26" fillId="7" borderId="8" xfId="192" applyFill="1" applyBorder="1">
      <alignment vertical="top"/>
    </xf>
    <xf numFmtId="0" fontId="35" fillId="7" borderId="0" xfId="192" applyFont="1" applyFill="1" applyAlignment="1">
      <alignment horizontal="left" vertical="top"/>
    </xf>
    <xf numFmtId="0" fontId="26" fillId="7" borderId="9" xfId="192" applyFill="1" applyBorder="1">
      <alignment vertical="top"/>
    </xf>
    <xf numFmtId="0" fontId="26" fillId="7" borderId="1" xfId="192" applyFill="1" applyBorder="1">
      <alignment vertical="top"/>
    </xf>
    <xf numFmtId="0" fontId="35" fillId="7" borderId="1" xfId="192" applyFont="1" applyFill="1" applyBorder="1" applyAlignment="1">
      <alignment horizontal="left" vertical="top"/>
    </xf>
    <xf numFmtId="0" fontId="36" fillId="7" borderId="10" xfId="192" applyFont="1" applyFill="1" applyBorder="1" applyAlignment="1">
      <alignment horizontal="left" vertical="top"/>
    </xf>
    <xf numFmtId="0" fontId="37" fillId="7" borderId="0" xfId="192" applyFont="1" applyFill="1">
      <alignment vertical="top"/>
    </xf>
    <xf numFmtId="0" fontId="47" fillId="7" borderId="0" xfId="192" applyFont="1" applyFill="1">
      <alignment vertical="top"/>
    </xf>
    <xf numFmtId="0" fontId="47" fillId="7" borderId="8" xfId="192" applyFont="1" applyFill="1" applyBorder="1">
      <alignment vertical="top"/>
    </xf>
    <xf numFmtId="44" fontId="27" fillId="0" borderId="0" xfId="0" applyNumberFormat="1" applyFont="1"/>
    <xf numFmtId="0" fontId="27" fillId="0" borderId="0" xfId="0" applyFont="1" applyAlignment="1">
      <alignment horizontal="center"/>
    </xf>
    <xf numFmtId="2" fontId="11" fillId="0" borderId="1" xfId="0" applyNumberFormat="1" applyFont="1" applyBorder="1"/>
    <xf numFmtId="165" fontId="27" fillId="0" borderId="0" xfId="0" applyNumberFormat="1" applyFont="1"/>
    <xf numFmtId="0" fontId="30" fillId="0" borderId="0" xfId="0" applyFont="1"/>
    <xf numFmtId="164" fontId="27" fillId="0" borderId="0" xfId="0" applyNumberFormat="1" applyFont="1"/>
    <xf numFmtId="165" fontId="27" fillId="0" borderId="11" xfId="0" applyNumberFormat="1" applyFont="1" applyBorder="1"/>
    <xf numFmtId="2" fontId="27" fillId="0" borderId="0" xfId="0" applyNumberFormat="1" applyFont="1"/>
    <xf numFmtId="0" fontId="28" fillId="0" borderId="1" xfId="0" applyFont="1" applyBorder="1"/>
    <xf numFmtId="164" fontId="28" fillId="0" borderId="0" xfId="0" applyNumberFormat="1" applyFont="1"/>
    <xf numFmtId="4" fontId="63" fillId="0" borderId="0" xfId="192" applyNumberFormat="1" applyFont="1" applyAlignment="1">
      <alignment vertical="center"/>
    </xf>
    <xf numFmtId="0" fontId="29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43" fontId="11" fillId="0" borderId="0" xfId="0" applyNumberFormat="1" applyFont="1" applyAlignment="1">
      <alignment horizontal="center"/>
    </xf>
    <xf numFmtId="43" fontId="53" fillId="0" borderId="0" xfId="0" applyNumberFormat="1" applyFont="1" applyAlignment="1">
      <alignment horizontal="center"/>
    </xf>
    <xf numFmtId="0" fontId="55" fillId="2" borderId="5" xfId="0" applyFont="1" applyFill="1" applyBorder="1" applyAlignment="1">
      <alignment horizontal="left"/>
    </xf>
    <xf numFmtId="0" fontId="55" fillId="2" borderId="4" xfId="0" applyFont="1" applyFill="1" applyBorder="1" applyAlignment="1">
      <alignment horizontal="left"/>
    </xf>
    <xf numFmtId="0" fontId="55" fillId="2" borderId="6" xfId="0" applyFont="1" applyFill="1" applyBorder="1" applyAlignment="1">
      <alignment horizontal="left"/>
    </xf>
    <xf numFmtId="0" fontId="56" fillId="2" borderId="7" xfId="0" applyFont="1" applyFill="1" applyBorder="1" applyAlignment="1">
      <alignment horizontal="left"/>
    </xf>
    <xf numFmtId="0" fontId="56" fillId="2" borderId="0" xfId="0" applyFont="1" applyFill="1" applyAlignment="1">
      <alignment horizontal="left"/>
    </xf>
    <xf numFmtId="0" fontId="56" fillId="2" borderId="8" xfId="0" applyFont="1" applyFill="1" applyBorder="1" applyAlignment="1">
      <alignment horizontal="left"/>
    </xf>
    <xf numFmtId="0" fontId="56" fillId="2" borderId="7" xfId="0" applyFont="1" applyFill="1" applyBorder="1" applyAlignment="1">
      <alignment horizontal="center"/>
    </xf>
    <xf numFmtId="0" fontId="56" fillId="2" borderId="0" xfId="0" applyFont="1" applyFill="1" applyAlignment="1">
      <alignment horizontal="center"/>
    </xf>
    <xf numFmtId="0" fontId="56" fillId="2" borderId="8" xfId="0" applyFont="1" applyFill="1" applyBorder="1" applyAlignment="1">
      <alignment horizontal="center"/>
    </xf>
    <xf numFmtId="0" fontId="54" fillId="2" borderId="9" xfId="0" applyFont="1" applyFill="1" applyBorder="1" applyAlignment="1">
      <alignment horizontal="left"/>
    </xf>
    <xf numFmtId="0" fontId="54" fillId="2" borderId="1" xfId="0" applyFont="1" applyFill="1" applyBorder="1" applyAlignment="1">
      <alignment horizontal="left"/>
    </xf>
    <xf numFmtId="0" fontId="54" fillId="2" borderId="10" xfId="0" applyFont="1" applyFill="1" applyBorder="1" applyAlignment="1">
      <alignment horizontal="left"/>
    </xf>
    <xf numFmtId="0" fontId="53" fillId="0" borderId="0" xfId="0" applyFont="1" applyAlignment="1">
      <alignment horizontal="center" vertical="center"/>
    </xf>
    <xf numFmtId="0" fontId="37" fillId="0" borderId="1" xfId="192" applyFont="1" applyBorder="1" applyAlignment="1">
      <alignment horizontal="center"/>
    </xf>
    <xf numFmtId="0" fontId="38" fillId="0" borderId="0" xfId="192" applyFont="1" applyAlignment="1">
      <alignment horizontal="center"/>
    </xf>
    <xf numFmtId="0" fontId="40" fillId="0" borderId="0" xfId="192" applyFont="1" applyAlignment="1">
      <alignment horizontal="center" vertical="top"/>
    </xf>
    <xf numFmtId="0" fontId="26" fillId="0" borderId="0" xfId="192" applyAlignment="1">
      <alignment horizontal="center" vertical="top"/>
    </xf>
    <xf numFmtId="0" fontId="37" fillId="0" borderId="1" xfId="192" applyFont="1" applyBorder="1" applyAlignment="1">
      <alignment horizontal="center" vertical="top"/>
    </xf>
    <xf numFmtId="0" fontId="38" fillId="0" borderId="0" xfId="192" applyFont="1" applyAlignment="1">
      <alignment horizontal="center" vertical="top"/>
    </xf>
    <xf numFmtId="0" fontId="47" fillId="0" borderId="0" xfId="192" applyFont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1" fillId="0" borderId="0" xfId="0" applyFont="1" applyAlignment="1">
      <alignment horizontal="center" vertical="center"/>
    </xf>
  </cellXfs>
  <cellStyles count="3388">
    <cellStyle name="Millares 2" xfId="322" xr:uid="{39EB3F2A-C95C-440F-8B44-5264314E4B10}"/>
    <cellStyle name="Millares 2 2" xfId="1490" xr:uid="{BD130AC9-847A-4226-B686-1B944BEE43AE}"/>
    <cellStyle name="Millares 2 2 2" xfId="2839" xr:uid="{36EAC0B4-099D-49AC-8F9D-D44E308AF17B}"/>
    <cellStyle name="Millares 3" xfId="507" xr:uid="{4A4ED4F5-AA77-4BB1-A283-EC98F3C426A4}"/>
    <cellStyle name="Millares 3 2" xfId="1674" xr:uid="{A12084E8-18E6-4408-95E8-87E595A90743}"/>
    <cellStyle name="Millares 3 2 2" xfId="3023" xr:uid="{464CB99C-5633-4E20-9F0E-8C09AFE5A05C}"/>
    <cellStyle name="Millares 3 3" xfId="2348" xr:uid="{278E15E2-F918-4128-9FD2-701C64ED4BA6}"/>
    <cellStyle name="Millares 3 4" xfId="999" xr:uid="{4AD3F50D-9B57-41D1-86F8-F2AA87CB2908}"/>
    <cellStyle name="Millares 4" xfId="321" xr:uid="{2684BA5B-AF96-4F23-87A1-C7D4F8C2F986}"/>
    <cellStyle name="Moneda" xfId="1" builtinId="4"/>
    <cellStyle name="Moneda 2" xfId="4" xr:uid="{00000000-0005-0000-0000-000001000000}"/>
    <cellStyle name="Moneda 2 10" xfId="690" xr:uid="{D21E4086-DEAD-453A-9DEE-52C671849538}"/>
    <cellStyle name="Moneda 2 2" xfId="10" xr:uid="{00000000-0005-0000-0000-000002000000}"/>
    <cellStyle name="Moneda 2 2 2" xfId="46" xr:uid="{00000000-0005-0000-0000-000003000000}"/>
    <cellStyle name="Moneda 2 2 2 2" xfId="359" xr:uid="{BD2E6EEA-01C1-49A5-A856-68F7155BB7F3}"/>
    <cellStyle name="Moneda 2 2 2 2 2" xfId="1527" xr:uid="{2997EDC8-AFC5-46AD-AF26-F7E6DF463C8E}"/>
    <cellStyle name="Moneda 2 2 2 2 2 2" xfId="2876" xr:uid="{B2A280C3-4E18-4B6D-990E-6466A009111C}"/>
    <cellStyle name="Moneda 2 2 2 2 3" xfId="2201" xr:uid="{3DBBC1F1-16C3-4999-BBF4-503643C73D34}"/>
    <cellStyle name="Moneda 2 2 2 2 4" xfId="852" xr:uid="{B20F1C0A-C6A2-438B-84AF-35889C0B5840}"/>
    <cellStyle name="Moneda 2 2 2 3" xfId="544" xr:uid="{40FCEB06-6B30-4E8B-B563-611870183445}"/>
    <cellStyle name="Moneda 2 2 2 3 2" xfId="1711" xr:uid="{396E953F-67CA-4259-AC60-BE50C77AD069}"/>
    <cellStyle name="Moneda 2 2 2 3 2 2" xfId="3060" xr:uid="{F98563B9-FFE2-40A0-A86C-0D0392AAF197}"/>
    <cellStyle name="Moneda 2 2 2 3 3" xfId="2385" xr:uid="{364486E3-8A5B-4A4A-B9D9-D5A165A4B2DB}"/>
    <cellStyle name="Moneda 2 2 2 3 4" xfId="1036" xr:uid="{CB73AC12-E923-4797-8587-ED0F84DD20BC}"/>
    <cellStyle name="Moneda 2 2 2 4" xfId="231" xr:uid="{41BE30B3-2511-4CBC-836E-F12E0D0705CC}"/>
    <cellStyle name="Moneda 2 2 2 4 2" xfId="1893" xr:uid="{D0E20A7A-2D35-457C-9C90-A3D1C75968C6}"/>
    <cellStyle name="Moneda 2 2 2 4 2 2" xfId="3242" xr:uid="{44ED4E5C-8CEF-41A8-B53D-111A646C3DBD}"/>
    <cellStyle name="Moneda 2 2 2 4 3" xfId="2567" xr:uid="{4E019420-A691-4C34-88AE-74949458DDD2}"/>
    <cellStyle name="Moneda 2 2 2 4 4" xfId="1218" xr:uid="{E6AC12EC-6722-4A21-8920-F983A37F76FA}"/>
    <cellStyle name="Moneda 2 2 2 5" xfId="1400" xr:uid="{D6C3B6DE-0199-4EE8-8BEA-7B6A12430E78}"/>
    <cellStyle name="Moneda 2 2 2 5 2" xfId="2749" xr:uid="{3D04855A-0F3B-4D32-95CF-93E398412B48}"/>
    <cellStyle name="Moneda 2 2 2 6" xfId="2075" xr:uid="{27A355E4-9390-4D3F-ADEF-ECA8D597B8C7}"/>
    <cellStyle name="Moneda 2 2 2 7" xfId="726" xr:uid="{1021615B-D52C-4A70-A7C5-EA35C660C8C0}"/>
    <cellStyle name="Moneda 2 2 3" xfId="77" xr:uid="{00000000-0005-0000-0000-000004000000}"/>
    <cellStyle name="Moneda 2 2 3 2" xfId="390" xr:uid="{10AB5256-C3BA-4356-A175-68220D44752A}"/>
    <cellStyle name="Moneda 2 2 3 2 2" xfId="1558" xr:uid="{E1255383-9360-454B-9E1E-CA6C74E41C0E}"/>
    <cellStyle name="Moneda 2 2 3 2 2 2" xfId="2907" xr:uid="{34AAA032-4A8E-4C24-8F9F-3242CD22AD8E}"/>
    <cellStyle name="Moneda 2 2 3 2 3" xfId="2232" xr:uid="{B93C4977-5854-4478-B277-2860A5D57191}"/>
    <cellStyle name="Moneda 2 2 3 2 4" xfId="883" xr:uid="{8AACA109-9AA7-4F36-885B-D9AAFFC1F2E5}"/>
    <cellStyle name="Moneda 2 2 3 3" xfId="575" xr:uid="{C4B4B2C8-26CC-4322-B412-A120B5E1247D}"/>
    <cellStyle name="Moneda 2 2 3 3 2" xfId="1742" xr:uid="{ACEF456D-FBBA-4256-B671-04AAFA6CAFE9}"/>
    <cellStyle name="Moneda 2 2 3 3 2 2" xfId="3091" xr:uid="{45C3480D-CA5A-420F-9478-ED427E68404E}"/>
    <cellStyle name="Moneda 2 2 3 3 3" xfId="2416" xr:uid="{FF33F2FE-1144-4A96-9448-69E07290CA13}"/>
    <cellStyle name="Moneda 2 2 3 3 4" xfId="1067" xr:uid="{F76F6B67-CD5E-4258-801B-CEDFDC500636}"/>
    <cellStyle name="Moneda 2 2 3 4" xfId="262" xr:uid="{140287CF-E4E2-4B90-BBBF-5D46FEE733ED}"/>
    <cellStyle name="Moneda 2 2 3 4 2" xfId="1924" xr:uid="{97A10B03-D4A5-421E-B7B9-07C52D2092C0}"/>
    <cellStyle name="Moneda 2 2 3 4 2 2" xfId="3273" xr:uid="{A1BDEF68-F6E4-4353-B2B4-DB826A198B34}"/>
    <cellStyle name="Moneda 2 2 3 4 3" xfId="2598" xr:uid="{53340959-DF04-4178-9361-CD7D45788D4D}"/>
    <cellStyle name="Moneda 2 2 3 4 4" xfId="1249" xr:uid="{95E8FD97-4F5A-4E76-8061-266D159D0C2F}"/>
    <cellStyle name="Moneda 2 2 3 5" xfId="1431" xr:uid="{E8416FE8-A116-4361-89E2-B87E8A7984D9}"/>
    <cellStyle name="Moneda 2 2 3 5 2" xfId="2780" xr:uid="{022D98DF-6C69-42D2-899A-D20E09348C2C}"/>
    <cellStyle name="Moneda 2 2 3 6" xfId="2106" xr:uid="{A24C80F5-7BE6-4497-8882-AD51CB603AFE}"/>
    <cellStyle name="Moneda 2 2 3 7" xfId="757" xr:uid="{0901E346-7D98-4172-9605-9373C243EDC0}"/>
    <cellStyle name="Moneda 2 2 4" xfId="327" xr:uid="{12869118-E8FA-4266-A430-88DCBF181122}"/>
    <cellStyle name="Moneda 2 2 4 2" xfId="1495" xr:uid="{C08D75E8-9FFA-4FBC-B227-A3D7760A9B88}"/>
    <cellStyle name="Moneda 2 2 4 2 2" xfId="2844" xr:uid="{4EC2059B-C5EE-4D6A-8F76-935AA0725F38}"/>
    <cellStyle name="Moneda 2 2 4 3" xfId="2169" xr:uid="{7AC20CE7-820D-434C-A63E-9EAD267F0F7C}"/>
    <cellStyle name="Moneda 2 2 4 4" xfId="820" xr:uid="{A7B83598-FD86-4C8C-9C1F-16ED3D7D7AD1}"/>
    <cellStyle name="Moneda 2 2 5" xfId="512" xr:uid="{3CF079C7-9265-4863-A91F-D6233586F868}"/>
    <cellStyle name="Moneda 2 2 5 2" xfId="1679" xr:uid="{909B9453-C078-4A24-9E9C-5EA21BD32054}"/>
    <cellStyle name="Moneda 2 2 5 2 2" xfId="3028" xr:uid="{1E89E42F-004D-4E3F-886D-C367CD0CEFFE}"/>
    <cellStyle name="Moneda 2 2 5 3" xfId="2353" xr:uid="{50E41D5E-D2F0-4363-96FD-7B119336F9DF}"/>
    <cellStyle name="Moneda 2 2 5 4" xfId="1004" xr:uid="{723ADB53-1C16-4C33-A895-76AC631D2D59}"/>
    <cellStyle name="Moneda 2 2 6" xfId="199" xr:uid="{38F7BEBD-B0A3-4827-8C96-F98D4F2A8B63}"/>
    <cellStyle name="Moneda 2 2 6 2" xfId="1861" xr:uid="{330AC03C-1D99-4967-8902-A6CAF596509F}"/>
    <cellStyle name="Moneda 2 2 6 2 2" xfId="3210" xr:uid="{5559ED8B-4C7C-4B8E-A3D2-0CDE5C7803C8}"/>
    <cellStyle name="Moneda 2 2 6 3" xfId="2535" xr:uid="{BE8B3878-775E-4891-92CD-13802B2A2769}"/>
    <cellStyle name="Moneda 2 2 6 4" xfId="1186" xr:uid="{8C4C9499-219D-4E81-95AB-1F8B22365838}"/>
    <cellStyle name="Moneda 2 2 7" xfId="1368" xr:uid="{7FB50D54-955C-4225-8FF1-8FD959153F64}"/>
    <cellStyle name="Moneda 2 2 7 2" xfId="2717" xr:uid="{FC395A58-A7DC-414F-980D-B67C26C1ECA2}"/>
    <cellStyle name="Moneda 2 2 8" xfId="2043" xr:uid="{62FA669A-801E-4FD4-BADA-9118FF7561CD}"/>
    <cellStyle name="Moneda 2 2 9" xfId="694" xr:uid="{D5B836E3-3FE3-4684-8060-E0E86B9B34AA}"/>
    <cellStyle name="Moneda 2 3" xfId="42" xr:uid="{00000000-0005-0000-0000-000005000000}"/>
    <cellStyle name="Moneda 2 3 2" xfId="355" xr:uid="{3D4A8679-0957-481E-9FB8-58A5A673F4FE}"/>
    <cellStyle name="Moneda 2 3 2 2" xfId="1523" xr:uid="{F3E3DF5E-8D62-48DE-8EC6-EE4EB3FE2AC0}"/>
    <cellStyle name="Moneda 2 3 2 2 2" xfId="2872" xr:uid="{8576E0EB-2BA9-4E54-8933-B97E714C25E1}"/>
    <cellStyle name="Moneda 2 3 2 3" xfId="2197" xr:uid="{EE440CD2-B70A-4CF1-BCB1-1CBCE07868A3}"/>
    <cellStyle name="Moneda 2 3 2 4" xfId="848" xr:uid="{5D7AF6C1-73B1-4CDF-B1B5-A72DA21FB9EE}"/>
    <cellStyle name="Moneda 2 3 3" xfId="540" xr:uid="{0E5AF010-5CEC-4C67-B773-29AC9906A209}"/>
    <cellStyle name="Moneda 2 3 3 2" xfId="1707" xr:uid="{C5A8B7DF-B93B-4690-9AEA-E621687E9955}"/>
    <cellStyle name="Moneda 2 3 3 2 2" xfId="3056" xr:uid="{0AA76C77-298A-4F32-AEE9-0A09FF609B69}"/>
    <cellStyle name="Moneda 2 3 3 3" xfId="2381" xr:uid="{BD5C9F9B-6D9D-4EA3-A7DE-C2351D20AE81}"/>
    <cellStyle name="Moneda 2 3 3 4" xfId="1032" xr:uid="{8936DA52-385A-47D1-908A-4203ECB06544}"/>
    <cellStyle name="Moneda 2 3 4" xfId="227" xr:uid="{E6CFC40A-FABA-4BB1-AC99-2FCF8D686DCC}"/>
    <cellStyle name="Moneda 2 3 4 2" xfId="1889" xr:uid="{B3FF8821-D75E-4EFB-8D46-D665DC370E37}"/>
    <cellStyle name="Moneda 2 3 4 2 2" xfId="3238" xr:uid="{E24BE6B2-DD7F-4AE8-8307-12BED9A50128}"/>
    <cellStyle name="Moneda 2 3 4 3" xfId="2563" xr:uid="{0C6C64B8-CDF7-466F-999C-A61FD8F9581A}"/>
    <cellStyle name="Moneda 2 3 4 4" xfId="1214" xr:uid="{BCEF02EF-28AE-48AC-A69C-766445EE6161}"/>
    <cellStyle name="Moneda 2 3 5" xfId="1396" xr:uid="{2D62D28F-8F28-4E40-993C-38A636DF3C26}"/>
    <cellStyle name="Moneda 2 3 5 2" xfId="2745" xr:uid="{DC232127-DE22-4AEC-B069-2A4ED72D8937}"/>
    <cellStyle name="Moneda 2 3 6" xfId="2071" xr:uid="{6E23B212-A69B-4578-A786-8E6A9476F820}"/>
    <cellStyle name="Moneda 2 3 7" xfId="722" xr:uid="{19F6DAD8-BC2D-44FB-9F29-81AD753AA319}"/>
    <cellStyle name="Moneda 2 4" xfId="73" xr:uid="{00000000-0005-0000-0000-000006000000}"/>
    <cellStyle name="Moneda 2 4 2" xfId="386" xr:uid="{4E4B0EDD-E230-4F59-99AE-D9208B21C6DF}"/>
    <cellStyle name="Moneda 2 4 2 2" xfId="1554" xr:uid="{FD2A9EA2-21BA-4F9D-9EFC-CF5E0AA28A49}"/>
    <cellStyle name="Moneda 2 4 2 2 2" xfId="2903" xr:uid="{9A8CE153-5989-4431-A7C8-CA722641F282}"/>
    <cellStyle name="Moneda 2 4 2 3" xfId="2228" xr:uid="{27715036-7BD1-43C6-AEC9-8F79CDEF0512}"/>
    <cellStyle name="Moneda 2 4 2 4" xfId="879" xr:uid="{B49652D9-896C-4F8A-8FDA-2B667D3E95BD}"/>
    <cellStyle name="Moneda 2 4 3" xfId="571" xr:uid="{1D61F896-0179-40EE-82CA-1C213E81D440}"/>
    <cellStyle name="Moneda 2 4 3 2" xfId="1738" xr:uid="{B9F054DB-D2CE-4E8A-ABF3-1A74F55552D1}"/>
    <cellStyle name="Moneda 2 4 3 2 2" xfId="3087" xr:uid="{93195B71-3D5E-4F43-86A2-DB7369394B6C}"/>
    <cellStyle name="Moneda 2 4 3 3" xfId="2412" xr:uid="{7E0582D4-70A3-4EEB-B4E1-FC2A9C476E59}"/>
    <cellStyle name="Moneda 2 4 3 4" xfId="1063" xr:uid="{BC2FB7B7-A815-4B90-A606-1E5BCD1850D9}"/>
    <cellStyle name="Moneda 2 4 4" xfId="258" xr:uid="{FCC857A8-A939-42A7-9135-BC023D110F3C}"/>
    <cellStyle name="Moneda 2 4 4 2" xfId="1920" xr:uid="{CB6EFFC8-C53D-44A0-894A-CEF90F0F6332}"/>
    <cellStyle name="Moneda 2 4 4 2 2" xfId="3269" xr:uid="{45A26FBC-0EFD-409F-9D0B-E863158F2F80}"/>
    <cellStyle name="Moneda 2 4 4 3" xfId="2594" xr:uid="{1DE92698-7F6C-4385-8913-ED99A8041B4C}"/>
    <cellStyle name="Moneda 2 4 4 4" xfId="1245" xr:uid="{CF13C489-E750-4C27-873B-0D9E53FDB07B}"/>
    <cellStyle name="Moneda 2 4 5" xfId="1427" xr:uid="{6293A969-7C88-4E9F-994F-C55188574A6B}"/>
    <cellStyle name="Moneda 2 4 5 2" xfId="2776" xr:uid="{3475FB2D-C542-4BC2-8C1D-69CE05EAA5DA}"/>
    <cellStyle name="Moneda 2 4 6" xfId="2102" xr:uid="{A5268C8D-1562-4330-87B1-D0701B10BAC3}"/>
    <cellStyle name="Moneda 2 4 7" xfId="753" xr:uid="{B4FC8A8E-4BA7-42A2-82F8-27D769FF76EA}"/>
    <cellStyle name="Moneda 2 5" xfId="323" xr:uid="{FBB5F97B-B40A-4294-BD08-7A3DD3F70307}"/>
    <cellStyle name="Moneda 2 5 2" xfId="1491" xr:uid="{7AA221C8-0F7E-4227-AFD9-E598596ADC70}"/>
    <cellStyle name="Moneda 2 5 2 2" xfId="2840" xr:uid="{10720859-D4AB-48E1-96C4-06D9D1B8651F}"/>
    <cellStyle name="Moneda 2 5 3" xfId="2165" xr:uid="{66F030EB-197C-458F-A401-043FC8509B14}"/>
    <cellStyle name="Moneda 2 5 4" xfId="816" xr:uid="{1751314F-7F80-4FC4-8114-26F68BA0B09B}"/>
    <cellStyle name="Moneda 2 6" xfId="508" xr:uid="{298CD80A-A02C-4EA2-A7DD-B558361740E6}"/>
    <cellStyle name="Moneda 2 6 2" xfId="1675" xr:uid="{7F930FDD-299B-4BF9-BA0F-074CF33CC2A9}"/>
    <cellStyle name="Moneda 2 6 2 2" xfId="3024" xr:uid="{DD773BD8-6886-494D-A17E-927AE3E8A12C}"/>
    <cellStyle name="Moneda 2 6 3" xfId="2349" xr:uid="{1063A45C-B604-453A-A1F7-517A07BDCCB5}"/>
    <cellStyle name="Moneda 2 6 4" xfId="1000" xr:uid="{8E142A63-2DCF-4AE1-A510-968FC1185EAB}"/>
    <cellStyle name="Moneda 2 7" xfId="195" xr:uid="{987D0294-8238-47F4-B5DB-F9013FCCCB2D}"/>
    <cellStyle name="Moneda 2 7 2" xfId="1857" xr:uid="{E1E8353A-71E4-4373-9F4F-47CDADEB70FA}"/>
    <cellStyle name="Moneda 2 7 2 2" xfId="3206" xr:uid="{87858EC1-36BA-4A05-B9D6-8F2AE0F545D5}"/>
    <cellStyle name="Moneda 2 7 3" xfId="2531" xr:uid="{BD9D8D10-EB99-4136-BD2C-934F6EFA719B}"/>
    <cellStyle name="Moneda 2 7 4" xfId="1182" xr:uid="{E1FA5334-8DF4-4AF6-9B79-F0291D66FCDB}"/>
    <cellStyle name="Moneda 2 8" xfId="1364" xr:uid="{8F1BD4BE-B5BB-407B-BCA3-E8DC87BE04CC}"/>
    <cellStyle name="Moneda 2 8 2" xfId="2713" xr:uid="{97CB532D-A46D-4C79-AB7F-3672F6FFBFD3}"/>
    <cellStyle name="Moneda 2 9" xfId="2039" xr:uid="{BC3344C0-FDD8-490B-AB60-CD23D7A0996E}"/>
    <cellStyle name="Moneda 3" xfId="41" xr:uid="{00000000-0005-0000-0000-000007000000}"/>
    <cellStyle name="Moneda 3 2" xfId="354" xr:uid="{2417CDC2-4D7E-4ACE-A2B9-23B4DBA61D95}"/>
    <cellStyle name="Moneda 3 2 2" xfId="1522" xr:uid="{EA7ED4E1-F93D-410D-A411-A0DD142E1696}"/>
    <cellStyle name="Moneda 3 2 2 2" xfId="2871" xr:uid="{E24290EB-7D75-43DF-81CE-8812EE2B4401}"/>
    <cellStyle name="Moneda 3 2 3" xfId="2196" xr:uid="{D423A3D5-EFBF-4284-A420-8630ED21E1B7}"/>
    <cellStyle name="Moneda 3 2 4" xfId="847" xr:uid="{EB3C656D-25B3-4DAD-86B5-57DBE8A70581}"/>
    <cellStyle name="Moneda 3 3" xfId="539" xr:uid="{B03F866C-78D0-4C10-8538-347891DBB827}"/>
    <cellStyle name="Moneda 3 3 2" xfId="1706" xr:uid="{0698E842-3BF3-4009-8BA4-69158B83845B}"/>
    <cellStyle name="Moneda 3 3 2 2" xfId="3055" xr:uid="{65BD86CA-33FF-4B84-A406-22991471E027}"/>
    <cellStyle name="Moneda 3 3 3" xfId="2380" xr:uid="{A4F3F5D0-F009-4793-8F84-49CC51B4BF12}"/>
    <cellStyle name="Moneda 3 3 4" xfId="1031" xr:uid="{84E76BA5-EB4D-477F-9915-9F927D73303A}"/>
    <cellStyle name="Moneda 3 4" xfId="226" xr:uid="{CFC18EC5-B976-47A7-9491-2654EC9A5B64}"/>
    <cellStyle name="Moneda 3 4 2" xfId="1888" xr:uid="{A338471C-C134-4CC1-B048-E125DE6113EA}"/>
    <cellStyle name="Moneda 3 4 2 2" xfId="3237" xr:uid="{323F0897-2661-4BEB-B36E-9F9AB64AA846}"/>
    <cellStyle name="Moneda 3 4 3" xfId="2562" xr:uid="{3C7A5C88-E2DF-44E5-97E0-38F6F41D3D7B}"/>
    <cellStyle name="Moneda 3 4 4" xfId="1213" xr:uid="{E2776CC5-8EB2-46F8-B424-63ECEA35D237}"/>
    <cellStyle name="Moneda 3 5" xfId="1395" xr:uid="{687718A3-F64B-4B2F-B4C2-E746B9966836}"/>
    <cellStyle name="Moneda 3 5 2" xfId="2744" xr:uid="{5625E23C-1129-4E8F-AF55-76CEF725E5A8}"/>
    <cellStyle name="Moneda 3 6" xfId="2070" xr:uid="{89BA1C41-48A1-402F-BBFE-4A2B295805DF}"/>
    <cellStyle name="Moneda 3 7" xfId="721" xr:uid="{664EDCDF-66EF-4B48-A623-8CA186978A61}"/>
    <cellStyle name="Moneda 4" xfId="194" xr:uid="{00000000-0005-0000-0000-000008000000}"/>
    <cellStyle name="Moneda 4 2" xfId="506" xr:uid="{33ADDAD8-02F1-46AC-84D9-31852565FA03}"/>
    <cellStyle name="Moneda 4 2 2" xfId="3022" xr:uid="{F23553C2-1DAD-4F0E-8D20-D7BA9265B827}"/>
    <cellStyle name="Moneda 4 2 3" xfId="1673" xr:uid="{8435AA99-8ACE-447F-B70A-4B9A3A34ABBE}"/>
    <cellStyle name="Moneda 4 3" xfId="2347" xr:uid="{6BFE1D5B-5D1B-4EE3-9FB6-F2F0252C3B48}"/>
    <cellStyle name="Moneda 4 4" xfId="998" xr:uid="{4D985FDB-F5CB-4588-AB09-E1FB4CA04471}"/>
    <cellStyle name="Normal" xfId="0" builtinId="0"/>
    <cellStyle name="Normal 10" xfId="104" xr:uid="{00000000-0005-0000-0000-00000A000000}"/>
    <cellStyle name="Normal 10 2" xfId="16" xr:uid="{00000000-0005-0000-0000-00000B000000}"/>
    <cellStyle name="Normal 10 2 10" xfId="2047" xr:uid="{17CC3542-5283-424F-9FCF-989976AD0051}"/>
    <cellStyle name="Normal 10 2 11" xfId="698" xr:uid="{9C63FE97-6106-4733-952D-2FD73654AA47}"/>
    <cellStyle name="Normal 10 2 2" xfId="32" xr:uid="{00000000-0005-0000-0000-00000C000000}"/>
    <cellStyle name="Normal 10 2 2 10" xfId="712" xr:uid="{0FA1F55A-0BE8-4F9E-9187-62BAAEBF309E}"/>
    <cellStyle name="Normal 10 2 2 2" xfId="64" xr:uid="{00000000-0005-0000-0000-00000D000000}"/>
    <cellStyle name="Normal 10 2 2 2 2" xfId="154" xr:uid="{00000000-0005-0000-0000-00000E000000}"/>
    <cellStyle name="Normal 10 2 2 2 2 2" xfId="651" xr:uid="{3DB3117F-5A74-4FFD-BC92-9D170CDFF787}"/>
    <cellStyle name="Normal 10 2 2 2 2 2 2" xfId="1818" xr:uid="{8433C1A8-9FF1-4C4A-A201-48D8AA09BAB7}"/>
    <cellStyle name="Normal 10 2 2 2 2 2 2 2" xfId="3167" xr:uid="{B4E31187-BD00-4F8A-84B6-4B1AC9E287A2}"/>
    <cellStyle name="Normal 10 2 2 2 2 2 3" xfId="2492" xr:uid="{1FFBA928-FE31-495F-ACD2-AF0B33C76D91}"/>
    <cellStyle name="Normal 10 2 2 2 2 2 4" xfId="1143" xr:uid="{23FD89EE-A59C-4F58-AA12-A0EAEF5488A5}"/>
    <cellStyle name="Normal 10 2 2 2 2 3" xfId="467" xr:uid="{66EF8FBF-6F73-447C-92EA-74465D5DBC2C}"/>
    <cellStyle name="Normal 10 2 2 2 2 3 2" xfId="2000" xr:uid="{10782FCC-D273-4133-84BC-9A034006C369}"/>
    <cellStyle name="Normal 10 2 2 2 2 3 2 2" xfId="3349" xr:uid="{0660E946-0BD7-4591-81CA-CDB9EF56D499}"/>
    <cellStyle name="Normal 10 2 2 2 2 3 3" xfId="2674" xr:uid="{4F4826B7-615E-46F5-901C-BDC9C141B0AD}"/>
    <cellStyle name="Normal 10 2 2 2 2 3 4" xfId="1325" xr:uid="{A2F89802-6432-4380-BC55-FDFDE48D13E2}"/>
    <cellStyle name="Normal 10 2 2 2 2 4" xfId="1634" xr:uid="{87939075-ECE3-45D3-9FAE-BD0FCC8527DD}"/>
    <cellStyle name="Normal 10 2 2 2 2 4 2" xfId="2983" xr:uid="{326D4580-28EA-4B2A-9C85-D2C4BD5A314C}"/>
    <cellStyle name="Normal 10 2 2 2 2 5" xfId="2308" xr:uid="{A8347AA4-2A23-4BDA-ABBC-AE87087099A5}"/>
    <cellStyle name="Normal 10 2 2 2 2 6" xfId="959" xr:uid="{3527B281-D8AE-4BED-8F7E-73B0295BF962}"/>
    <cellStyle name="Normal 10 2 2 2 3" xfId="377" xr:uid="{660A028B-4604-4342-A1AA-C464D3B1D4A5}"/>
    <cellStyle name="Normal 10 2 2 2 3 2" xfId="1545" xr:uid="{E7DFE5A0-16AA-4BDE-B7B6-BE597174DA78}"/>
    <cellStyle name="Normal 10 2 2 2 3 2 2" xfId="2894" xr:uid="{D9B6E690-BB97-458F-943C-8578FB9F3579}"/>
    <cellStyle name="Normal 10 2 2 2 3 3" xfId="2219" xr:uid="{6EF52377-2A13-4B02-AC79-8646A1A70FCD}"/>
    <cellStyle name="Normal 10 2 2 2 3 4" xfId="870" xr:uid="{538C3F87-7DDC-4533-BE39-144AE8D02F3E}"/>
    <cellStyle name="Normal 10 2 2 2 4" xfId="562" xr:uid="{891A5B95-8AE0-4D1B-938C-C1916AD18EE6}"/>
    <cellStyle name="Normal 10 2 2 2 4 2" xfId="1729" xr:uid="{91096034-33EE-44ED-A091-D0947CAA1C07}"/>
    <cellStyle name="Normal 10 2 2 2 4 2 2" xfId="3078" xr:uid="{15F79CD7-953D-4459-BDD0-66BBAE5FEF6F}"/>
    <cellStyle name="Normal 10 2 2 2 4 3" xfId="2403" xr:uid="{A50512AA-E06E-46A6-BC9A-1A06E9C32434}"/>
    <cellStyle name="Normal 10 2 2 2 4 4" xfId="1054" xr:uid="{1A6A2747-8C4C-4D2A-B285-B8BD3337B04C}"/>
    <cellStyle name="Normal 10 2 2 2 5" xfId="249" xr:uid="{2B08448F-7F60-4441-AA1E-46BD5123A39A}"/>
    <cellStyle name="Normal 10 2 2 2 5 2" xfId="1911" xr:uid="{382B333B-0DEA-487B-9651-BABE77A77592}"/>
    <cellStyle name="Normal 10 2 2 2 5 2 2" xfId="3260" xr:uid="{9AD90111-A6B4-46ED-823B-CBC973171E92}"/>
    <cellStyle name="Normal 10 2 2 2 5 3" xfId="2585" xr:uid="{4B1DC52F-EA5F-49A6-9B85-BBB173AFBD47}"/>
    <cellStyle name="Normal 10 2 2 2 5 4" xfId="1236" xr:uid="{7CC3F8BF-B1E7-4667-9D84-53008CBFFF0F}"/>
    <cellStyle name="Normal 10 2 2 2 6" xfId="1418" xr:uid="{3E4A4615-541D-4FCC-B12D-42F0458C50A2}"/>
    <cellStyle name="Normal 10 2 2 2 6 2" xfId="2767" xr:uid="{B444BA73-96B0-4214-9F92-59ACA91DDD4A}"/>
    <cellStyle name="Normal 10 2 2 2 7" xfId="2093" xr:uid="{10ACB2DB-674E-4356-9C0C-501AFEB066B4}"/>
    <cellStyle name="Normal 10 2 2 2 8" xfId="744" xr:uid="{373E5A6C-2D02-4002-BA09-60FD08B76AA2}"/>
    <cellStyle name="Normal 10 2 2 3" xfId="95" xr:uid="{00000000-0005-0000-0000-00000F000000}"/>
    <cellStyle name="Normal 10 2 2 3 2" xfId="183" xr:uid="{00000000-0005-0000-0000-000010000000}"/>
    <cellStyle name="Normal 10 2 2 3 2 2" xfId="680" xr:uid="{6A7D587F-EF29-4752-A417-A584A22D1E46}"/>
    <cellStyle name="Normal 10 2 2 3 2 2 2" xfId="1847" xr:uid="{70E3CDAF-BFD8-42F0-9745-63C97BEE126E}"/>
    <cellStyle name="Normal 10 2 2 3 2 2 2 2" xfId="3196" xr:uid="{56DD45DF-40D7-4D25-B3AA-C5CC5B2BE07D}"/>
    <cellStyle name="Normal 10 2 2 3 2 2 3" xfId="2521" xr:uid="{3C35F494-535A-44CD-AD04-8B1D39AA9A2D}"/>
    <cellStyle name="Normal 10 2 2 3 2 2 4" xfId="1172" xr:uid="{0A6FAC08-4150-4613-8773-75795517DA5D}"/>
    <cellStyle name="Normal 10 2 2 3 2 3" xfId="496" xr:uid="{E44EFA8D-48CF-40BE-98D6-A649E2E32E37}"/>
    <cellStyle name="Normal 10 2 2 3 2 3 2" xfId="2029" xr:uid="{4FA54256-211F-4092-91FE-499EEA130AE0}"/>
    <cellStyle name="Normal 10 2 2 3 2 3 2 2" xfId="3378" xr:uid="{AED1BAE2-873D-4744-A0F8-123C6FCC9AB5}"/>
    <cellStyle name="Normal 10 2 2 3 2 3 3" xfId="2703" xr:uid="{1F362400-8CBF-4353-A503-D4CBCB3D6612}"/>
    <cellStyle name="Normal 10 2 2 3 2 3 4" xfId="1354" xr:uid="{F6D81749-F586-478B-AB85-EFA10B4B0178}"/>
    <cellStyle name="Normal 10 2 2 3 2 4" xfId="1663" xr:uid="{9D4B4119-FAAC-473B-8B78-A4D213F413AF}"/>
    <cellStyle name="Normal 10 2 2 3 2 4 2" xfId="3012" xr:uid="{303F80BE-4CF3-455A-A614-DFAE929D3DDC}"/>
    <cellStyle name="Normal 10 2 2 3 2 5" xfId="2337" xr:uid="{61DEAC57-2543-4E2A-9EA8-E6C9CB387D65}"/>
    <cellStyle name="Normal 10 2 2 3 2 6" xfId="988" xr:uid="{486E75ED-E06A-4748-8090-65D2ED1DD604}"/>
    <cellStyle name="Normal 10 2 2 3 3" xfId="408" xr:uid="{1BE69712-EB63-4958-9F78-F34D1F8E142B}"/>
    <cellStyle name="Normal 10 2 2 3 3 2" xfId="1576" xr:uid="{59B04B55-DC1C-4104-BDB9-5041C1962A80}"/>
    <cellStyle name="Normal 10 2 2 3 3 2 2" xfId="2925" xr:uid="{9DC59EF3-9810-4265-AE2E-9AFA81F48363}"/>
    <cellStyle name="Normal 10 2 2 3 3 3" xfId="2250" xr:uid="{618F05EE-ADBB-4717-8E2C-DC03C18753E3}"/>
    <cellStyle name="Normal 10 2 2 3 3 4" xfId="901" xr:uid="{BA5C9DFF-BDF8-446D-B542-2464958FD21A}"/>
    <cellStyle name="Normal 10 2 2 3 4" xfId="593" xr:uid="{4082C0E4-E339-4B4C-801A-516DF999E816}"/>
    <cellStyle name="Normal 10 2 2 3 4 2" xfId="1760" xr:uid="{F8591379-FF56-4A88-90CE-028822D70B0E}"/>
    <cellStyle name="Normal 10 2 2 3 4 2 2" xfId="3109" xr:uid="{2C182252-0EE9-4257-8E82-B90AE0601835}"/>
    <cellStyle name="Normal 10 2 2 3 4 3" xfId="2434" xr:uid="{92B858A1-CA55-4FDE-9791-555CBAB26707}"/>
    <cellStyle name="Normal 10 2 2 3 4 4" xfId="1085" xr:uid="{AB71FC69-0A51-49B6-B48D-E13419125479}"/>
    <cellStyle name="Normal 10 2 2 3 5" xfId="280" xr:uid="{2ECA22A9-C71C-40AA-9533-2FF771EADE00}"/>
    <cellStyle name="Normal 10 2 2 3 5 2" xfId="1942" xr:uid="{443C60CE-6476-42CD-B287-37DD963DB13A}"/>
    <cellStyle name="Normal 10 2 2 3 5 2 2" xfId="3291" xr:uid="{BE915F62-DB8C-4826-A7BF-142AE2D9A16C}"/>
    <cellStyle name="Normal 10 2 2 3 5 3" xfId="2616" xr:uid="{2B01066F-5AEE-4089-B791-34DDB9E5A3EB}"/>
    <cellStyle name="Normal 10 2 2 3 5 4" xfId="1267" xr:uid="{55ADDCEC-A394-401A-B6A0-8C593FAB767A}"/>
    <cellStyle name="Normal 10 2 2 3 6" xfId="1449" xr:uid="{A97B5568-799D-4518-AA4B-A06E668DADBE}"/>
    <cellStyle name="Normal 10 2 2 3 6 2" xfId="2798" xr:uid="{9471957D-76D9-4499-8E5F-BF90AE31A264}"/>
    <cellStyle name="Normal 10 2 2 3 7" xfId="2124" xr:uid="{E5A6E85E-4FE1-4940-8395-23D84DE0E9DC}"/>
    <cellStyle name="Normal 10 2 2 3 8" xfId="775" xr:uid="{3741F191-C3F1-4339-B1E6-3F9C1A6D3EAE}"/>
    <cellStyle name="Normal 10 2 2 4" xfId="125" xr:uid="{00000000-0005-0000-0000-000011000000}"/>
    <cellStyle name="Normal 10 2 2 4 2" xfId="438" xr:uid="{10F347B9-C508-4A17-A514-AE38209D20D4}"/>
    <cellStyle name="Normal 10 2 2 4 2 2" xfId="1605" xr:uid="{010F3490-1FAF-46DB-8644-034661B08EEB}"/>
    <cellStyle name="Normal 10 2 2 4 2 2 2" xfId="2954" xr:uid="{2B596231-93B0-496D-A11D-47421A88C126}"/>
    <cellStyle name="Normal 10 2 2 4 2 3" xfId="2279" xr:uid="{ED3E3B4C-61E9-406C-86AC-F82DB6572610}"/>
    <cellStyle name="Normal 10 2 2 4 2 4" xfId="930" xr:uid="{A21B1FBB-49E8-40F1-93FE-BFEE071DEA62}"/>
    <cellStyle name="Normal 10 2 2 4 3" xfId="622" xr:uid="{D7DB3646-C050-4A90-BB0B-CB2484FE5E61}"/>
    <cellStyle name="Normal 10 2 2 4 3 2" xfId="1789" xr:uid="{CCDEC021-6AD3-4942-A1ED-3086869C9D99}"/>
    <cellStyle name="Normal 10 2 2 4 3 2 2" xfId="3138" xr:uid="{ABD751DE-9D36-4583-A4B1-F3A8ACD5B993}"/>
    <cellStyle name="Normal 10 2 2 4 3 3" xfId="2463" xr:uid="{A36932C9-0AE0-4C19-8725-D2A8E4454F8C}"/>
    <cellStyle name="Normal 10 2 2 4 3 4" xfId="1114" xr:uid="{1387BE06-B9F1-4BCD-BAA0-580D1D611305}"/>
    <cellStyle name="Normal 10 2 2 4 4" xfId="310" xr:uid="{8D63A77C-B6D1-404D-9E19-A07D29F847DB}"/>
    <cellStyle name="Normal 10 2 2 4 4 2" xfId="1971" xr:uid="{EB16BE41-8069-4DE3-8BC3-9C519841CA61}"/>
    <cellStyle name="Normal 10 2 2 4 4 2 2" xfId="3320" xr:uid="{E219F485-0A92-4DB0-99E6-867B8DB9F6BC}"/>
    <cellStyle name="Normal 10 2 2 4 4 3" xfId="2645" xr:uid="{4C035F60-F170-4216-BEBD-734F2C0F3F79}"/>
    <cellStyle name="Normal 10 2 2 4 4 4" xfId="1296" xr:uid="{FE6ECA39-C6A5-4157-BD9C-2D2FAB644AE1}"/>
    <cellStyle name="Normal 10 2 2 4 5" xfId="1479" xr:uid="{D73C4AE6-5B9D-416C-A088-9FF2A7293EAF}"/>
    <cellStyle name="Normal 10 2 2 4 5 2" xfId="2828" xr:uid="{37D50169-038B-47B2-A2E0-D4906FFB67C5}"/>
    <cellStyle name="Normal 10 2 2 4 6" xfId="2154" xr:uid="{5F71BB42-2356-4B3D-9719-00EA24D3205D}"/>
    <cellStyle name="Normal 10 2 2 4 7" xfId="805" xr:uid="{1023FD27-137C-4B82-897D-697178FCBB52}"/>
    <cellStyle name="Normal 10 2 2 5" xfId="345" xr:uid="{FFB00660-6F6D-4E87-A82B-CC3B47262AC1}"/>
    <cellStyle name="Normal 10 2 2 5 2" xfId="1513" xr:uid="{C8B81D00-56CB-4F7A-9E0F-A6CB61AA8766}"/>
    <cellStyle name="Normal 10 2 2 5 2 2" xfId="2862" xr:uid="{B014B1A5-E8F3-4903-A554-7EA147B82EB1}"/>
    <cellStyle name="Normal 10 2 2 5 3" xfId="2187" xr:uid="{526B9FE9-1463-4D46-84E2-4EB6314C7935}"/>
    <cellStyle name="Normal 10 2 2 5 4" xfId="838" xr:uid="{B2683250-CC01-4E11-B66E-76907F02B90A}"/>
    <cellStyle name="Normal 10 2 2 6" xfId="530" xr:uid="{CF4DAA72-C7D4-4D82-876E-DF2AE30A4C57}"/>
    <cellStyle name="Normal 10 2 2 6 2" xfId="1697" xr:uid="{392AF0D5-3292-41FB-BBC5-B074233F94E8}"/>
    <cellStyle name="Normal 10 2 2 6 2 2" xfId="3046" xr:uid="{6716AABD-6C5D-4C08-9A4E-63E862BC811C}"/>
    <cellStyle name="Normal 10 2 2 6 3" xfId="2371" xr:uid="{82002840-4F5D-40A8-9823-EEAA2F7F4E55}"/>
    <cellStyle name="Normal 10 2 2 6 4" xfId="1022" xr:uid="{6E2E7488-C591-4248-963A-957E3FD201C9}"/>
    <cellStyle name="Normal 10 2 2 7" xfId="217" xr:uid="{9FC30104-190C-4C5A-B778-FF9D99AEA64B}"/>
    <cellStyle name="Normal 10 2 2 7 2" xfId="1879" xr:uid="{2DFC03C2-F896-4B27-99B0-4767E451E42C}"/>
    <cellStyle name="Normal 10 2 2 7 2 2" xfId="3228" xr:uid="{39239A27-B1C4-40DF-9D8B-8314A861776D}"/>
    <cellStyle name="Normal 10 2 2 7 3" xfId="2553" xr:uid="{D9E3E244-1869-41F7-9CB8-29CDCC69F954}"/>
    <cellStyle name="Normal 10 2 2 7 4" xfId="1204" xr:uid="{30BD4B78-9E14-4DDD-A1C3-AD7FEF0C9196}"/>
    <cellStyle name="Normal 10 2 2 8" xfId="1386" xr:uid="{57ECAD1A-21C2-439D-B05A-396207C623D2}"/>
    <cellStyle name="Normal 10 2 2 8 2" xfId="2735" xr:uid="{C9577322-F796-4F90-B252-380DBEDE5261}"/>
    <cellStyle name="Normal 10 2 2 9" xfId="2061" xr:uid="{07054142-8BE5-4C83-89D5-D82B98F6E072}"/>
    <cellStyle name="Normal 10 2 3" xfId="50" xr:uid="{00000000-0005-0000-0000-000012000000}"/>
    <cellStyle name="Normal 10 2 3 2" xfId="140" xr:uid="{00000000-0005-0000-0000-000013000000}"/>
    <cellStyle name="Normal 10 2 3 2 2" xfId="637" xr:uid="{2763B107-CDC2-4F56-A6AF-E6AA3D75CBDB}"/>
    <cellStyle name="Normal 10 2 3 2 2 2" xfId="1804" xr:uid="{DEC43805-7E36-43E4-AE40-9D8BA01EE2D9}"/>
    <cellStyle name="Normal 10 2 3 2 2 2 2" xfId="3153" xr:uid="{B89E6719-0CB7-48AE-8F60-D03BE711B09F}"/>
    <cellStyle name="Normal 10 2 3 2 2 3" xfId="2478" xr:uid="{47DC0310-DD43-4D96-BB5B-963B20C31D57}"/>
    <cellStyle name="Normal 10 2 3 2 2 4" xfId="1129" xr:uid="{166B26D7-6955-4E0C-ADF8-5AF5065B8ABA}"/>
    <cellStyle name="Normal 10 2 3 2 3" xfId="453" xr:uid="{01156054-25AD-45F6-BA34-F89F34D58B99}"/>
    <cellStyle name="Normal 10 2 3 2 3 2" xfId="1986" xr:uid="{F9197A50-455A-4319-9315-ECFC2C89A6C7}"/>
    <cellStyle name="Normal 10 2 3 2 3 2 2" xfId="3335" xr:uid="{A9CAF39F-2AEB-4130-8C59-4E9B763E65A0}"/>
    <cellStyle name="Normal 10 2 3 2 3 3" xfId="2660" xr:uid="{50FC16FF-CD41-4F69-AFE4-898274E6338A}"/>
    <cellStyle name="Normal 10 2 3 2 3 4" xfId="1311" xr:uid="{06BC0ECE-6A97-481E-8982-DB5F0212CFC7}"/>
    <cellStyle name="Normal 10 2 3 2 4" xfId="1620" xr:uid="{780EC177-254B-4B33-813E-9D5E9CD0E2C1}"/>
    <cellStyle name="Normal 10 2 3 2 4 2" xfId="2969" xr:uid="{5AF7BD84-F02E-4E21-A432-D62CCF013B49}"/>
    <cellStyle name="Normal 10 2 3 2 5" xfId="2294" xr:uid="{12DC5336-0412-48D8-99B8-0365DF783754}"/>
    <cellStyle name="Normal 10 2 3 2 6" xfId="945" xr:uid="{1B86B5E7-1C29-4307-AA4E-96AE14A61C13}"/>
    <cellStyle name="Normal 10 2 3 3" xfId="363" xr:uid="{73911E66-17C5-4D4C-AEE3-9FB90B56052D}"/>
    <cellStyle name="Normal 10 2 3 3 2" xfId="1531" xr:uid="{2EC3BA8F-D83D-4E1E-BFFB-18EE3B252DB1}"/>
    <cellStyle name="Normal 10 2 3 3 2 2" xfId="2880" xr:uid="{4D811CEC-C828-415A-A407-43005098BDD8}"/>
    <cellStyle name="Normal 10 2 3 3 3" xfId="2205" xr:uid="{E5450F7D-274A-49BA-AC07-742933CBDD0A}"/>
    <cellStyle name="Normal 10 2 3 3 4" xfId="856" xr:uid="{17686796-BB58-4352-82F6-62DEC67C0C30}"/>
    <cellStyle name="Normal 10 2 3 4" xfId="548" xr:uid="{A0F57636-06F5-4884-AA26-A8E0A036D37B}"/>
    <cellStyle name="Normal 10 2 3 4 2" xfId="1715" xr:uid="{847CF45E-4FDA-4A3A-9D8A-F908E668FA9D}"/>
    <cellStyle name="Normal 10 2 3 4 2 2" xfId="3064" xr:uid="{7D67B5BC-B102-4E29-AA9D-8ADF33A4E617}"/>
    <cellStyle name="Normal 10 2 3 4 3" xfId="2389" xr:uid="{5FAE9596-D55C-4633-A056-2F3BA825F0FA}"/>
    <cellStyle name="Normal 10 2 3 4 4" xfId="1040" xr:uid="{F64EC23E-1BAD-43B9-BACD-75758C21BEE8}"/>
    <cellStyle name="Normal 10 2 3 5" xfId="235" xr:uid="{2174D4B5-9C02-4489-B5D9-17A400B36DA8}"/>
    <cellStyle name="Normal 10 2 3 5 2" xfId="1897" xr:uid="{CA5E86C2-8B25-4069-A8BE-87DEE1E165F1}"/>
    <cellStyle name="Normal 10 2 3 5 2 2" xfId="3246" xr:uid="{AEF92B57-429E-4947-A6DA-7EEABB4EB153}"/>
    <cellStyle name="Normal 10 2 3 5 3" xfId="2571" xr:uid="{8C0E5D16-5487-4CEC-85DB-EADB0C1EDB45}"/>
    <cellStyle name="Normal 10 2 3 5 4" xfId="1222" xr:uid="{E701F168-0DB5-4A66-8C63-69074C8B6632}"/>
    <cellStyle name="Normal 10 2 3 6" xfId="1404" xr:uid="{42A2A4C5-935A-436E-8F75-B232E742AC51}"/>
    <cellStyle name="Normal 10 2 3 6 2" xfId="2753" xr:uid="{81239562-99E3-4FA9-AC2E-1342578F322C}"/>
    <cellStyle name="Normal 10 2 3 7" xfId="2079" xr:uid="{0E6B3819-D231-427C-A472-1FB2C09F532A}"/>
    <cellStyle name="Normal 10 2 3 8" xfId="730" xr:uid="{7044E0BE-2055-4228-811D-8C0E69BF22F0}"/>
    <cellStyle name="Normal 10 2 4" xfId="81" xr:uid="{00000000-0005-0000-0000-000014000000}"/>
    <cellStyle name="Normal 10 2 4 2" xfId="169" xr:uid="{00000000-0005-0000-0000-000015000000}"/>
    <cellStyle name="Normal 10 2 4 2 2" xfId="666" xr:uid="{4A276D10-4375-45B2-A26F-4380741517F7}"/>
    <cellStyle name="Normal 10 2 4 2 2 2" xfId="1833" xr:uid="{1E11DCCC-039D-4D65-B156-FCE7EA20F36F}"/>
    <cellStyle name="Normal 10 2 4 2 2 2 2" xfId="3182" xr:uid="{81D2513C-BE92-467E-8A72-0C3CF57E1A3E}"/>
    <cellStyle name="Normal 10 2 4 2 2 3" xfId="2507" xr:uid="{2518FA81-4E62-47F6-A360-80884F1B53FB}"/>
    <cellStyle name="Normal 10 2 4 2 2 4" xfId="1158" xr:uid="{E9522147-F176-4FB7-A642-610B4CC0406A}"/>
    <cellStyle name="Normal 10 2 4 2 3" xfId="482" xr:uid="{8198F29F-D574-44DC-BE17-96FDEB236F1D}"/>
    <cellStyle name="Normal 10 2 4 2 3 2" xfId="2015" xr:uid="{BA8C9065-27F5-48B5-AB38-12CDC6B6D850}"/>
    <cellStyle name="Normal 10 2 4 2 3 2 2" xfId="3364" xr:uid="{1B094B82-08A1-4417-8C23-B53105141C4E}"/>
    <cellStyle name="Normal 10 2 4 2 3 3" xfId="2689" xr:uid="{0B075E82-7002-4E00-A135-DFF6E717647A}"/>
    <cellStyle name="Normal 10 2 4 2 3 4" xfId="1340" xr:uid="{91B27DF8-6487-46F3-93D7-12A088596807}"/>
    <cellStyle name="Normal 10 2 4 2 4" xfId="1649" xr:uid="{2BD88BE7-486C-4B8A-9C78-9A93E3DD251F}"/>
    <cellStyle name="Normal 10 2 4 2 4 2" xfId="2998" xr:uid="{F2F10287-559B-4B0B-8D1E-2FCC856BDEF7}"/>
    <cellStyle name="Normal 10 2 4 2 5" xfId="2323" xr:uid="{3DAB6650-DE17-4F20-A9CB-FC8307304C2F}"/>
    <cellStyle name="Normal 10 2 4 2 6" xfId="974" xr:uid="{B6BD82D9-F00B-42EC-90C1-99C735C4CECD}"/>
    <cellStyle name="Normal 10 2 4 3" xfId="394" xr:uid="{47B530DD-C856-42DF-B424-DE8493BCA300}"/>
    <cellStyle name="Normal 10 2 4 3 2" xfId="1562" xr:uid="{855AB87E-AB50-4326-92D1-27F52484D632}"/>
    <cellStyle name="Normal 10 2 4 3 2 2" xfId="2911" xr:uid="{FA8AD97F-BFEB-42DE-812F-A160B1056CD5}"/>
    <cellStyle name="Normal 10 2 4 3 3" xfId="2236" xr:uid="{534C02BD-8CC7-4A0A-B4FA-8D21B4211DC6}"/>
    <cellStyle name="Normal 10 2 4 3 4" xfId="887" xr:uid="{8203CC28-BFFB-4D39-A571-8B36F0E2AB7F}"/>
    <cellStyle name="Normal 10 2 4 4" xfId="579" xr:uid="{35A73014-989F-4761-83B8-DEC8585AEB5A}"/>
    <cellStyle name="Normal 10 2 4 4 2" xfId="1746" xr:uid="{4C06B409-C669-4FDA-95B2-F35F4C16E454}"/>
    <cellStyle name="Normal 10 2 4 4 2 2" xfId="3095" xr:uid="{1B9D264A-DFE6-475C-86C9-67BCEDF6A303}"/>
    <cellStyle name="Normal 10 2 4 4 3" xfId="2420" xr:uid="{A843B9DC-96F3-4BA1-AAD2-D7F5FB444445}"/>
    <cellStyle name="Normal 10 2 4 4 4" xfId="1071" xr:uid="{5F2C60CD-27C2-4CB8-BC30-9216D34C694A}"/>
    <cellStyle name="Normal 10 2 4 5" xfId="266" xr:uid="{89544432-430D-446B-8EEE-631B95E75726}"/>
    <cellStyle name="Normal 10 2 4 5 2" xfId="1928" xr:uid="{C2349C72-0EF8-4043-8703-21D76BDF297E}"/>
    <cellStyle name="Normal 10 2 4 5 2 2" xfId="3277" xr:uid="{576BB5E5-F35B-454B-A1AA-D6E8F94B31BA}"/>
    <cellStyle name="Normal 10 2 4 5 3" xfId="2602" xr:uid="{17427370-4A5E-493A-B169-29CC54B32631}"/>
    <cellStyle name="Normal 10 2 4 5 4" xfId="1253" xr:uid="{408572AC-2A63-46B2-88F2-DD255A253832}"/>
    <cellStyle name="Normal 10 2 4 6" xfId="1435" xr:uid="{9CAF29AF-8190-4FFB-8ED8-9E51C4A5720B}"/>
    <cellStyle name="Normal 10 2 4 6 2" xfId="2784" xr:uid="{E8721939-FD7E-4F01-BE2E-112D97F3C793}"/>
    <cellStyle name="Normal 10 2 4 7" xfId="2110" xr:uid="{72F9C0A6-480D-4B24-B6FA-6B6231BE7E51}"/>
    <cellStyle name="Normal 10 2 4 8" xfId="761" xr:uid="{4877E739-42DE-4F8B-B631-AAC101D37133}"/>
    <cellStyle name="Normal 10 2 5" xfId="111" xr:uid="{00000000-0005-0000-0000-000016000000}"/>
    <cellStyle name="Normal 10 2 5 2" xfId="424" xr:uid="{D9635765-B1BD-4D64-8372-314788AA8821}"/>
    <cellStyle name="Normal 10 2 5 2 2" xfId="1591" xr:uid="{9B3090E3-4B57-454F-80F9-BF30203CEDA8}"/>
    <cellStyle name="Normal 10 2 5 2 2 2" xfId="2940" xr:uid="{3E05011E-2595-4265-BD50-7A6766EDB57E}"/>
    <cellStyle name="Normal 10 2 5 2 3" xfId="2265" xr:uid="{A28A2510-542A-41CB-B93B-575829F914E0}"/>
    <cellStyle name="Normal 10 2 5 2 4" xfId="916" xr:uid="{E0A9D4B0-AA7C-4A03-95FD-80E6CBF87C3F}"/>
    <cellStyle name="Normal 10 2 5 3" xfId="608" xr:uid="{0A3CB9D6-BD3F-4FF0-A757-ED492AFBCC42}"/>
    <cellStyle name="Normal 10 2 5 3 2" xfId="1775" xr:uid="{D8F8FB00-4935-4F14-85F5-0A5F414A8354}"/>
    <cellStyle name="Normal 10 2 5 3 2 2" xfId="3124" xr:uid="{6FEC03F2-90F1-435C-B6EB-B242AE4CAF7C}"/>
    <cellStyle name="Normal 10 2 5 3 3" xfId="2449" xr:uid="{69B4D63F-F4FF-4FD4-A4B6-C223E0B3BDC1}"/>
    <cellStyle name="Normal 10 2 5 3 4" xfId="1100" xr:uid="{D63BFB85-820D-4F70-9322-67356384F6E5}"/>
    <cellStyle name="Normal 10 2 5 4" xfId="296" xr:uid="{FA5E2F63-0CFA-45CB-8E6F-A55C082699D4}"/>
    <cellStyle name="Normal 10 2 5 4 2" xfId="1957" xr:uid="{917D7F8A-7C38-4B12-9783-7075A49880B5}"/>
    <cellStyle name="Normal 10 2 5 4 2 2" xfId="3306" xr:uid="{015258D2-9381-471E-9F4E-BFF76A5A6D6C}"/>
    <cellStyle name="Normal 10 2 5 4 3" xfId="2631" xr:uid="{9E836000-FA45-40F8-9963-C5EEAFAAC5B3}"/>
    <cellStyle name="Normal 10 2 5 4 4" xfId="1282" xr:uid="{29D0A78A-85A0-450A-A039-5BE734C0BDF3}"/>
    <cellStyle name="Normal 10 2 5 5" xfId="1465" xr:uid="{163299DD-FB4C-436B-B9EB-8B2F2CE423D7}"/>
    <cellStyle name="Normal 10 2 5 5 2" xfId="2814" xr:uid="{6FA75EB5-3F77-4E05-A3C9-2CBB5BE1C9C9}"/>
    <cellStyle name="Normal 10 2 5 6" xfId="2140" xr:uid="{C3281897-5CF2-423A-9156-861737FEBAD3}"/>
    <cellStyle name="Normal 10 2 5 7" xfId="791" xr:uid="{3B439260-B989-4C45-8401-88DAAAAE4DE7}"/>
    <cellStyle name="Normal 10 2 6" xfId="331" xr:uid="{5D23E949-EFBD-4367-A8A3-357192FAD875}"/>
    <cellStyle name="Normal 10 2 6 2" xfId="1499" xr:uid="{7E2E65E6-962A-4E69-976F-B9570455B352}"/>
    <cellStyle name="Normal 10 2 6 2 2" xfId="2848" xr:uid="{0F390624-AE17-4890-B941-EB77099DF4EA}"/>
    <cellStyle name="Normal 10 2 6 3" xfId="2173" xr:uid="{35CD676D-627E-4E6B-9EE0-22F9A1C71AA6}"/>
    <cellStyle name="Normal 10 2 6 4" xfId="824" xr:uid="{03D881A6-4645-4481-8193-9EC9BD6A4EB5}"/>
    <cellStyle name="Normal 10 2 7" xfId="516" xr:uid="{504AB49A-E371-471D-8D7A-E8AE01FE37D5}"/>
    <cellStyle name="Normal 10 2 7 2" xfId="1683" xr:uid="{7DC958BD-A797-4D6F-A305-9454FAB841B9}"/>
    <cellStyle name="Normal 10 2 7 2 2" xfId="3032" xr:uid="{BDC86165-81A7-433A-99DC-9C923BAE543C}"/>
    <cellStyle name="Normal 10 2 7 3" xfId="2357" xr:uid="{AC847575-130E-4CD4-A04C-35F629CD6C5D}"/>
    <cellStyle name="Normal 10 2 7 4" xfId="1008" xr:uid="{E20269EC-101D-46E7-85F9-A53BF02C6793}"/>
    <cellStyle name="Normal 10 2 8" xfId="203" xr:uid="{9B725599-2A88-42A1-BAA4-CA9690A9B86B}"/>
    <cellStyle name="Normal 10 2 8 2" xfId="1865" xr:uid="{16EA5F60-6797-438F-8F6E-B95ADBB1DD7C}"/>
    <cellStyle name="Normal 10 2 8 2 2" xfId="3214" xr:uid="{A2ACB6F4-3969-4C33-AFD4-03837E1716CC}"/>
    <cellStyle name="Normal 10 2 8 3" xfId="2539" xr:uid="{A56E2CE4-9E5F-4675-A796-C56302CAC531}"/>
    <cellStyle name="Normal 10 2 8 4" xfId="1190" xr:uid="{56A56A3C-4ED2-474C-BC4E-5FDCE6BA32FB}"/>
    <cellStyle name="Normal 10 2 9" xfId="1372" xr:uid="{91CDCC28-CDCE-49C3-BBAB-90E0F16E96B9}"/>
    <cellStyle name="Normal 10 2 9 2" xfId="2721" xr:uid="{AEBB3FB9-576E-4F3C-8204-FE37C74B3C71}"/>
    <cellStyle name="Normal 10 3" xfId="192" xr:uid="{00000000-0005-0000-0000-000017000000}"/>
    <cellStyle name="Normal 10 4" xfId="417" xr:uid="{1347C4A2-6231-47AD-AFAA-E331B90078C8}"/>
    <cellStyle name="Normal 11" xfId="20" xr:uid="{00000000-0005-0000-0000-000018000000}"/>
    <cellStyle name="Normal 11 10" xfId="2049" xr:uid="{92B6BEF1-B417-489D-8FCD-FF46F7B86963}"/>
    <cellStyle name="Normal 11 11" xfId="700" xr:uid="{531B8B9B-9AAB-4644-A8FC-6EAAEAFC1E19}"/>
    <cellStyle name="Normal 11 2" xfId="34" xr:uid="{00000000-0005-0000-0000-000019000000}"/>
    <cellStyle name="Normal 11 2 10" xfId="714" xr:uid="{5626C217-4A03-4BCD-AC56-AB3D18A91BAA}"/>
    <cellStyle name="Normal 11 2 2" xfId="66" xr:uid="{00000000-0005-0000-0000-00001A000000}"/>
    <cellStyle name="Normal 11 2 2 2" xfId="156" xr:uid="{00000000-0005-0000-0000-00001B000000}"/>
    <cellStyle name="Normal 11 2 2 2 2" xfId="653" xr:uid="{A9D91B5F-DF4C-4AE9-8D9E-927940B2D93D}"/>
    <cellStyle name="Normal 11 2 2 2 2 2" xfId="1820" xr:uid="{4EB99D9C-8ABF-4C00-A221-92A205441960}"/>
    <cellStyle name="Normal 11 2 2 2 2 2 2" xfId="3169" xr:uid="{B8D8F806-A151-437C-9B31-1052C2114291}"/>
    <cellStyle name="Normal 11 2 2 2 2 3" xfId="2494" xr:uid="{7F81A49E-8AD1-40BF-81C5-C27D700C2776}"/>
    <cellStyle name="Normal 11 2 2 2 2 4" xfId="1145" xr:uid="{4582C7FB-F0B8-4D3F-B8B6-665289E128F2}"/>
    <cellStyle name="Normal 11 2 2 2 3" xfId="469" xr:uid="{EDD056C2-D510-47F9-9A2C-BD5A12096395}"/>
    <cellStyle name="Normal 11 2 2 2 3 2" xfId="2002" xr:uid="{166A87E1-FDF9-4CFA-84AD-FDFE6AED08E8}"/>
    <cellStyle name="Normal 11 2 2 2 3 2 2" xfId="3351" xr:uid="{25D8339C-005F-4AE5-A361-5DB76E1B4BA2}"/>
    <cellStyle name="Normal 11 2 2 2 3 3" xfId="2676" xr:uid="{1D1F6C3F-8C56-4844-B666-23A3F6D414B3}"/>
    <cellStyle name="Normal 11 2 2 2 3 4" xfId="1327" xr:uid="{B54B70F0-270D-4545-BC9C-A47B8B6D688E}"/>
    <cellStyle name="Normal 11 2 2 2 4" xfId="1636" xr:uid="{24E3B952-CA0E-4ED1-A3CF-424788A7C20E}"/>
    <cellStyle name="Normal 11 2 2 2 4 2" xfId="2985" xr:uid="{1F9CCBDD-9CE2-4990-A6BE-74AC505E6E08}"/>
    <cellStyle name="Normal 11 2 2 2 5" xfId="2310" xr:uid="{3DF0A8D5-0E1C-414B-89BE-F94A74995596}"/>
    <cellStyle name="Normal 11 2 2 2 6" xfId="961" xr:uid="{11626C36-E449-45F1-A606-8DBD9ACC9EDC}"/>
    <cellStyle name="Normal 11 2 2 3" xfId="379" xr:uid="{0C3920D6-BF06-46CE-8C8E-AE6CBA522E4B}"/>
    <cellStyle name="Normal 11 2 2 3 2" xfId="1547" xr:uid="{F0722CD0-F977-4684-986B-68B511BA9264}"/>
    <cellStyle name="Normal 11 2 2 3 2 2" xfId="2896" xr:uid="{645D2C04-33AF-4507-BD52-E8DAEDD6F168}"/>
    <cellStyle name="Normal 11 2 2 3 3" xfId="2221" xr:uid="{D045C431-AA80-4A2C-A104-6024A134355F}"/>
    <cellStyle name="Normal 11 2 2 3 4" xfId="872" xr:uid="{F39F66E4-462F-4201-868A-DD6A923A6F90}"/>
    <cellStyle name="Normal 11 2 2 4" xfId="564" xr:uid="{37F108BE-5CF2-4A1A-8558-6C68DA8B2322}"/>
    <cellStyle name="Normal 11 2 2 4 2" xfId="1731" xr:uid="{0ABDB983-A3DC-4291-9EA0-501A39643E46}"/>
    <cellStyle name="Normal 11 2 2 4 2 2" xfId="3080" xr:uid="{D8A38F9B-ACBD-454A-A560-ECCF07CE40C2}"/>
    <cellStyle name="Normal 11 2 2 4 3" xfId="2405" xr:uid="{8E23A135-A1E9-4D34-91B5-DAF92614404F}"/>
    <cellStyle name="Normal 11 2 2 4 4" xfId="1056" xr:uid="{B54D4230-6551-4F0F-A03E-E013469D73AA}"/>
    <cellStyle name="Normal 11 2 2 5" xfId="251" xr:uid="{CCD63E04-1456-4CD5-B10C-7A6773622AC3}"/>
    <cellStyle name="Normal 11 2 2 5 2" xfId="1913" xr:uid="{0C730489-8B04-4999-8C0C-123B2C2AEC6A}"/>
    <cellStyle name="Normal 11 2 2 5 2 2" xfId="3262" xr:uid="{5BFB1DEE-7EF3-4C11-AFB5-2DAEF6A28DA2}"/>
    <cellStyle name="Normal 11 2 2 5 3" xfId="2587" xr:uid="{2FBFD89D-B319-4892-8861-5C8748B57C89}"/>
    <cellStyle name="Normal 11 2 2 5 4" xfId="1238" xr:uid="{034EFBC7-B536-495E-9927-67616E0470F5}"/>
    <cellStyle name="Normal 11 2 2 6" xfId="1420" xr:uid="{0AAF0552-8A78-44FD-8C1E-B313719FA4AB}"/>
    <cellStyle name="Normal 11 2 2 6 2" xfId="2769" xr:uid="{DF9EE58A-9376-450C-B9B3-4DBE47FA90E1}"/>
    <cellStyle name="Normal 11 2 2 7" xfId="2095" xr:uid="{D1E570B7-0539-4495-8A35-C9D2EAD57106}"/>
    <cellStyle name="Normal 11 2 2 8" xfId="746" xr:uid="{0107B07A-47C1-4D4A-8D16-292B7AB3390E}"/>
    <cellStyle name="Normal 11 2 3" xfId="97" xr:uid="{00000000-0005-0000-0000-00001C000000}"/>
    <cellStyle name="Normal 11 2 3 2" xfId="185" xr:uid="{00000000-0005-0000-0000-00001D000000}"/>
    <cellStyle name="Normal 11 2 3 2 2" xfId="682" xr:uid="{39BD514A-B27A-408C-97FB-8B649A0CDAEF}"/>
    <cellStyle name="Normal 11 2 3 2 2 2" xfId="1849" xr:uid="{D296F862-8BC7-478E-A1F1-6623E50004FB}"/>
    <cellStyle name="Normal 11 2 3 2 2 2 2" xfId="3198" xr:uid="{5C28E219-89A3-4C22-8866-D7F733A5980D}"/>
    <cellStyle name="Normal 11 2 3 2 2 3" xfId="2523" xr:uid="{BC71BF17-35F7-429B-A349-321DBDFD3C07}"/>
    <cellStyle name="Normal 11 2 3 2 2 4" xfId="1174" xr:uid="{40233924-125E-4528-9795-0669B2D66A5D}"/>
    <cellStyle name="Normal 11 2 3 2 3" xfId="498" xr:uid="{BD858E35-9BEF-4B8A-B72A-339353B1DC67}"/>
    <cellStyle name="Normal 11 2 3 2 3 2" xfId="2031" xr:uid="{3C8DE941-9A56-406F-9180-040E1269D58B}"/>
    <cellStyle name="Normal 11 2 3 2 3 2 2" xfId="3380" xr:uid="{A1CAAC4A-A317-4B68-AFE2-75DE0873A5E0}"/>
    <cellStyle name="Normal 11 2 3 2 3 3" xfId="2705" xr:uid="{67F0EC2A-7543-4F6E-A62C-5E46E8E0A8C8}"/>
    <cellStyle name="Normal 11 2 3 2 3 4" xfId="1356" xr:uid="{FB445B4B-49A8-47B5-B20A-03434AF89AC5}"/>
    <cellStyle name="Normal 11 2 3 2 4" xfId="1665" xr:uid="{C2D86601-D06C-4CBD-8A36-8F367806CE43}"/>
    <cellStyle name="Normal 11 2 3 2 4 2" xfId="3014" xr:uid="{19204A89-5B7E-44B6-ADA7-03D511219DCF}"/>
    <cellStyle name="Normal 11 2 3 2 5" xfId="2339" xr:uid="{2A8ACE24-4212-4C73-BFC4-746AFEAAA03A}"/>
    <cellStyle name="Normal 11 2 3 2 6" xfId="990" xr:uid="{54F818FE-72EA-4D25-A90E-73D9501B9CB9}"/>
    <cellStyle name="Normal 11 2 3 3" xfId="410" xr:uid="{4D289630-8C6C-42E1-A47A-DCFFCD4D5A6C}"/>
    <cellStyle name="Normal 11 2 3 3 2" xfId="1578" xr:uid="{88DA26D1-6469-45ED-8B9B-84875E4E5A1F}"/>
    <cellStyle name="Normal 11 2 3 3 2 2" xfId="2927" xr:uid="{81078BFB-BDCC-49C3-8DD4-B1219C29C247}"/>
    <cellStyle name="Normal 11 2 3 3 3" xfId="2252" xr:uid="{46EE0E05-DBD6-4066-A2E8-4EA95620BF40}"/>
    <cellStyle name="Normal 11 2 3 3 4" xfId="903" xr:uid="{3BCC1AA6-C2F7-4F3A-8F85-3ACB74AE22C5}"/>
    <cellStyle name="Normal 11 2 3 4" xfId="595" xr:uid="{2D1D7415-A4A5-4B30-B571-39F6A863EB35}"/>
    <cellStyle name="Normal 11 2 3 4 2" xfId="1762" xr:uid="{D75858FB-7371-4263-8E48-0C68F6555109}"/>
    <cellStyle name="Normal 11 2 3 4 2 2" xfId="3111" xr:uid="{D5BFEE2E-5711-41B0-B9F8-61F158AEB5A9}"/>
    <cellStyle name="Normal 11 2 3 4 3" xfId="2436" xr:uid="{98C86FDB-1B21-4729-BE7D-C50514FF6D57}"/>
    <cellStyle name="Normal 11 2 3 4 4" xfId="1087" xr:uid="{6DEA0FF1-9BB2-406F-B810-457A787C561F}"/>
    <cellStyle name="Normal 11 2 3 5" xfId="282" xr:uid="{A09B0A10-8A0E-4648-8F84-018069323BBC}"/>
    <cellStyle name="Normal 11 2 3 5 2" xfId="1944" xr:uid="{7755EC97-B4AC-42EE-8ADC-FC60D49D2267}"/>
    <cellStyle name="Normal 11 2 3 5 2 2" xfId="3293" xr:uid="{4FA396E6-3C84-47CD-AAC9-DDC16748BA38}"/>
    <cellStyle name="Normal 11 2 3 5 3" xfId="2618" xr:uid="{E6FDEB53-BE2B-42C1-A427-E31878B1A785}"/>
    <cellStyle name="Normal 11 2 3 5 4" xfId="1269" xr:uid="{FAEED03A-8ABE-4660-B1FD-957643687E5D}"/>
    <cellStyle name="Normal 11 2 3 6" xfId="1451" xr:uid="{D82A40B1-BC4D-4302-B0D2-28F6C56022CC}"/>
    <cellStyle name="Normal 11 2 3 6 2" xfId="2800" xr:uid="{A9502EE8-216C-4ADF-B17E-2C4D9C88E160}"/>
    <cellStyle name="Normal 11 2 3 7" xfId="2126" xr:uid="{22AF4566-7401-4A70-B688-48C6B84B261E}"/>
    <cellStyle name="Normal 11 2 3 8" xfId="777" xr:uid="{2843400C-D380-4CB8-A722-8BF116686B65}"/>
    <cellStyle name="Normal 11 2 4" xfId="127" xr:uid="{00000000-0005-0000-0000-00001E000000}"/>
    <cellStyle name="Normal 11 2 4 2" xfId="440" xr:uid="{CFE6D873-4BE7-4738-8B34-2D3064F4FAF8}"/>
    <cellStyle name="Normal 11 2 4 2 2" xfId="1607" xr:uid="{18BD57F4-7842-4F99-A399-72B26DAF099D}"/>
    <cellStyle name="Normal 11 2 4 2 2 2" xfId="2956" xr:uid="{EDF0B8DE-9AFD-47DA-AF01-4929FB28D083}"/>
    <cellStyle name="Normal 11 2 4 2 3" xfId="2281" xr:uid="{767C3571-BD19-418D-8447-AC83F844C9FC}"/>
    <cellStyle name="Normal 11 2 4 2 4" xfId="932" xr:uid="{67A00F7B-3D15-4B90-A9AC-DAA1E3085808}"/>
    <cellStyle name="Normal 11 2 4 3" xfId="624" xr:uid="{1DF759A9-C581-48F9-B71C-EEC8ECA34C43}"/>
    <cellStyle name="Normal 11 2 4 3 2" xfId="1791" xr:uid="{9CDA8D23-426A-48C7-A5C2-5D622DE91712}"/>
    <cellStyle name="Normal 11 2 4 3 2 2" xfId="3140" xr:uid="{807BA7A4-F3DA-4E18-83BC-4F2BAB3B4F47}"/>
    <cellStyle name="Normal 11 2 4 3 3" xfId="2465" xr:uid="{ADB53FDF-9BD0-4B32-BA57-E9E71287E920}"/>
    <cellStyle name="Normal 11 2 4 3 4" xfId="1116" xr:uid="{CD4685FA-085D-4906-BA2C-2410A1479C23}"/>
    <cellStyle name="Normal 11 2 4 4" xfId="312" xr:uid="{2313FEF2-1AB3-42ED-B359-CDD80008CF38}"/>
    <cellStyle name="Normal 11 2 4 4 2" xfId="1973" xr:uid="{750566A7-9E9E-41FD-8F9A-F88197FD22EF}"/>
    <cellStyle name="Normal 11 2 4 4 2 2" xfId="3322" xr:uid="{102267B1-81FA-461D-93F2-721FEBA906E1}"/>
    <cellStyle name="Normal 11 2 4 4 3" xfId="2647" xr:uid="{76913E28-EF07-45A0-8F02-24E6E5E4CF78}"/>
    <cellStyle name="Normal 11 2 4 4 4" xfId="1298" xr:uid="{B81F4EA4-A0B5-4EA9-B062-4B997D9EA8E2}"/>
    <cellStyle name="Normal 11 2 4 5" xfId="1481" xr:uid="{C503C36A-5C85-494C-B1DB-2B8748BAECA1}"/>
    <cellStyle name="Normal 11 2 4 5 2" xfId="2830" xr:uid="{E2BF7303-80AD-48FA-8864-BE14D855616F}"/>
    <cellStyle name="Normal 11 2 4 6" xfId="2156" xr:uid="{9D053C06-9DB2-4D87-9805-B8846B7EFC91}"/>
    <cellStyle name="Normal 11 2 4 7" xfId="807" xr:uid="{B08A5C53-7CFC-4FDD-A35A-02A8C0125E19}"/>
    <cellStyle name="Normal 11 2 5" xfId="347" xr:uid="{13B2001D-4BF3-42B8-BC55-956B0228C2D0}"/>
    <cellStyle name="Normal 11 2 5 2" xfId="1515" xr:uid="{2C660FA1-551D-47C5-B149-557AC8C243C0}"/>
    <cellStyle name="Normal 11 2 5 2 2" xfId="2864" xr:uid="{3827A98B-7C51-4EB6-9D0C-E5C0196A832A}"/>
    <cellStyle name="Normal 11 2 5 3" xfId="2189" xr:uid="{21462B85-612D-48B3-BA2E-196E951566B7}"/>
    <cellStyle name="Normal 11 2 5 4" xfId="840" xr:uid="{7AFBD823-583C-4023-B2EF-0DBE5B090FE7}"/>
    <cellStyle name="Normal 11 2 6" xfId="532" xr:uid="{31C8805D-C3BB-4661-8765-4722F22A2421}"/>
    <cellStyle name="Normal 11 2 6 2" xfId="1699" xr:uid="{797B68D2-2B3A-4F51-B53F-C98CFF83E129}"/>
    <cellStyle name="Normal 11 2 6 2 2" xfId="3048" xr:uid="{1FC12CCC-185E-4F91-8649-B09BB341C7F0}"/>
    <cellStyle name="Normal 11 2 6 3" xfId="2373" xr:uid="{3E829818-26AC-442B-A8D7-61C91547BF55}"/>
    <cellStyle name="Normal 11 2 6 4" xfId="1024" xr:uid="{001649FE-9510-4DA0-BDC3-622ECD094D29}"/>
    <cellStyle name="Normal 11 2 7" xfId="219" xr:uid="{429D4ACA-627F-4334-BA00-2F18F3F33F17}"/>
    <cellStyle name="Normal 11 2 7 2" xfId="1881" xr:uid="{B4644F82-ED4A-4BD1-8344-1E255FE6D2E0}"/>
    <cellStyle name="Normal 11 2 7 2 2" xfId="3230" xr:uid="{286CD955-6F10-4BB9-AA58-A50CB9BBC4E8}"/>
    <cellStyle name="Normal 11 2 7 3" xfId="2555" xr:uid="{3D3F5EC6-C0F3-4601-AF35-D46322ADCF4E}"/>
    <cellStyle name="Normal 11 2 7 4" xfId="1206" xr:uid="{F63640F3-C877-4467-8392-063537D2F7BA}"/>
    <cellStyle name="Normal 11 2 8" xfId="1388" xr:uid="{19604141-AB70-41FC-BB56-560A37290F53}"/>
    <cellStyle name="Normal 11 2 8 2" xfId="2737" xr:uid="{861267AD-100B-4502-8F7C-B4C0436D18D8}"/>
    <cellStyle name="Normal 11 2 9" xfId="2063" xr:uid="{CFE52361-1BEC-4A12-BC96-48372746484B}"/>
    <cellStyle name="Normal 11 3" xfId="52" xr:uid="{00000000-0005-0000-0000-00001F000000}"/>
    <cellStyle name="Normal 11 3 2" xfId="142" xr:uid="{00000000-0005-0000-0000-000020000000}"/>
    <cellStyle name="Normal 11 3 2 2" xfId="639" xr:uid="{16CBB97E-7C2B-4D52-9617-334E736282DE}"/>
    <cellStyle name="Normal 11 3 2 2 2" xfId="1806" xr:uid="{5C75D828-00CE-471A-AD3D-31752D51CDB5}"/>
    <cellStyle name="Normal 11 3 2 2 2 2" xfId="3155" xr:uid="{9E97E741-0076-42C4-8155-E0570546C3AF}"/>
    <cellStyle name="Normal 11 3 2 2 3" xfId="2480" xr:uid="{6805E16E-1B75-414E-8830-85C61D0E7D77}"/>
    <cellStyle name="Normal 11 3 2 2 4" xfId="1131" xr:uid="{DA9AC3C7-C083-4DDE-806E-F380DE61264C}"/>
    <cellStyle name="Normal 11 3 2 3" xfId="455" xr:uid="{169E8BDA-FC29-46E5-A125-BA7180512737}"/>
    <cellStyle name="Normal 11 3 2 3 2" xfId="1988" xr:uid="{173DB976-1D72-4FFA-AB1D-5CBA44BD1655}"/>
    <cellStyle name="Normal 11 3 2 3 2 2" xfId="3337" xr:uid="{B6855C4E-A98F-422D-9F4C-B7C57B7D5F32}"/>
    <cellStyle name="Normal 11 3 2 3 3" xfId="2662" xr:uid="{404D05BA-F7CA-45BD-A15C-B979D70065D2}"/>
    <cellStyle name="Normal 11 3 2 3 4" xfId="1313" xr:uid="{07AA5474-77EC-42E5-B62A-CD2F69F4FF6E}"/>
    <cellStyle name="Normal 11 3 2 4" xfId="1622" xr:uid="{3B6C1377-B62E-472D-AA99-61EF52AB9836}"/>
    <cellStyle name="Normal 11 3 2 4 2" xfId="2971" xr:uid="{C7847634-C7F7-435C-A6BD-7FFA3F655173}"/>
    <cellStyle name="Normal 11 3 2 5" xfId="2296" xr:uid="{DDAD3247-7025-4F53-8D35-E69125DBAD80}"/>
    <cellStyle name="Normal 11 3 2 6" xfId="947" xr:uid="{9EBF42C0-C6F6-4D93-847E-1CCB0B9B2AFE}"/>
    <cellStyle name="Normal 11 3 3" xfId="365" xr:uid="{3405E94F-FB00-4D4F-9BBA-1F4424EE8B07}"/>
    <cellStyle name="Normal 11 3 3 2" xfId="1533" xr:uid="{A74B8402-2A3F-43E1-B22A-9F445127FDD0}"/>
    <cellStyle name="Normal 11 3 3 2 2" xfId="2882" xr:uid="{755262B8-A04D-4571-B69F-30B356B53CAD}"/>
    <cellStyle name="Normal 11 3 3 3" xfId="2207" xr:uid="{41E68B63-B2F1-4F2E-9133-B0DB17FBFD1C}"/>
    <cellStyle name="Normal 11 3 3 4" xfId="858" xr:uid="{32C27985-C18B-4300-8091-C71DBC12F843}"/>
    <cellStyle name="Normal 11 3 4" xfId="550" xr:uid="{A48CA549-0073-4C06-93F6-C03787A1A90E}"/>
    <cellStyle name="Normal 11 3 4 2" xfId="1717" xr:uid="{C35840DC-989A-461E-9BE4-AAC0EED31C28}"/>
    <cellStyle name="Normal 11 3 4 2 2" xfId="3066" xr:uid="{6E3F5A57-0987-41A5-AACB-2D367DD0F0B6}"/>
    <cellStyle name="Normal 11 3 4 3" xfId="2391" xr:uid="{FD110E9B-0CCB-4D30-9BD0-A7DEC5BFC004}"/>
    <cellStyle name="Normal 11 3 4 4" xfId="1042" xr:uid="{367A97D8-C0E4-4A77-9426-D7F1A958D1A7}"/>
    <cellStyle name="Normal 11 3 5" xfId="237" xr:uid="{475C0FE5-F8DD-457A-AFBD-97B776431ABD}"/>
    <cellStyle name="Normal 11 3 5 2" xfId="1899" xr:uid="{E96DA1B9-6BC2-4B57-AC19-E243CC457EFD}"/>
    <cellStyle name="Normal 11 3 5 2 2" xfId="3248" xr:uid="{70DC888A-CFFE-4DEC-87C5-0D0A9E66FCA1}"/>
    <cellStyle name="Normal 11 3 5 3" xfId="2573" xr:uid="{4BEB90C7-679C-4FCE-8A4F-005F9B8B2091}"/>
    <cellStyle name="Normal 11 3 5 4" xfId="1224" xr:uid="{5A323ADA-8E47-49EA-B5AB-9E73DE453181}"/>
    <cellStyle name="Normal 11 3 6" xfId="1406" xr:uid="{568C4B1B-4E6C-46D6-93E1-6625D4AD7573}"/>
    <cellStyle name="Normal 11 3 6 2" xfId="2755" xr:uid="{4F4BA7C8-6CCF-4912-8024-D8DF00F54249}"/>
    <cellStyle name="Normal 11 3 7" xfId="2081" xr:uid="{E0463C57-D107-4512-B812-A9B6AD461EE5}"/>
    <cellStyle name="Normal 11 3 8" xfId="732" xr:uid="{1A002459-AF5C-493D-AA07-1DC66168DF9A}"/>
    <cellStyle name="Normal 11 4" xfId="83" xr:uid="{00000000-0005-0000-0000-000021000000}"/>
    <cellStyle name="Normal 11 4 2" xfId="171" xr:uid="{00000000-0005-0000-0000-000022000000}"/>
    <cellStyle name="Normal 11 4 2 2" xfId="668" xr:uid="{77EFE458-D238-406B-BBE1-8BB9D39EF570}"/>
    <cellStyle name="Normal 11 4 2 2 2" xfId="1835" xr:uid="{7A4421E8-50B8-4C07-89C8-EB13F4160BB5}"/>
    <cellStyle name="Normal 11 4 2 2 2 2" xfId="3184" xr:uid="{AEF15251-B3D8-48A7-BCD7-3CD939821B7D}"/>
    <cellStyle name="Normal 11 4 2 2 3" xfId="2509" xr:uid="{FFD30DAB-AB67-4839-A924-4AFF21E3EF15}"/>
    <cellStyle name="Normal 11 4 2 2 4" xfId="1160" xr:uid="{1260C99F-1570-4479-A7EF-061EB6D0D225}"/>
    <cellStyle name="Normal 11 4 2 3" xfId="484" xr:uid="{D1464EF3-6341-4F82-8F6F-0C15777CBEC4}"/>
    <cellStyle name="Normal 11 4 2 3 2" xfId="2017" xr:uid="{E7D8AA67-B21F-420C-9A16-D8DEE9BA4C5C}"/>
    <cellStyle name="Normal 11 4 2 3 2 2" xfId="3366" xr:uid="{AC772C9D-022F-4F66-AB95-9D5803AB3366}"/>
    <cellStyle name="Normal 11 4 2 3 3" xfId="2691" xr:uid="{441AC477-1138-43E0-ABC5-0A7FA97DB8C1}"/>
    <cellStyle name="Normal 11 4 2 3 4" xfId="1342" xr:uid="{F198D634-F020-4F49-AF82-6362F36445EA}"/>
    <cellStyle name="Normal 11 4 2 4" xfId="1651" xr:uid="{41DA09E5-FB89-47B7-84A1-1255883E6312}"/>
    <cellStyle name="Normal 11 4 2 4 2" xfId="3000" xr:uid="{9C8F335C-D3FF-4116-9A8D-AFAF7FA36FF9}"/>
    <cellStyle name="Normal 11 4 2 5" xfId="2325" xr:uid="{58F830C3-C2BE-4483-9CA2-14D27740E984}"/>
    <cellStyle name="Normal 11 4 2 6" xfId="976" xr:uid="{7CB36BF3-FA3B-44AE-8CC7-A5D034DAFD1F}"/>
    <cellStyle name="Normal 11 4 3" xfId="396" xr:uid="{79451E80-C3D0-49B9-8E9A-F5D5D6DDBD2A}"/>
    <cellStyle name="Normal 11 4 3 2" xfId="1564" xr:uid="{205697E2-9725-47C0-9713-B7EFF156BFC6}"/>
    <cellStyle name="Normal 11 4 3 2 2" xfId="2913" xr:uid="{0B993DE6-797E-4B3D-8E69-4B1C17209100}"/>
    <cellStyle name="Normal 11 4 3 3" xfId="2238" xr:uid="{F4E91072-2A70-4B3A-9E8D-438D048798A2}"/>
    <cellStyle name="Normal 11 4 3 4" xfId="889" xr:uid="{44F58832-43AD-4218-B5E8-C018455BC913}"/>
    <cellStyle name="Normal 11 4 4" xfId="581" xr:uid="{7635F01F-FB44-4799-994B-AD52BD8052BC}"/>
    <cellStyle name="Normal 11 4 4 2" xfId="1748" xr:uid="{E358381B-9AE9-4275-B1C0-F46E3BDD6270}"/>
    <cellStyle name="Normal 11 4 4 2 2" xfId="3097" xr:uid="{24D98E0B-67BF-40B3-A868-E76497F740DF}"/>
    <cellStyle name="Normal 11 4 4 3" xfId="2422" xr:uid="{98D4EE18-CFDB-4C35-8247-1C4DEECEBA15}"/>
    <cellStyle name="Normal 11 4 4 4" xfId="1073" xr:uid="{17910BFC-A403-4C7B-B35B-9CC3CB2BB43F}"/>
    <cellStyle name="Normal 11 4 5" xfId="268" xr:uid="{1B42E806-3D5B-4EBB-917A-B23125570A58}"/>
    <cellStyle name="Normal 11 4 5 2" xfId="1930" xr:uid="{2B2CB1B5-A2DB-4337-8A6A-E9889B3259E0}"/>
    <cellStyle name="Normal 11 4 5 2 2" xfId="3279" xr:uid="{4689AE14-E85F-4DA5-BB47-859584473D95}"/>
    <cellStyle name="Normal 11 4 5 3" xfId="2604" xr:uid="{C3EC928E-E87B-4218-BAD9-9DE9C833C5AD}"/>
    <cellStyle name="Normal 11 4 5 4" xfId="1255" xr:uid="{EDD1EEA7-0113-453F-B234-FD4C8D1291E5}"/>
    <cellStyle name="Normal 11 4 6" xfId="1437" xr:uid="{F8AD8418-3521-4EF5-A7D4-2B69B77F0CBA}"/>
    <cellStyle name="Normal 11 4 6 2" xfId="2786" xr:uid="{C4BCFA09-5F38-488F-8573-B22CF6D33CAC}"/>
    <cellStyle name="Normal 11 4 7" xfId="2112" xr:uid="{80D5C164-2D2C-4072-B505-439425B8BDC1}"/>
    <cellStyle name="Normal 11 4 8" xfId="763" xr:uid="{7C210863-15CA-438E-9451-A9476C843607}"/>
    <cellStyle name="Normal 11 5" xfId="113" xr:uid="{00000000-0005-0000-0000-000023000000}"/>
    <cellStyle name="Normal 11 5 2" xfId="426" xr:uid="{4A62FC61-265D-4753-ADA1-5208B776485D}"/>
    <cellStyle name="Normal 11 5 2 2" xfId="1593" xr:uid="{B019573D-8AD0-4DCA-B15F-59428D824282}"/>
    <cellStyle name="Normal 11 5 2 2 2" xfId="2942" xr:uid="{50D07D32-DDBB-4F40-921F-324A4AF3CA19}"/>
    <cellStyle name="Normal 11 5 2 3" xfId="2267" xr:uid="{AC4E4710-37CC-4CFC-B12A-681B79060162}"/>
    <cellStyle name="Normal 11 5 2 4" xfId="918" xr:uid="{5F896DBE-A7A0-4380-BE09-8B9B3A2246D0}"/>
    <cellStyle name="Normal 11 5 3" xfId="610" xr:uid="{669077D1-B2B8-4832-9C2A-EC45993F9EFF}"/>
    <cellStyle name="Normal 11 5 3 2" xfId="1777" xr:uid="{18269375-25A7-46BC-9D68-97824C51D6F1}"/>
    <cellStyle name="Normal 11 5 3 2 2" xfId="3126" xr:uid="{BDF5231A-FD80-4547-BA92-8F11D74A7D02}"/>
    <cellStyle name="Normal 11 5 3 3" xfId="2451" xr:uid="{C95E2D16-9C6C-42D5-B128-B284F8F8992B}"/>
    <cellStyle name="Normal 11 5 3 4" xfId="1102" xr:uid="{346DC73D-CBFD-4C8D-9BE5-6296EFA16AA7}"/>
    <cellStyle name="Normal 11 5 4" xfId="298" xr:uid="{B5713C95-A893-4B18-8CAC-103A6C75E100}"/>
    <cellStyle name="Normal 11 5 4 2" xfId="1959" xr:uid="{2A7FF786-D00E-4907-9215-669E676CB340}"/>
    <cellStyle name="Normal 11 5 4 2 2" xfId="3308" xr:uid="{8CC29982-D2F0-48FD-A711-10FE28DA5357}"/>
    <cellStyle name="Normal 11 5 4 3" xfId="2633" xr:uid="{B281C6B7-4A1A-4E04-B2AA-649B9C2CDCBC}"/>
    <cellStyle name="Normal 11 5 4 4" xfId="1284" xr:uid="{B47BD282-76A1-4EA9-80A5-5DC8C11866DF}"/>
    <cellStyle name="Normal 11 5 5" xfId="1467" xr:uid="{F1E1CB19-4546-4243-8C1A-5B8BA9819FE0}"/>
    <cellStyle name="Normal 11 5 5 2" xfId="2816" xr:uid="{B9DA130D-189D-4FE2-8412-B38C5DAD994F}"/>
    <cellStyle name="Normal 11 5 6" xfId="2142" xr:uid="{AE9F2232-FF19-4F47-BD32-3FCB32307CF3}"/>
    <cellStyle name="Normal 11 5 7" xfId="793" xr:uid="{B4D38F1D-1AC3-495E-A3E6-A6AD73EF4952}"/>
    <cellStyle name="Normal 11 6" xfId="333" xr:uid="{1D3225AE-2507-4141-B389-2E29E60C4851}"/>
    <cellStyle name="Normal 11 6 2" xfId="1501" xr:uid="{73AA6D70-855A-40FA-90E4-C88EC588C931}"/>
    <cellStyle name="Normal 11 6 2 2" xfId="2850" xr:uid="{3BF48557-CE01-4249-B172-F0D359618450}"/>
    <cellStyle name="Normal 11 6 3" xfId="2175" xr:uid="{85531176-AD4A-4205-9C95-850DC63BFF37}"/>
    <cellStyle name="Normal 11 6 4" xfId="826" xr:uid="{DA914E4D-AF55-4F53-9170-9FAB959F6E63}"/>
    <cellStyle name="Normal 11 7" xfId="518" xr:uid="{8E5ED5EC-B1E6-4A69-8776-614772C5ED98}"/>
    <cellStyle name="Normal 11 7 2" xfId="1685" xr:uid="{E777172A-121A-4EBC-AE92-0CD30A56C9CB}"/>
    <cellStyle name="Normal 11 7 2 2" xfId="3034" xr:uid="{1731F835-3DFB-4F57-9F70-A6824B52CA57}"/>
    <cellStyle name="Normal 11 7 3" xfId="2359" xr:uid="{600F740E-CB0E-4550-B58B-C52740D7AE0D}"/>
    <cellStyle name="Normal 11 7 4" xfId="1010" xr:uid="{1A3593ED-FE62-4CCB-A36A-5D47849F0669}"/>
    <cellStyle name="Normal 11 8" xfId="205" xr:uid="{4313020C-A651-4F44-975B-B6B2A4938E7D}"/>
    <cellStyle name="Normal 11 8 2" xfId="1867" xr:uid="{4397AE51-5B6A-4F8C-BD57-62109D7254F9}"/>
    <cellStyle name="Normal 11 8 2 2" xfId="3216" xr:uid="{B6819C63-68FC-46FA-8049-F4D4632174E5}"/>
    <cellStyle name="Normal 11 8 3" xfId="2541" xr:uid="{493DB033-F5CC-4F62-AB04-DB3FF3D69287}"/>
    <cellStyle name="Normal 11 8 4" xfId="1192" xr:uid="{D0DAE137-803A-452E-ACE6-B3478B65466E}"/>
    <cellStyle name="Normal 11 9" xfId="1374" xr:uid="{286E7F34-DCFF-4935-A096-1CE350C92CCD}"/>
    <cellStyle name="Normal 11 9 2" xfId="2723" xr:uid="{2EAAF98F-6056-4D8E-B3B6-30C40D6A766E}"/>
    <cellStyle name="Normal 12" xfId="18" xr:uid="{00000000-0005-0000-0000-000024000000}"/>
    <cellStyle name="Normal 13" xfId="19" xr:uid="{00000000-0005-0000-0000-000025000000}"/>
    <cellStyle name="Normal 14" xfId="193" xr:uid="{00000000-0005-0000-0000-000026000000}"/>
    <cellStyle name="Normal 14 2" xfId="505" xr:uid="{8FB6FCC8-A3A3-45E4-8C57-D982943CF1F1}"/>
    <cellStyle name="Normal 14 2 2" xfId="1672" xr:uid="{5BDFA4F2-071F-4C54-A0B0-EA77F68E84AD}"/>
    <cellStyle name="Normal 14 2 2 2" xfId="3021" xr:uid="{DF620A2D-D410-48D2-BB5A-833D9A8C786F}"/>
    <cellStyle name="Normal 14 2 3" xfId="2346" xr:uid="{71FE93D4-A7F3-4F4B-AB8E-15C058692AD6}"/>
    <cellStyle name="Normal 14 2 4" xfId="997" xr:uid="{7522B233-197C-4D0E-9941-B9202B07534A}"/>
    <cellStyle name="Normal 14 3" xfId="689" xr:uid="{DC7344D9-3A3B-468F-B511-9D3B1030A067}"/>
    <cellStyle name="Normal 14 3 2" xfId="1856" xr:uid="{E1B8F9A5-1E00-404D-9AA6-3CABB9BF8EF1}"/>
    <cellStyle name="Normal 14 3 2 2" xfId="3205" xr:uid="{0B67FD31-F6B3-42ED-AC7B-6EEA5D4D13AC}"/>
    <cellStyle name="Normal 14 3 3" xfId="2530" xr:uid="{49542E80-6048-400A-AEAE-1070EFADAE69}"/>
    <cellStyle name="Normal 14 3 4" xfId="1181" xr:uid="{08BD6154-0E77-4D02-8E8F-C4E780738095}"/>
    <cellStyle name="Normal 14 4" xfId="289" xr:uid="{094FAD78-02D0-4310-A6CE-9A4F7A09805E}"/>
    <cellStyle name="Normal 14 4 2" xfId="2038" xr:uid="{5E9CECBF-2905-4037-B713-B7589B8F87FF}"/>
    <cellStyle name="Normal 14 4 2 2" xfId="3387" xr:uid="{4FBC4AF7-43C0-48E0-BCB9-C642CA04239F}"/>
    <cellStyle name="Normal 14 4 3" xfId="2712" xr:uid="{DE993BA9-7304-40FD-85FC-3D249C5A719B}"/>
    <cellStyle name="Normal 14 4 4" xfId="1363" xr:uid="{00D38DB8-47F7-4D80-A6A6-62FF42E8661C}"/>
    <cellStyle name="Normal 14 5" xfId="1458" xr:uid="{3BC90757-B783-4D8B-9734-849E7D4CCA06}"/>
    <cellStyle name="Normal 14 5 2" xfId="2807" xr:uid="{8FFE2C43-B3F9-4E49-A288-3213C83FCA8B}"/>
    <cellStyle name="Normal 14 6" xfId="2133" xr:uid="{B3E4575E-D322-4794-9095-678F554CE344}"/>
    <cellStyle name="Normal 14 7" xfId="784" xr:uid="{C4820AA3-8B84-4705-BE58-EA468159406F}"/>
    <cellStyle name="Normal 15" xfId="319" xr:uid="{3D3CED19-CB90-49AC-8B4E-57B4C21BD935}"/>
    <cellStyle name="Normal 15 2" xfId="1488" xr:uid="{46446907-ABFF-45D7-A928-4108B7B670C6}"/>
    <cellStyle name="Normal 15 2 2" xfId="2837" xr:uid="{1AF1B4FC-835A-480C-AD3E-9197078E1962}"/>
    <cellStyle name="Normal 15 3" xfId="2163" xr:uid="{E3E02544-54E9-45E8-8A41-F944B65873F0}"/>
    <cellStyle name="Normal 15 4" xfId="814" xr:uid="{50A053B0-AE7D-4561-BFEB-FDED132C626E}"/>
    <cellStyle name="Normal 16" xfId="320" xr:uid="{D3A7E282-9332-4915-BC43-25CD4733A4B4}"/>
    <cellStyle name="Normal 16 2" xfId="1489" xr:uid="{6D47B78C-6D12-44E8-A32E-F845753AA8A1}"/>
    <cellStyle name="Normal 16 2 2" xfId="2838" xr:uid="{3FBF4A0A-9116-47BF-81EB-F8E72BD7B128}"/>
    <cellStyle name="Normal 16 3" xfId="2164" xr:uid="{3D5DB6C6-596A-4309-A374-DD082404A4DF}"/>
    <cellStyle name="Normal 16 4" xfId="815" xr:uid="{6D8727EF-6C35-4BE7-BFE1-7A27AC093583}"/>
    <cellStyle name="Normal 2" xfId="3" xr:uid="{00000000-0005-0000-0000-000027000000}"/>
    <cellStyle name="Normal 3" xfId="6" xr:uid="{00000000-0005-0000-0000-000028000000}"/>
    <cellStyle name="Normal 3 10" xfId="196" xr:uid="{44275BFF-0735-4D48-8262-AF8A0B0C712D}"/>
    <cellStyle name="Normal 3 10 2" xfId="1858" xr:uid="{64723F5F-D456-4A6C-8601-A84472DC250C}"/>
    <cellStyle name="Normal 3 10 2 2" xfId="3207" xr:uid="{C21F5E2B-6B4B-4E09-A21C-432A8BB33737}"/>
    <cellStyle name="Normal 3 10 3" xfId="2532" xr:uid="{10FAF461-D68B-4CF5-9267-5852CC37C466}"/>
    <cellStyle name="Normal 3 10 4" xfId="1183" xr:uid="{E4C32754-3B56-4C8E-91BB-0B1424A74E81}"/>
    <cellStyle name="Normal 3 11" xfId="1365" xr:uid="{3A318AA1-A626-40EF-8E87-E200BB6626C0}"/>
    <cellStyle name="Normal 3 11 2" xfId="2714" xr:uid="{1E8C0718-85A3-4F20-B2D5-F98042CC816F}"/>
    <cellStyle name="Normal 3 12" xfId="2040" xr:uid="{A13B5D70-A71C-4085-BEC7-0ECEFCFE6173}"/>
    <cellStyle name="Normal 3 13" xfId="691" xr:uid="{AFD899C3-E7C3-4C6B-AA31-A07D570DDAC6}"/>
    <cellStyle name="Normal 3 2" xfId="22" xr:uid="{00000000-0005-0000-0000-000029000000}"/>
    <cellStyle name="Normal 3 2 10" xfId="2051" xr:uid="{7F24A8A4-07A1-4510-B16B-A5A528BCFBE9}"/>
    <cellStyle name="Normal 3 2 11" xfId="702" xr:uid="{BB940F7B-8BAE-4E13-8D0E-DE58C096420C}"/>
    <cellStyle name="Normal 3 2 2" xfId="36" xr:uid="{00000000-0005-0000-0000-00002A000000}"/>
    <cellStyle name="Normal 3 2 2 10" xfId="716" xr:uid="{12A7A9F4-A391-4A51-886F-58242ED514D5}"/>
    <cellStyle name="Normal 3 2 2 2" xfId="68" xr:uid="{00000000-0005-0000-0000-00002B000000}"/>
    <cellStyle name="Normal 3 2 2 2 2" xfId="158" xr:uid="{00000000-0005-0000-0000-00002C000000}"/>
    <cellStyle name="Normal 3 2 2 2 2 2" xfId="655" xr:uid="{96898D93-14DF-4E0F-BC05-C1FA42B31816}"/>
    <cellStyle name="Normal 3 2 2 2 2 2 2" xfId="1822" xr:uid="{A5D76AD1-B47F-4842-B16C-0135D116033F}"/>
    <cellStyle name="Normal 3 2 2 2 2 2 2 2" xfId="3171" xr:uid="{136FEBE7-4C46-42DA-91C8-F68A98CA0B62}"/>
    <cellStyle name="Normal 3 2 2 2 2 2 3" xfId="2496" xr:uid="{61EFF1F1-ECAC-4F54-B82F-066A60088F5A}"/>
    <cellStyle name="Normal 3 2 2 2 2 2 4" xfId="1147" xr:uid="{960CD92C-B6CC-4727-876D-CFA7364E3B76}"/>
    <cellStyle name="Normal 3 2 2 2 2 3" xfId="471" xr:uid="{C7F21D70-D751-44B2-8E4C-22208990D52F}"/>
    <cellStyle name="Normal 3 2 2 2 2 3 2" xfId="2004" xr:uid="{C86DC3BC-D34A-4F15-A51B-FB814802D053}"/>
    <cellStyle name="Normal 3 2 2 2 2 3 2 2" xfId="3353" xr:uid="{1A9DC451-F786-4C67-A062-623A8A291AE7}"/>
    <cellStyle name="Normal 3 2 2 2 2 3 3" xfId="2678" xr:uid="{CB88454C-EEBA-4DE1-8D6C-47AB60683190}"/>
    <cellStyle name="Normal 3 2 2 2 2 3 4" xfId="1329" xr:uid="{90174106-AD5D-4BC1-ABCC-FA3EBFD1C99F}"/>
    <cellStyle name="Normal 3 2 2 2 2 4" xfId="1638" xr:uid="{081B3F4F-CEF1-44CB-83B7-BDE268E9BFDC}"/>
    <cellStyle name="Normal 3 2 2 2 2 4 2" xfId="2987" xr:uid="{E1C65502-B2D0-4F7E-B3D7-C4650F2F460D}"/>
    <cellStyle name="Normal 3 2 2 2 2 5" xfId="2312" xr:uid="{B181ED05-76AB-4B2D-A935-BEA8BFBBB617}"/>
    <cellStyle name="Normal 3 2 2 2 2 6" xfId="963" xr:uid="{D22B09B4-D17C-4741-B747-7D0FFE255F0F}"/>
    <cellStyle name="Normal 3 2 2 2 3" xfId="381" xr:uid="{96176783-C53B-479E-9C16-9CD1ECDC67D5}"/>
    <cellStyle name="Normal 3 2 2 2 3 2" xfId="1549" xr:uid="{2DCBC396-5C9A-4667-B025-62A07DA129D9}"/>
    <cellStyle name="Normal 3 2 2 2 3 2 2" xfId="2898" xr:uid="{98DFCC32-0EE7-4455-9514-4857AAE4536E}"/>
    <cellStyle name="Normal 3 2 2 2 3 3" xfId="2223" xr:uid="{9E3AA2AC-3FD9-4DE1-B331-853F819C1D87}"/>
    <cellStyle name="Normal 3 2 2 2 3 4" xfId="874" xr:uid="{878D624A-BD39-4742-B35C-0635459E2823}"/>
    <cellStyle name="Normal 3 2 2 2 4" xfId="566" xr:uid="{8E9A81C6-5E06-4FF6-8387-9F1B7ECDA229}"/>
    <cellStyle name="Normal 3 2 2 2 4 2" xfId="1733" xr:uid="{0B4FE531-C2D1-41B2-B3C4-46921B495AE9}"/>
    <cellStyle name="Normal 3 2 2 2 4 2 2" xfId="3082" xr:uid="{1341B8F4-C7A3-4DF9-ABB9-D685A7BAA89E}"/>
    <cellStyle name="Normal 3 2 2 2 4 3" xfId="2407" xr:uid="{B10EC084-6674-45FA-BB84-A22BDC0D65C8}"/>
    <cellStyle name="Normal 3 2 2 2 4 4" xfId="1058" xr:uid="{14FB4D0A-A736-4A70-8AE8-D25602D6B7AB}"/>
    <cellStyle name="Normal 3 2 2 2 5" xfId="253" xr:uid="{09B3BF1C-7FFD-4098-953D-8965C0791EC5}"/>
    <cellStyle name="Normal 3 2 2 2 5 2" xfId="1915" xr:uid="{E4E0AE24-22CE-45B9-89AD-701F7B061997}"/>
    <cellStyle name="Normal 3 2 2 2 5 2 2" xfId="3264" xr:uid="{D5DA2D60-C366-4AC4-83D6-11FD7F2F2666}"/>
    <cellStyle name="Normal 3 2 2 2 5 3" xfId="2589" xr:uid="{4C03CE42-A438-4671-A3DE-1B97F334EBD8}"/>
    <cellStyle name="Normal 3 2 2 2 5 4" xfId="1240" xr:uid="{BE7BCD00-2349-4DBA-A63E-B3946C6180E5}"/>
    <cellStyle name="Normal 3 2 2 2 6" xfId="1422" xr:uid="{91B5DE99-CF4C-42B5-9DEB-03CD13461025}"/>
    <cellStyle name="Normal 3 2 2 2 6 2" xfId="2771" xr:uid="{66AE78F3-2DF6-40F8-894C-E1AB01DC8ADA}"/>
    <cellStyle name="Normal 3 2 2 2 7" xfId="2097" xr:uid="{1478422D-599D-4D24-A07F-E38307A685AE}"/>
    <cellStyle name="Normal 3 2 2 2 8" xfId="748" xr:uid="{A0D27B33-1865-44AC-AFD7-6374317B1819}"/>
    <cellStyle name="Normal 3 2 2 3" xfId="99" xr:uid="{00000000-0005-0000-0000-00002D000000}"/>
    <cellStyle name="Normal 3 2 2 3 2" xfId="187" xr:uid="{00000000-0005-0000-0000-00002E000000}"/>
    <cellStyle name="Normal 3 2 2 3 2 2" xfId="684" xr:uid="{B070F109-DFDD-4EFD-9023-785C298FA290}"/>
    <cellStyle name="Normal 3 2 2 3 2 2 2" xfId="1851" xr:uid="{A3DD76B5-A323-4EE1-8D3D-33DC39D503A6}"/>
    <cellStyle name="Normal 3 2 2 3 2 2 2 2" xfId="3200" xr:uid="{9ED52134-E4E0-40F0-B926-9AF722CD6A1A}"/>
    <cellStyle name="Normal 3 2 2 3 2 2 3" xfId="2525" xr:uid="{A6407127-24CD-4015-BA1A-DF1F653DF270}"/>
    <cellStyle name="Normal 3 2 2 3 2 2 4" xfId="1176" xr:uid="{84441424-FA5F-47CE-B970-0AEA5836B81E}"/>
    <cellStyle name="Normal 3 2 2 3 2 3" xfId="500" xr:uid="{9CA5AD5A-10EE-4FE6-9AD5-EDF1B189EFE2}"/>
    <cellStyle name="Normal 3 2 2 3 2 3 2" xfId="2033" xr:uid="{68D15EA4-4F71-4B16-BD90-366D6D7325F4}"/>
    <cellStyle name="Normal 3 2 2 3 2 3 2 2" xfId="3382" xr:uid="{B7BE1580-B417-4594-8FF7-41A5825DECDD}"/>
    <cellStyle name="Normal 3 2 2 3 2 3 3" xfId="2707" xr:uid="{FC34531B-BF9D-47C1-8F0A-4A1C6F5E2847}"/>
    <cellStyle name="Normal 3 2 2 3 2 3 4" xfId="1358" xr:uid="{E1F12828-0F5F-4978-B099-A3D7ED123DCD}"/>
    <cellStyle name="Normal 3 2 2 3 2 4" xfId="1667" xr:uid="{C9894087-0B1E-4A87-9B66-8A5629C3B259}"/>
    <cellStyle name="Normal 3 2 2 3 2 4 2" xfId="3016" xr:uid="{625C2A07-F190-47A3-B730-56E28C981C30}"/>
    <cellStyle name="Normal 3 2 2 3 2 5" xfId="2341" xr:uid="{CCECDF25-8605-4B14-BDE0-E63AD3C9426A}"/>
    <cellStyle name="Normal 3 2 2 3 2 6" xfId="992" xr:uid="{9AD12E7D-46A4-4E57-A1D0-ADC99760C9AF}"/>
    <cellStyle name="Normal 3 2 2 3 3" xfId="412" xr:uid="{FBA72FC9-A660-49BC-B1A2-5FFFF968FAA3}"/>
    <cellStyle name="Normal 3 2 2 3 3 2" xfId="1580" xr:uid="{331B14FD-613D-4FEE-BAE9-7243B8EB5671}"/>
    <cellStyle name="Normal 3 2 2 3 3 2 2" xfId="2929" xr:uid="{54A87533-146C-447F-97CA-F87A4D34A986}"/>
    <cellStyle name="Normal 3 2 2 3 3 3" xfId="2254" xr:uid="{A03FB2F8-DA44-4006-8BDD-93C32C1C4374}"/>
    <cellStyle name="Normal 3 2 2 3 3 4" xfId="905" xr:uid="{9CEEC159-75BF-4741-9B53-666B4D04AE0F}"/>
    <cellStyle name="Normal 3 2 2 3 4" xfId="597" xr:uid="{0D87D01D-45CB-440A-BFD8-77B8FB359A25}"/>
    <cellStyle name="Normal 3 2 2 3 4 2" xfId="1764" xr:uid="{290D63C7-6E00-4B46-8F6E-3AB0EF6E7B38}"/>
    <cellStyle name="Normal 3 2 2 3 4 2 2" xfId="3113" xr:uid="{F75A1534-7616-4F1C-865F-F4710B406181}"/>
    <cellStyle name="Normal 3 2 2 3 4 3" xfId="2438" xr:uid="{F4FC6A67-26D3-4F37-848F-85E75F560482}"/>
    <cellStyle name="Normal 3 2 2 3 4 4" xfId="1089" xr:uid="{380FE510-DCDB-496A-BC18-7DFD95539839}"/>
    <cellStyle name="Normal 3 2 2 3 5" xfId="284" xr:uid="{5BA14EAB-569C-46C3-819E-E846B555F9C2}"/>
    <cellStyle name="Normal 3 2 2 3 5 2" xfId="1946" xr:uid="{70A0A613-6D02-4867-84FD-3C5E766E1042}"/>
    <cellStyle name="Normal 3 2 2 3 5 2 2" xfId="3295" xr:uid="{DD30A31D-A7A3-427A-903E-0E9502ECA073}"/>
    <cellStyle name="Normal 3 2 2 3 5 3" xfId="2620" xr:uid="{ECC5B981-ADE4-4AFC-9B77-BEA8DEFF6CCC}"/>
    <cellStyle name="Normal 3 2 2 3 5 4" xfId="1271" xr:uid="{D93D0DC2-C126-4D23-ADB8-847C2EB71C85}"/>
    <cellStyle name="Normal 3 2 2 3 6" xfId="1453" xr:uid="{04482283-8CBF-46F8-997B-21437CE93FDE}"/>
    <cellStyle name="Normal 3 2 2 3 6 2" xfId="2802" xr:uid="{3657A577-1A04-48C1-8F67-116CB0388752}"/>
    <cellStyle name="Normal 3 2 2 3 7" xfId="2128" xr:uid="{FECA957B-6F30-4F60-BA69-4FC45E321436}"/>
    <cellStyle name="Normal 3 2 2 3 8" xfId="779" xr:uid="{4CD19595-C7EB-4CD0-9490-395BB30296EE}"/>
    <cellStyle name="Normal 3 2 2 4" xfId="129" xr:uid="{00000000-0005-0000-0000-00002F000000}"/>
    <cellStyle name="Normal 3 2 2 4 2" xfId="442" xr:uid="{600A8196-ADC9-4B63-B5C3-3DE635D90469}"/>
    <cellStyle name="Normal 3 2 2 4 2 2" xfId="1609" xr:uid="{5A6867EF-40F7-4368-BB98-61547C55AEA0}"/>
    <cellStyle name="Normal 3 2 2 4 2 2 2" xfId="2958" xr:uid="{05FFA3F6-59CD-4ECC-9661-BA28281DE7C4}"/>
    <cellStyle name="Normal 3 2 2 4 2 3" xfId="2283" xr:uid="{0CC252CC-4F2A-4E06-AED4-8579735E12A1}"/>
    <cellStyle name="Normal 3 2 2 4 2 4" xfId="934" xr:uid="{9484206F-D0DA-4F7F-80A2-3503DFF82D0D}"/>
    <cellStyle name="Normal 3 2 2 4 3" xfId="626" xr:uid="{B1A1AE03-E637-4206-AC29-BEC2FF3F4320}"/>
    <cellStyle name="Normal 3 2 2 4 3 2" xfId="1793" xr:uid="{0FCE2038-07C6-44E4-B71A-F62513339BE1}"/>
    <cellStyle name="Normal 3 2 2 4 3 2 2" xfId="3142" xr:uid="{45706B03-A491-4350-93EB-99B30BEB755B}"/>
    <cellStyle name="Normal 3 2 2 4 3 3" xfId="2467" xr:uid="{BF6489B5-C54E-4831-A1C3-FDF2D417619A}"/>
    <cellStyle name="Normal 3 2 2 4 3 4" xfId="1118" xr:uid="{379CFD23-1FE7-4487-8645-DBC2C5CE2BF0}"/>
    <cellStyle name="Normal 3 2 2 4 4" xfId="314" xr:uid="{C682600F-37B0-4D6A-BB7E-2EE04A8E185C}"/>
    <cellStyle name="Normal 3 2 2 4 4 2" xfId="1975" xr:uid="{FAC09452-3EA4-4D78-AF11-7CC3E9D0048E}"/>
    <cellStyle name="Normal 3 2 2 4 4 2 2" xfId="3324" xr:uid="{00072C9F-60CE-42E2-8CFF-1B3F015438E8}"/>
    <cellStyle name="Normal 3 2 2 4 4 3" xfId="2649" xr:uid="{C958603B-F158-49DF-B52A-75D860348A64}"/>
    <cellStyle name="Normal 3 2 2 4 4 4" xfId="1300" xr:uid="{77ECB365-130A-4B75-9953-ED41091A2BC5}"/>
    <cellStyle name="Normal 3 2 2 4 5" xfId="1483" xr:uid="{8A348BB0-B133-4049-88AF-025D4D74F3B7}"/>
    <cellStyle name="Normal 3 2 2 4 5 2" xfId="2832" xr:uid="{C5BABB5F-30D3-4E6A-91D2-11C378C0BCC9}"/>
    <cellStyle name="Normal 3 2 2 4 6" xfId="2158" xr:uid="{54CC46F8-7776-448D-A555-4D0868A91050}"/>
    <cellStyle name="Normal 3 2 2 4 7" xfId="809" xr:uid="{EBF1EF13-38FE-4B3E-A848-867E4DA747C1}"/>
    <cellStyle name="Normal 3 2 2 5" xfId="349" xr:uid="{B01E37E6-EC30-4FDD-B032-0AC1CB267C74}"/>
    <cellStyle name="Normal 3 2 2 5 2" xfId="1517" xr:uid="{EE2F252A-1E04-42F8-8010-71DB1120BC07}"/>
    <cellStyle name="Normal 3 2 2 5 2 2" xfId="2866" xr:uid="{61C30FC1-45F4-4D41-A74C-D612FD621DE3}"/>
    <cellStyle name="Normal 3 2 2 5 3" xfId="2191" xr:uid="{1AE0C4A4-05DB-4309-8635-9E7F71E1BD8A}"/>
    <cellStyle name="Normal 3 2 2 5 4" xfId="842" xr:uid="{998B3C6E-9FDB-435E-AF82-33D0B3830422}"/>
    <cellStyle name="Normal 3 2 2 6" xfId="534" xr:uid="{8A1EF20E-BCC2-41D9-940A-7F258DEBA161}"/>
    <cellStyle name="Normal 3 2 2 6 2" xfId="1701" xr:uid="{6FFA513C-1B8A-4137-9E6A-8D41A4E5F78C}"/>
    <cellStyle name="Normal 3 2 2 6 2 2" xfId="3050" xr:uid="{449CF9A5-23E4-4DD6-B2F0-7BA053F8890A}"/>
    <cellStyle name="Normal 3 2 2 6 3" xfId="2375" xr:uid="{F703DE6B-9073-45EF-9ED8-7E4158BD22A2}"/>
    <cellStyle name="Normal 3 2 2 6 4" xfId="1026" xr:uid="{C6B0C5A6-E6C0-4332-90F2-B0648B4CA2C2}"/>
    <cellStyle name="Normal 3 2 2 7" xfId="221" xr:uid="{2A91EA54-D4A7-4264-8712-3FEE7E59D4C4}"/>
    <cellStyle name="Normal 3 2 2 7 2" xfId="1883" xr:uid="{3539EED5-B49E-4356-97A4-3351DB3A1954}"/>
    <cellStyle name="Normal 3 2 2 7 2 2" xfId="3232" xr:uid="{A5BC95DB-7D83-4BF6-8BD1-F7D53F8C070C}"/>
    <cellStyle name="Normal 3 2 2 7 3" xfId="2557" xr:uid="{5583EFE6-6822-46B2-BBF4-BBB18D75BD6A}"/>
    <cellStyle name="Normal 3 2 2 7 4" xfId="1208" xr:uid="{B5118A59-0858-4E52-B30D-EC2EAB5F86EF}"/>
    <cellStyle name="Normal 3 2 2 8" xfId="1390" xr:uid="{93BF776E-DF16-4ED8-87A0-14E76933A4E9}"/>
    <cellStyle name="Normal 3 2 2 8 2" xfId="2739" xr:uid="{FD20B2E6-8D49-42D5-A1F6-C65A27DD7FF3}"/>
    <cellStyle name="Normal 3 2 2 9" xfId="2065" xr:uid="{59F1EAD5-8920-472C-BF49-76D65F340A59}"/>
    <cellStyle name="Normal 3 2 3" xfId="54" xr:uid="{00000000-0005-0000-0000-000030000000}"/>
    <cellStyle name="Normal 3 2 3 2" xfId="144" xr:uid="{00000000-0005-0000-0000-000031000000}"/>
    <cellStyle name="Normal 3 2 3 2 2" xfId="641" xr:uid="{BD9C57FE-85BC-433E-8E6C-620C1E279A0B}"/>
    <cellStyle name="Normal 3 2 3 2 2 2" xfId="1808" xr:uid="{1154BE3C-C54F-4C68-B400-B55F3788F4A9}"/>
    <cellStyle name="Normal 3 2 3 2 2 2 2" xfId="3157" xr:uid="{3CD9F710-875A-49CD-BE5F-74C4433B3852}"/>
    <cellStyle name="Normal 3 2 3 2 2 3" xfId="2482" xr:uid="{4C539DEE-FEE9-42AC-B25E-B33ECEB4F9A1}"/>
    <cellStyle name="Normal 3 2 3 2 2 4" xfId="1133" xr:uid="{3829298C-4A1E-4523-B663-7564EB4206C7}"/>
    <cellStyle name="Normal 3 2 3 2 3" xfId="457" xr:uid="{71DB9096-9725-42C1-8CC3-69B6E2DC978E}"/>
    <cellStyle name="Normal 3 2 3 2 3 2" xfId="1990" xr:uid="{D9CF2163-76A8-4DFE-9B83-0ABC30CF9941}"/>
    <cellStyle name="Normal 3 2 3 2 3 2 2" xfId="3339" xr:uid="{66F5AC57-2716-4C33-910B-9DF1D183D94F}"/>
    <cellStyle name="Normal 3 2 3 2 3 3" xfId="2664" xr:uid="{3B0ACAC4-8CE3-42E4-84EA-FDA432C80AE2}"/>
    <cellStyle name="Normal 3 2 3 2 3 4" xfId="1315" xr:uid="{DC4C1858-E951-4E72-ACDD-B4491B612E8A}"/>
    <cellStyle name="Normal 3 2 3 2 4" xfId="1624" xr:uid="{438A08D0-5DD6-4EB6-92F4-6706AB89507C}"/>
    <cellStyle name="Normal 3 2 3 2 4 2" xfId="2973" xr:uid="{9BF303EA-C88C-43D2-9CD0-61D9945AE32B}"/>
    <cellStyle name="Normal 3 2 3 2 5" xfId="2298" xr:uid="{9BFF7F99-B4F0-4367-B909-4A7B0FCD045E}"/>
    <cellStyle name="Normal 3 2 3 2 6" xfId="949" xr:uid="{B80B7BF8-2180-410E-9BD7-FEA9FACC4BB7}"/>
    <cellStyle name="Normal 3 2 3 3" xfId="367" xr:uid="{4004A80D-F608-458C-93F9-9F2A84E5A53F}"/>
    <cellStyle name="Normal 3 2 3 3 2" xfId="1535" xr:uid="{1B5A9B21-0E05-4E29-894F-53AB839C18F9}"/>
    <cellStyle name="Normal 3 2 3 3 2 2" xfId="2884" xr:uid="{250EF1DD-4934-4BEE-9F92-6EFD0D235A51}"/>
    <cellStyle name="Normal 3 2 3 3 3" xfId="2209" xr:uid="{046F47D5-5845-4588-A66D-660F1F54D0CA}"/>
    <cellStyle name="Normal 3 2 3 3 4" xfId="860" xr:uid="{2CDE71C5-50FA-4C06-B764-44EA4D41863A}"/>
    <cellStyle name="Normal 3 2 3 4" xfId="552" xr:uid="{9E6171A3-A326-43FA-8630-49F9766A1FC1}"/>
    <cellStyle name="Normal 3 2 3 4 2" xfId="1719" xr:uid="{454C50C1-37FB-46B2-A492-942448A1924F}"/>
    <cellStyle name="Normal 3 2 3 4 2 2" xfId="3068" xr:uid="{C4EAE83F-1E29-4483-A7CA-3DEAD96AC19C}"/>
    <cellStyle name="Normal 3 2 3 4 3" xfId="2393" xr:uid="{0CEB8F89-1E84-43EC-A3FB-F7D195A2EF36}"/>
    <cellStyle name="Normal 3 2 3 4 4" xfId="1044" xr:uid="{E925A17F-BCC1-4466-96F6-CF5342EE879E}"/>
    <cellStyle name="Normal 3 2 3 5" xfId="239" xr:uid="{36AFBF0D-3FAE-432D-BF88-BFC097F21B32}"/>
    <cellStyle name="Normal 3 2 3 5 2" xfId="1901" xr:uid="{BC6DECFB-381B-46F6-9EEE-AC2D75A1357F}"/>
    <cellStyle name="Normal 3 2 3 5 2 2" xfId="3250" xr:uid="{0CDD265F-E00B-45D2-B48E-3929D6D0C2F5}"/>
    <cellStyle name="Normal 3 2 3 5 3" xfId="2575" xr:uid="{B3FCD77D-DCBE-4120-AB46-4AE994D7890B}"/>
    <cellStyle name="Normal 3 2 3 5 4" xfId="1226" xr:uid="{4E8A4F34-B2E8-4D0F-A8F7-BA294DF5BA97}"/>
    <cellStyle name="Normal 3 2 3 6" xfId="1408" xr:uid="{9DC17B56-3B1E-469B-B1E4-73349C74BB9F}"/>
    <cellStyle name="Normal 3 2 3 6 2" xfId="2757" xr:uid="{3749935A-8F28-4630-8E37-83D1CCED02A4}"/>
    <cellStyle name="Normal 3 2 3 7" xfId="2083" xr:uid="{4508173F-C4B1-4CD4-938A-62A5BC6EA8A8}"/>
    <cellStyle name="Normal 3 2 3 8" xfId="734" xr:uid="{0911CF97-F6D4-4B42-85CE-63F47720FF01}"/>
    <cellStyle name="Normal 3 2 4" xfId="85" xr:uid="{00000000-0005-0000-0000-000032000000}"/>
    <cellStyle name="Normal 3 2 4 2" xfId="173" xr:uid="{00000000-0005-0000-0000-000033000000}"/>
    <cellStyle name="Normal 3 2 4 2 2" xfId="670" xr:uid="{64272E9A-16F1-4637-B66C-4618A3C8CC2F}"/>
    <cellStyle name="Normal 3 2 4 2 2 2" xfId="1837" xr:uid="{22F5736A-058B-486E-9874-52103CFB4A48}"/>
    <cellStyle name="Normal 3 2 4 2 2 2 2" xfId="3186" xr:uid="{2739E916-2F14-4A88-8B24-D4ACABE638CC}"/>
    <cellStyle name="Normal 3 2 4 2 2 3" xfId="2511" xr:uid="{CE751E21-0F96-4646-9D35-680626F2031D}"/>
    <cellStyle name="Normal 3 2 4 2 2 4" xfId="1162" xr:uid="{AD80CFF1-5C48-44D4-A625-499C0012A0DE}"/>
    <cellStyle name="Normal 3 2 4 2 3" xfId="486" xr:uid="{86DD01C8-6A4F-4F11-B1B6-3E55C85A2692}"/>
    <cellStyle name="Normal 3 2 4 2 3 2" xfId="2019" xr:uid="{201E76BB-7581-471D-9FD6-8CF64B336E71}"/>
    <cellStyle name="Normal 3 2 4 2 3 2 2" xfId="3368" xr:uid="{88B8889E-1F1B-4147-8CC5-484872C6AFDB}"/>
    <cellStyle name="Normal 3 2 4 2 3 3" xfId="2693" xr:uid="{A01252D2-1479-4DB0-8C81-F340AAE8B0A1}"/>
    <cellStyle name="Normal 3 2 4 2 3 4" xfId="1344" xr:uid="{5BC99547-4A2B-41B9-AF3F-5D8E0D46F080}"/>
    <cellStyle name="Normal 3 2 4 2 4" xfId="1653" xr:uid="{8E432DB4-33D2-49D8-8265-2A25DAE30966}"/>
    <cellStyle name="Normal 3 2 4 2 4 2" xfId="3002" xr:uid="{834C64CE-B367-4C85-872C-8929811BF39B}"/>
    <cellStyle name="Normal 3 2 4 2 5" xfId="2327" xr:uid="{0515EE33-541D-44F0-AECA-BAD45A8F4E4E}"/>
    <cellStyle name="Normal 3 2 4 2 6" xfId="978" xr:uid="{7C6AB5C2-83BF-48EF-806C-B08E5D10B797}"/>
    <cellStyle name="Normal 3 2 4 3" xfId="398" xr:uid="{8813ADA5-2CC5-4C3F-9880-857ED395779B}"/>
    <cellStyle name="Normal 3 2 4 3 2" xfId="1566" xr:uid="{F5ADF741-D2F0-465E-8EBD-4B282D34D1F9}"/>
    <cellStyle name="Normal 3 2 4 3 2 2" xfId="2915" xr:uid="{F3218FEE-7148-46D2-88BE-7E82968ED973}"/>
    <cellStyle name="Normal 3 2 4 3 3" xfId="2240" xr:uid="{2978FA35-A08E-4DD9-9467-4E1CF3FBA0A3}"/>
    <cellStyle name="Normal 3 2 4 3 4" xfId="891" xr:uid="{E444FE6F-6EE5-49B1-ADF0-763B6F2F26A2}"/>
    <cellStyle name="Normal 3 2 4 4" xfId="583" xr:uid="{B3B1BED1-93CD-486D-AAC7-7ECEF65107F2}"/>
    <cellStyle name="Normal 3 2 4 4 2" xfId="1750" xr:uid="{E648F957-DDB1-4922-A0F5-EB7061D8FB91}"/>
    <cellStyle name="Normal 3 2 4 4 2 2" xfId="3099" xr:uid="{8AD45EF0-F2AE-4FBC-999A-2092270E3705}"/>
    <cellStyle name="Normal 3 2 4 4 3" xfId="2424" xr:uid="{DAF2B185-80EF-49A6-8C37-88301AE36CB0}"/>
    <cellStyle name="Normal 3 2 4 4 4" xfId="1075" xr:uid="{F73AA7CF-204D-432A-A2A7-766C6AFE5371}"/>
    <cellStyle name="Normal 3 2 4 5" xfId="270" xr:uid="{BC7C4C93-C7A0-49B5-9B31-80477EAD87BC}"/>
    <cellStyle name="Normal 3 2 4 5 2" xfId="1932" xr:uid="{73372442-EE5B-4833-9809-F3BE3F31C886}"/>
    <cellStyle name="Normal 3 2 4 5 2 2" xfId="3281" xr:uid="{D6A60657-0B28-4FA0-87A1-95150C92CCF5}"/>
    <cellStyle name="Normal 3 2 4 5 3" xfId="2606" xr:uid="{9C3D094B-3D86-4FCA-80A3-9EF95055B4BE}"/>
    <cellStyle name="Normal 3 2 4 5 4" xfId="1257" xr:uid="{16CE0016-A41E-48E5-8EA5-267F1A82CB04}"/>
    <cellStyle name="Normal 3 2 4 6" xfId="1439" xr:uid="{C4631ECA-FBD6-4ACA-9D7C-46B2479C6BBD}"/>
    <cellStyle name="Normal 3 2 4 6 2" xfId="2788" xr:uid="{7248051A-CE73-4546-B85B-FB9CFB16EECB}"/>
    <cellStyle name="Normal 3 2 4 7" xfId="2114" xr:uid="{3AF182B8-5C99-4F9D-B0C9-B1D0EF66F392}"/>
    <cellStyle name="Normal 3 2 4 8" xfId="765" xr:uid="{3D625F60-0228-4A7B-809C-78C432E1124A}"/>
    <cellStyle name="Normal 3 2 5" xfId="115" xr:uid="{00000000-0005-0000-0000-000034000000}"/>
    <cellStyle name="Normal 3 2 5 2" xfId="428" xr:uid="{E596DE24-7CCB-4F9C-98AF-98497F25D172}"/>
    <cellStyle name="Normal 3 2 5 2 2" xfId="1595" xr:uid="{F84D316E-3CAA-4C96-8289-0C8E6CA31B06}"/>
    <cellStyle name="Normal 3 2 5 2 2 2" xfId="2944" xr:uid="{49DCE903-827D-46D4-AEDB-D314886E5DF1}"/>
    <cellStyle name="Normal 3 2 5 2 3" xfId="2269" xr:uid="{A125080E-4448-4363-A773-8F2FECE85E83}"/>
    <cellStyle name="Normal 3 2 5 2 4" xfId="920" xr:uid="{E60284DC-9183-45C4-8C2D-D723057016AE}"/>
    <cellStyle name="Normal 3 2 5 3" xfId="612" xr:uid="{8400C82E-B2C3-40AD-A433-3992A8217BFC}"/>
    <cellStyle name="Normal 3 2 5 3 2" xfId="1779" xr:uid="{1D2EB963-C6CC-435B-99A5-71A0CE38C0A6}"/>
    <cellStyle name="Normal 3 2 5 3 2 2" xfId="3128" xr:uid="{BC696AD8-6C36-426D-90FC-646506BBD538}"/>
    <cellStyle name="Normal 3 2 5 3 3" xfId="2453" xr:uid="{A9415B22-2256-4D7C-9451-65676F24792C}"/>
    <cellStyle name="Normal 3 2 5 3 4" xfId="1104" xr:uid="{8F2AB7F4-7568-4541-9D57-AD5C0785CE2E}"/>
    <cellStyle name="Normal 3 2 5 4" xfId="300" xr:uid="{D1E03709-2AC9-4D66-87E3-1869D80DCC93}"/>
    <cellStyle name="Normal 3 2 5 4 2" xfId="1961" xr:uid="{E24085A3-8FA3-4514-A2E0-AA8D26E46365}"/>
    <cellStyle name="Normal 3 2 5 4 2 2" xfId="3310" xr:uid="{A0637FFD-609B-4777-A063-B7D6B0F08C0D}"/>
    <cellStyle name="Normal 3 2 5 4 3" xfId="2635" xr:uid="{042BB5D8-A4F3-497B-B1A1-55B403AD173F}"/>
    <cellStyle name="Normal 3 2 5 4 4" xfId="1286" xr:uid="{CB33A8AE-DD38-4643-BAB4-0D696460114A}"/>
    <cellStyle name="Normal 3 2 5 5" xfId="1469" xr:uid="{039F30A9-F2D9-48C9-9B75-013B2F589422}"/>
    <cellStyle name="Normal 3 2 5 5 2" xfId="2818" xr:uid="{97392B58-E241-44C5-B1EA-50AC656E85CD}"/>
    <cellStyle name="Normal 3 2 5 6" xfId="2144" xr:uid="{2D088862-B765-4A7D-B607-56EEE5AE2A15}"/>
    <cellStyle name="Normal 3 2 5 7" xfId="795" xr:uid="{D68ABEF1-3BC6-4519-8202-C2F5910699E4}"/>
    <cellStyle name="Normal 3 2 6" xfId="335" xr:uid="{A16AF5B8-29A3-4682-8E99-374133418CF8}"/>
    <cellStyle name="Normal 3 2 6 2" xfId="1503" xr:uid="{1B18E968-5A64-4D4A-B933-977B8C5E4D3D}"/>
    <cellStyle name="Normal 3 2 6 2 2" xfId="2852" xr:uid="{2903D2C8-A42A-4060-A2CC-E4FC4B19C9E7}"/>
    <cellStyle name="Normal 3 2 6 3" xfId="2177" xr:uid="{3052C1B7-4163-437D-A187-0932870DEA55}"/>
    <cellStyle name="Normal 3 2 6 4" xfId="828" xr:uid="{32CF5712-3AE1-4A6D-B3B2-69DD27DBC1DD}"/>
    <cellStyle name="Normal 3 2 7" xfId="520" xr:uid="{E13A39F9-7282-483A-A912-0CB479AEB574}"/>
    <cellStyle name="Normal 3 2 7 2" xfId="1687" xr:uid="{F38BD01C-6CEE-439B-BC61-984682F0D763}"/>
    <cellStyle name="Normal 3 2 7 2 2" xfId="3036" xr:uid="{91971002-FF84-41A1-A8DE-13949FEF64F5}"/>
    <cellStyle name="Normal 3 2 7 3" xfId="2361" xr:uid="{3615CE36-0B92-47CB-AA8E-7DCAE7139C8A}"/>
    <cellStyle name="Normal 3 2 7 4" xfId="1012" xr:uid="{C63AC319-DDDC-46B8-9EE4-95086F7B394A}"/>
    <cellStyle name="Normal 3 2 8" xfId="207" xr:uid="{C7BD09EA-F873-49E6-9975-C49DB8DB038C}"/>
    <cellStyle name="Normal 3 2 8 2" xfId="1869" xr:uid="{1332E3D7-5D9B-465D-9AA6-4344FE1BC059}"/>
    <cellStyle name="Normal 3 2 8 2 2" xfId="3218" xr:uid="{C03BC117-C370-48BC-AA55-40CF0E3C9EE2}"/>
    <cellStyle name="Normal 3 2 8 3" xfId="2543" xr:uid="{7CFEABFE-AD0E-4E9E-9FE1-B69609291DCE}"/>
    <cellStyle name="Normal 3 2 8 4" xfId="1194" xr:uid="{A9CFCEAC-522B-4485-A991-13C789610B46}"/>
    <cellStyle name="Normal 3 2 9" xfId="1376" xr:uid="{0BAB421D-A324-4D48-877D-DE70DFE27B68}"/>
    <cellStyle name="Normal 3 2 9 2" xfId="2725" xr:uid="{A8C4C3CD-6716-425A-A000-B98144CFA070}"/>
    <cellStyle name="Normal 3 3" xfId="12" xr:uid="{00000000-0005-0000-0000-000035000000}"/>
    <cellStyle name="Normal 3 3 10" xfId="2044" xr:uid="{DD3AA186-3E6F-4F35-B429-458DE1C464AF}"/>
    <cellStyle name="Normal 3 3 11" xfId="695" xr:uid="{B838C1A9-1754-46EF-BD79-AD9192F6C324}"/>
    <cellStyle name="Normal 3 3 2" xfId="29" xr:uid="{00000000-0005-0000-0000-000036000000}"/>
    <cellStyle name="Normal 3 3 2 10" xfId="709" xr:uid="{0CF19E46-AAC8-4F07-8EA4-503476F4BD56}"/>
    <cellStyle name="Normal 3 3 2 2" xfId="61" xr:uid="{00000000-0005-0000-0000-000037000000}"/>
    <cellStyle name="Normal 3 3 2 2 2" xfId="151" xr:uid="{00000000-0005-0000-0000-000038000000}"/>
    <cellStyle name="Normal 3 3 2 2 2 2" xfId="648" xr:uid="{EC16CF67-35DF-4659-8498-4B5E1208094A}"/>
    <cellStyle name="Normal 3 3 2 2 2 2 2" xfId="1815" xr:uid="{6D051C3D-CCD7-46BD-A906-1A1C2FC9306D}"/>
    <cellStyle name="Normal 3 3 2 2 2 2 2 2" xfId="3164" xr:uid="{7ECD8D7B-A491-4C08-81F4-CDAACC8F7E7D}"/>
    <cellStyle name="Normal 3 3 2 2 2 2 3" xfId="2489" xr:uid="{D7890560-B2F7-4968-9D91-8279BC4BC285}"/>
    <cellStyle name="Normal 3 3 2 2 2 2 4" xfId="1140" xr:uid="{787FFCBA-1B4A-45C3-85D9-23C35F28A68B}"/>
    <cellStyle name="Normal 3 3 2 2 2 3" xfId="464" xr:uid="{08B17E56-C312-46F6-9D55-AFD08A62D450}"/>
    <cellStyle name="Normal 3 3 2 2 2 3 2" xfId="1997" xr:uid="{C939C477-E0A8-44D9-B23F-34EB67AEE3F1}"/>
    <cellStyle name="Normal 3 3 2 2 2 3 2 2" xfId="3346" xr:uid="{3A5CC512-B5C6-45DD-B966-D40EEDF26073}"/>
    <cellStyle name="Normal 3 3 2 2 2 3 3" xfId="2671" xr:uid="{A971EC8F-90F7-4582-89F7-F5A7FB7FAF25}"/>
    <cellStyle name="Normal 3 3 2 2 2 3 4" xfId="1322" xr:uid="{12D71E27-2F8B-4B56-88BF-9A9017BC0EBE}"/>
    <cellStyle name="Normal 3 3 2 2 2 4" xfId="1631" xr:uid="{14CEED22-F7E1-447B-9A1C-E10552A1BB50}"/>
    <cellStyle name="Normal 3 3 2 2 2 4 2" xfId="2980" xr:uid="{49D11033-4765-4ED3-9B2B-7EFE32DB2504}"/>
    <cellStyle name="Normal 3 3 2 2 2 5" xfId="2305" xr:uid="{5EADC73F-C0A2-4154-A964-60F6933CD2B1}"/>
    <cellStyle name="Normal 3 3 2 2 2 6" xfId="956" xr:uid="{CA32F3B6-D386-41EE-9D36-25EE21EB3F41}"/>
    <cellStyle name="Normal 3 3 2 2 3" xfId="374" xr:uid="{556D0343-5C6C-499B-A2A5-E6F0D3D88B91}"/>
    <cellStyle name="Normal 3 3 2 2 3 2" xfId="1542" xr:uid="{D7033AB7-288E-4A2B-9357-FD2F677B952F}"/>
    <cellStyle name="Normal 3 3 2 2 3 2 2" xfId="2891" xr:uid="{179C5B71-F4B9-4172-8671-9219E00C58CB}"/>
    <cellStyle name="Normal 3 3 2 2 3 3" xfId="2216" xr:uid="{521A9194-0D47-4D68-8924-F9ED034954FB}"/>
    <cellStyle name="Normal 3 3 2 2 3 4" xfId="867" xr:uid="{E0996517-B84D-4247-A050-816773C874A1}"/>
    <cellStyle name="Normal 3 3 2 2 4" xfId="559" xr:uid="{62E22A7A-829F-45D7-8CB1-B436C183D0A3}"/>
    <cellStyle name="Normal 3 3 2 2 4 2" xfId="1726" xr:uid="{9C14208D-07BA-4F8B-8CCB-402BE2A17D38}"/>
    <cellStyle name="Normal 3 3 2 2 4 2 2" xfId="3075" xr:uid="{F806C86A-D0F8-469D-9812-E48D37CB2DED}"/>
    <cellStyle name="Normal 3 3 2 2 4 3" xfId="2400" xr:uid="{C673AC58-79CA-461D-849E-3A0BED94ABCA}"/>
    <cellStyle name="Normal 3 3 2 2 4 4" xfId="1051" xr:uid="{FECBA1FF-4D66-41D3-ADD7-C12B6CF8FF52}"/>
    <cellStyle name="Normal 3 3 2 2 5" xfId="246" xr:uid="{5E884B0D-B2DE-4F1D-AEE6-635D592CB14A}"/>
    <cellStyle name="Normal 3 3 2 2 5 2" xfId="1908" xr:uid="{10D2E13C-B14D-404C-B95D-04406102BB1E}"/>
    <cellStyle name="Normal 3 3 2 2 5 2 2" xfId="3257" xr:uid="{3CA4B29B-4645-4781-B61B-DD2717C18958}"/>
    <cellStyle name="Normal 3 3 2 2 5 3" xfId="2582" xr:uid="{2D539339-83F1-404E-9C79-F7F54DC1D9FE}"/>
    <cellStyle name="Normal 3 3 2 2 5 4" xfId="1233" xr:uid="{B0E089AA-DDA6-4493-8A14-7EC77904F4BD}"/>
    <cellStyle name="Normal 3 3 2 2 6" xfId="1415" xr:uid="{DABBD345-A215-44B9-8884-5F47FD502EE2}"/>
    <cellStyle name="Normal 3 3 2 2 6 2" xfId="2764" xr:uid="{7F030EE1-5033-4EE9-816D-49DACFE8D615}"/>
    <cellStyle name="Normal 3 3 2 2 7" xfId="2090" xr:uid="{34495BA7-A0D9-4ADE-AD74-972D114E7EE5}"/>
    <cellStyle name="Normal 3 3 2 2 8" xfId="741" xr:uid="{A84B1082-DDDD-43C8-8B40-21CE4A11CEE2}"/>
    <cellStyle name="Normal 3 3 2 3" xfId="92" xr:uid="{00000000-0005-0000-0000-000039000000}"/>
    <cellStyle name="Normal 3 3 2 3 2" xfId="180" xr:uid="{00000000-0005-0000-0000-00003A000000}"/>
    <cellStyle name="Normal 3 3 2 3 2 2" xfId="677" xr:uid="{B9BF74DD-98A0-4595-B771-7551761D2A29}"/>
    <cellStyle name="Normal 3 3 2 3 2 2 2" xfId="1844" xr:uid="{449E88CE-4E17-471B-BB25-948465ACAAAE}"/>
    <cellStyle name="Normal 3 3 2 3 2 2 2 2" xfId="3193" xr:uid="{4122EA66-AB3D-4DC7-B90B-4D5D9616876D}"/>
    <cellStyle name="Normal 3 3 2 3 2 2 3" xfId="2518" xr:uid="{84E2CC30-2305-4A09-9F6F-F55C03844438}"/>
    <cellStyle name="Normal 3 3 2 3 2 2 4" xfId="1169" xr:uid="{BFF82518-CC64-499A-83CD-A99BA07964E5}"/>
    <cellStyle name="Normal 3 3 2 3 2 3" xfId="493" xr:uid="{F47D71BF-AA4A-4A56-8F82-2A4880EE5E6D}"/>
    <cellStyle name="Normal 3 3 2 3 2 3 2" xfId="2026" xr:uid="{702FD69E-B843-403D-AA69-B36B71FDD84B}"/>
    <cellStyle name="Normal 3 3 2 3 2 3 2 2" xfId="3375" xr:uid="{A2D5B03A-C2AF-4F5A-9BC4-AB08CCA73883}"/>
    <cellStyle name="Normal 3 3 2 3 2 3 3" xfId="2700" xr:uid="{E320199A-54F8-4227-9915-FAF5B60480B7}"/>
    <cellStyle name="Normal 3 3 2 3 2 3 4" xfId="1351" xr:uid="{3F98DDA8-5DF6-4285-8C68-63A846DCEFDE}"/>
    <cellStyle name="Normal 3 3 2 3 2 4" xfId="1660" xr:uid="{AF67358E-9BD1-4807-B7CC-196326D77810}"/>
    <cellStyle name="Normal 3 3 2 3 2 4 2" xfId="3009" xr:uid="{D55561AB-B7F0-41C2-A985-4434D88B8B48}"/>
    <cellStyle name="Normal 3 3 2 3 2 5" xfId="2334" xr:uid="{261E85E1-DA17-42A7-8B9E-66ED7331BAE9}"/>
    <cellStyle name="Normal 3 3 2 3 2 6" xfId="985" xr:uid="{F9386664-DF25-45EB-8C25-1A962C07A1AF}"/>
    <cellStyle name="Normal 3 3 2 3 3" xfId="405" xr:uid="{4DB23FE5-B4F7-4F0D-A0DC-9B1378F90E2E}"/>
    <cellStyle name="Normal 3 3 2 3 3 2" xfId="1573" xr:uid="{C4ED9E0C-00F2-42D1-B896-321E27DCA678}"/>
    <cellStyle name="Normal 3 3 2 3 3 2 2" xfId="2922" xr:uid="{67C453DD-FC79-414F-9BA0-8A0239E684F4}"/>
    <cellStyle name="Normal 3 3 2 3 3 3" xfId="2247" xr:uid="{60734C57-0A3F-4628-9A75-FDC866C34883}"/>
    <cellStyle name="Normal 3 3 2 3 3 4" xfId="898" xr:uid="{B33E5DC2-DD7F-4433-BA51-C5BC59E9F8EF}"/>
    <cellStyle name="Normal 3 3 2 3 4" xfId="590" xr:uid="{3133F526-022C-4E5E-98A3-A7F157B8DBBE}"/>
    <cellStyle name="Normal 3 3 2 3 4 2" xfId="1757" xr:uid="{0B1E5ECC-DAFA-4CB5-8048-38306352FC3F}"/>
    <cellStyle name="Normal 3 3 2 3 4 2 2" xfId="3106" xr:uid="{51DAA0A1-1007-4BEA-9A57-942CCD3C9577}"/>
    <cellStyle name="Normal 3 3 2 3 4 3" xfId="2431" xr:uid="{02DBF163-1385-47A6-9524-6FB9480A8848}"/>
    <cellStyle name="Normal 3 3 2 3 4 4" xfId="1082" xr:uid="{D4C87B62-1F0E-455A-8D04-3A14CD2C64D4}"/>
    <cellStyle name="Normal 3 3 2 3 5" xfId="277" xr:uid="{402D8977-1F5C-4E45-86BD-87EBF5A8D0BC}"/>
    <cellStyle name="Normal 3 3 2 3 5 2" xfId="1939" xr:uid="{EA2F878A-C522-4C02-ADEB-31639F9F909A}"/>
    <cellStyle name="Normal 3 3 2 3 5 2 2" xfId="3288" xr:uid="{969A9818-575E-4843-A5D8-68A3F931E66D}"/>
    <cellStyle name="Normal 3 3 2 3 5 3" xfId="2613" xr:uid="{6BD33DD8-157C-46D6-8B4E-DDC2F902A7F0}"/>
    <cellStyle name="Normal 3 3 2 3 5 4" xfId="1264" xr:uid="{BA1D4918-3072-4C9E-9908-005482FA9ACB}"/>
    <cellStyle name="Normal 3 3 2 3 6" xfId="1446" xr:uid="{54B247AD-9865-41C2-9F01-A5BEAC07B0B8}"/>
    <cellStyle name="Normal 3 3 2 3 6 2" xfId="2795" xr:uid="{79730E84-5874-4637-9C9F-4FB82BB258AB}"/>
    <cellStyle name="Normal 3 3 2 3 7" xfId="2121" xr:uid="{7AE0BA7D-C365-4982-BB4E-B883FA455639}"/>
    <cellStyle name="Normal 3 3 2 3 8" xfId="772" xr:uid="{CDB900B0-B358-4A46-908F-661A9E10EBC6}"/>
    <cellStyle name="Normal 3 3 2 4" xfId="122" xr:uid="{00000000-0005-0000-0000-00003B000000}"/>
    <cellStyle name="Normal 3 3 2 4 2" xfId="435" xr:uid="{E43960BB-A1DB-4FFF-952C-96A3F1DC1BF7}"/>
    <cellStyle name="Normal 3 3 2 4 2 2" xfId="1602" xr:uid="{74AB2E4C-925D-4FE7-B71C-C8D5070AFDBC}"/>
    <cellStyle name="Normal 3 3 2 4 2 2 2" xfId="2951" xr:uid="{1B7E932A-E770-4EF1-A102-936F7EB97079}"/>
    <cellStyle name="Normal 3 3 2 4 2 3" xfId="2276" xr:uid="{82E6D24F-F727-49DD-A563-7ED669F774D1}"/>
    <cellStyle name="Normal 3 3 2 4 2 4" xfId="927" xr:uid="{F1F3F773-6ED2-4360-A129-0A13C07DCFFE}"/>
    <cellStyle name="Normal 3 3 2 4 3" xfId="619" xr:uid="{6EBA8DD5-580D-4711-BA49-B923A5267A41}"/>
    <cellStyle name="Normal 3 3 2 4 3 2" xfId="1786" xr:uid="{54202193-F156-4535-AE5D-12C84C9300C1}"/>
    <cellStyle name="Normal 3 3 2 4 3 2 2" xfId="3135" xr:uid="{5E2E92C6-3A05-4825-A2A8-D77395A8F8A0}"/>
    <cellStyle name="Normal 3 3 2 4 3 3" xfId="2460" xr:uid="{7E20E22C-31F0-47E6-ABA8-A988CA644434}"/>
    <cellStyle name="Normal 3 3 2 4 3 4" xfId="1111" xr:uid="{5B5CDB53-FC5E-43CC-8B76-80E745A34527}"/>
    <cellStyle name="Normal 3 3 2 4 4" xfId="307" xr:uid="{28586AE8-F5B6-4F33-90B3-52FB50EC4551}"/>
    <cellStyle name="Normal 3 3 2 4 4 2" xfId="1968" xr:uid="{74889CA9-BF71-41E8-A3F6-1196D20FBDC1}"/>
    <cellStyle name="Normal 3 3 2 4 4 2 2" xfId="3317" xr:uid="{4025C344-2D70-4591-B094-C51ACB126974}"/>
    <cellStyle name="Normal 3 3 2 4 4 3" xfId="2642" xr:uid="{F3FE1DB0-A0DF-42ED-9F19-45C9415F7300}"/>
    <cellStyle name="Normal 3 3 2 4 4 4" xfId="1293" xr:uid="{BCF7EEF1-A450-47E5-85A5-92820FC65CD3}"/>
    <cellStyle name="Normal 3 3 2 4 5" xfId="1476" xr:uid="{6FA957DE-292E-432E-850B-45F11CF833B0}"/>
    <cellStyle name="Normal 3 3 2 4 5 2" xfId="2825" xr:uid="{6A2633FF-3FE3-46AC-8E3B-59557EE848A8}"/>
    <cellStyle name="Normal 3 3 2 4 6" xfId="2151" xr:uid="{6BA8C48B-0C01-468D-9A2C-2D175458F2CF}"/>
    <cellStyle name="Normal 3 3 2 4 7" xfId="802" xr:uid="{36D0D112-0813-4DE8-8B1D-7F11E6C9E000}"/>
    <cellStyle name="Normal 3 3 2 5" xfId="342" xr:uid="{8437332A-1CEF-4FB4-8A74-2E3485E8E64B}"/>
    <cellStyle name="Normal 3 3 2 5 2" xfId="1510" xr:uid="{6FEE2706-AA8E-41EB-BE8E-5A223269CFC3}"/>
    <cellStyle name="Normal 3 3 2 5 2 2" xfId="2859" xr:uid="{6803B540-469C-4AF2-9493-ADF89EAA9308}"/>
    <cellStyle name="Normal 3 3 2 5 3" xfId="2184" xr:uid="{B81F1C84-0010-49CA-BDA1-0923B64C4855}"/>
    <cellStyle name="Normal 3 3 2 5 4" xfId="835" xr:uid="{99282CB0-2744-4B02-B2DE-CA756F55C7B1}"/>
    <cellStyle name="Normal 3 3 2 6" xfId="527" xr:uid="{83CE609B-73A5-46AB-A3E9-07EFFE929BF1}"/>
    <cellStyle name="Normal 3 3 2 6 2" xfId="1694" xr:uid="{F4AB2C34-601A-41B5-A271-60EE4E192424}"/>
    <cellStyle name="Normal 3 3 2 6 2 2" xfId="3043" xr:uid="{CA2CCA7C-B69D-43FD-AD73-7A5B74BF9ADF}"/>
    <cellStyle name="Normal 3 3 2 6 3" xfId="2368" xr:uid="{8FD6AE8A-D705-4100-8A4B-D715BF109FA5}"/>
    <cellStyle name="Normal 3 3 2 6 4" xfId="1019" xr:uid="{3EBDC5A0-FAAF-4388-8FB4-68F3B16F53E8}"/>
    <cellStyle name="Normal 3 3 2 7" xfId="214" xr:uid="{6B159253-F364-4972-8887-F12578E98233}"/>
    <cellStyle name="Normal 3 3 2 7 2" xfId="1876" xr:uid="{0930EBF0-57AC-41C1-9A98-9AC04254A5C5}"/>
    <cellStyle name="Normal 3 3 2 7 2 2" xfId="3225" xr:uid="{8BFDB477-A790-4591-AFE9-636F46EF125A}"/>
    <cellStyle name="Normal 3 3 2 7 3" xfId="2550" xr:uid="{874D5C35-1D39-4FEA-8223-7A2E8540BA32}"/>
    <cellStyle name="Normal 3 3 2 7 4" xfId="1201" xr:uid="{8EF45DB3-EBE7-46DB-B52B-D338F72CD33F}"/>
    <cellStyle name="Normal 3 3 2 8" xfId="1383" xr:uid="{9B166B8F-A818-4393-9725-AA7A0D8699F5}"/>
    <cellStyle name="Normal 3 3 2 8 2" xfId="2732" xr:uid="{B340ECB1-3BEB-47B2-8463-34FF92697FE4}"/>
    <cellStyle name="Normal 3 3 2 9" xfId="2058" xr:uid="{16B3C7E4-FB62-4DC3-B70D-E87732A41679}"/>
    <cellStyle name="Normal 3 3 3" xfId="47" xr:uid="{00000000-0005-0000-0000-00003C000000}"/>
    <cellStyle name="Normal 3 3 3 2" xfId="137" xr:uid="{00000000-0005-0000-0000-00003D000000}"/>
    <cellStyle name="Normal 3 3 3 2 2" xfId="634" xr:uid="{01A0882E-1A3A-4349-8710-E5E92DA1FA29}"/>
    <cellStyle name="Normal 3 3 3 2 2 2" xfId="1801" xr:uid="{430D50CC-050E-4E2C-B097-BEEDD5149BA1}"/>
    <cellStyle name="Normal 3 3 3 2 2 2 2" xfId="3150" xr:uid="{59A825B6-D590-45B6-87A8-E25944D85307}"/>
    <cellStyle name="Normal 3 3 3 2 2 3" xfId="2475" xr:uid="{BAE0015B-5635-4661-A2EC-EEA27A4B446D}"/>
    <cellStyle name="Normal 3 3 3 2 2 4" xfId="1126" xr:uid="{7BBD6FE5-1749-44A8-849A-51B8E27BA60C}"/>
    <cellStyle name="Normal 3 3 3 2 3" xfId="450" xr:uid="{89F133AB-A694-47A3-9C1F-A75C928D508A}"/>
    <cellStyle name="Normal 3 3 3 2 3 2" xfId="1983" xr:uid="{E7DA3545-662D-487A-8E3A-325385FA85D6}"/>
    <cellStyle name="Normal 3 3 3 2 3 2 2" xfId="3332" xr:uid="{F818E344-7082-41F8-BFF1-88B62ED47725}"/>
    <cellStyle name="Normal 3 3 3 2 3 3" xfId="2657" xr:uid="{E448CB51-6F56-45AC-B75D-DFDC9B5A528F}"/>
    <cellStyle name="Normal 3 3 3 2 3 4" xfId="1308" xr:uid="{59709398-55AA-43DE-B70E-2EC3BD86835C}"/>
    <cellStyle name="Normal 3 3 3 2 4" xfId="1617" xr:uid="{5A1BF5A7-63F8-4870-93C6-EC8DADEAABD3}"/>
    <cellStyle name="Normal 3 3 3 2 4 2" xfId="2966" xr:uid="{494F2BEF-78F8-48B3-A301-FECE4A1B761B}"/>
    <cellStyle name="Normal 3 3 3 2 5" xfId="2291" xr:uid="{13955F44-939C-4EB2-8954-13CDCB116E2F}"/>
    <cellStyle name="Normal 3 3 3 2 6" xfId="942" xr:uid="{1FBD9375-3501-4AE9-B4B7-CD49BA0B48B5}"/>
    <cellStyle name="Normal 3 3 3 3" xfId="360" xr:uid="{2776872D-3E40-4571-A1CC-EEDAC9DBCAF4}"/>
    <cellStyle name="Normal 3 3 3 3 2" xfId="1528" xr:uid="{0A938AAD-762E-4CC3-A81A-F9D4BE1164C4}"/>
    <cellStyle name="Normal 3 3 3 3 2 2" xfId="2877" xr:uid="{0DC709E1-DCAC-4AC7-B240-CFC4A87FD441}"/>
    <cellStyle name="Normal 3 3 3 3 3" xfId="2202" xr:uid="{365361F8-8744-4D4D-9CFB-124528727D7F}"/>
    <cellStyle name="Normal 3 3 3 3 4" xfId="853" xr:uid="{A3B37140-A82A-4A1D-856F-987535077010}"/>
    <cellStyle name="Normal 3 3 3 4" xfId="545" xr:uid="{1BCAD0D8-025E-4D2D-BE19-12E1362CF9C3}"/>
    <cellStyle name="Normal 3 3 3 4 2" xfId="1712" xr:uid="{62029F40-0F8F-4256-A599-83BDD3B3BA9A}"/>
    <cellStyle name="Normal 3 3 3 4 2 2" xfId="3061" xr:uid="{B961994E-43BC-4CDA-9EAD-01B2A4E0EF8B}"/>
    <cellStyle name="Normal 3 3 3 4 3" xfId="2386" xr:uid="{866DB1BD-E524-483C-8054-661CABCAB133}"/>
    <cellStyle name="Normal 3 3 3 4 4" xfId="1037" xr:uid="{21A414AC-7CA7-4032-AE49-B498F8F202E1}"/>
    <cellStyle name="Normal 3 3 3 5" xfId="232" xr:uid="{5C2C0660-B184-4E51-8EC1-93E5DF79099F}"/>
    <cellStyle name="Normal 3 3 3 5 2" xfId="1894" xr:uid="{B8270415-5324-4DBB-90E6-CAE1C2061368}"/>
    <cellStyle name="Normal 3 3 3 5 2 2" xfId="3243" xr:uid="{8D84DE2D-08E8-4BFE-A3C2-DC1A31E8E2B2}"/>
    <cellStyle name="Normal 3 3 3 5 3" xfId="2568" xr:uid="{4444DDBC-740D-4127-B056-1CF2143B6AF9}"/>
    <cellStyle name="Normal 3 3 3 5 4" xfId="1219" xr:uid="{2223744D-6AC9-41BF-B103-157F3BC2FA83}"/>
    <cellStyle name="Normal 3 3 3 6" xfId="1401" xr:uid="{6C3CC5A7-DE46-40E0-9D07-7DC69925341A}"/>
    <cellStyle name="Normal 3 3 3 6 2" xfId="2750" xr:uid="{44BA7AF6-A447-438C-8F67-5C7C45025FF4}"/>
    <cellStyle name="Normal 3 3 3 7" xfId="2076" xr:uid="{A7B2435C-87D8-4E94-BABE-ACC836E83C19}"/>
    <cellStyle name="Normal 3 3 3 8" xfId="727" xr:uid="{364D4852-60D3-49A7-B62E-7F582F4D2D3B}"/>
    <cellStyle name="Normal 3 3 4" xfId="78" xr:uid="{00000000-0005-0000-0000-00003E000000}"/>
    <cellStyle name="Normal 3 3 4 2" xfId="166" xr:uid="{00000000-0005-0000-0000-00003F000000}"/>
    <cellStyle name="Normal 3 3 4 2 2" xfId="663" xr:uid="{172C1D35-DFE4-4194-8D62-2696732A583E}"/>
    <cellStyle name="Normal 3 3 4 2 2 2" xfId="1830" xr:uid="{DAD9A55F-F69B-49C1-9D0E-15A60A49BB23}"/>
    <cellStyle name="Normal 3 3 4 2 2 2 2" xfId="3179" xr:uid="{FBA893A9-50EB-4150-A860-F0AF7EEF789E}"/>
    <cellStyle name="Normal 3 3 4 2 2 3" xfId="2504" xr:uid="{2DED5CBB-66EB-46A8-8529-3EDC3C493F3A}"/>
    <cellStyle name="Normal 3 3 4 2 2 4" xfId="1155" xr:uid="{138395F9-04B1-4425-9D3B-334FA3827FA7}"/>
    <cellStyle name="Normal 3 3 4 2 3" xfId="479" xr:uid="{AF4AC768-1327-4129-BB2B-FC2D33A4B0E4}"/>
    <cellStyle name="Normal 3 3 4 2 3 2" xfId="2012" xr:uid="{411E91CF-A74A-4BC6-88A8-25EA837C944E}"/>
    <cellStyle name="Normal 3 3 4 2 3 2 2" xfId="3361" xr:uid="{C9412395-C01D-4AA2-95AC-EE1B13955BB7}"/>
    <cellStyle name="Normal 3 3 4 2 3 3" xfId="2686" xr:uid="{A645C69D-3C62-485F-B001-09568A92909E}"/>
    <cellStyle name="Normal 3 3 4 2 3 4" xfId="1337" xr:uid="{4D0368AA-2410-4AAA-A028-4931C167CD7C}"/>
    <cellStyle name="Normal 3 3 4 2 4" xfId="1646" xr:uid="{86CA6238-7FE7-47A9-942A-9B7ED3B6F05F}"/>
    <cellStyle name="Normal 3 3 4 2 4 2" xfId="2995" xr:uid="{7305C6E2-94B3-422E-8B06-053E635ECA6F}"/>
    <cellStyle name="Normal 3 3 4 2 5" xfId="2320" xr:uid="{D9143569-F780-43A5-973A-CD38715784EF}"/>
    <cellStyle name="Normal 3 3 4 2 6" xfId="971" xr:uid="{49A0BF14-D9FC-4FE2-9D8D-4C94911F112D}"/>
    <cellStyle name="Normal 3 3 4 3" xfId="391" xr:uid="{B99766A0-046C-4E5F-B5E6-99EDCEC78E17}"/>
    <cellStyle name="Normal 3 3 4 3 2" xfId="1559" xr:uid="{336BEB49-608D-48C0-A431-89518A7BBFEA}"/>
    <cellStyle name="Normal 3 3 4 3 2 2" xfId="2908" xr:uid="{D8744275-C234-4326-8ABB-213A20DAB8A6}"/>
    <cellStyle name="Normal 3 3 4 3 3" xfId="2233" xr:uid="{8CA36627-EB18-40B5-9CF6-457CA2D6014D}"/>
    <cellStyle name="Normal 3 3 4 3 4" xfId="884" xr:uid="{86AEF3FF-20D9-42A5-8CE0-BD18E1499213}"/>
    <cellStyle name="Normal 3 3 4 4" xfId="576" xr:uid="{596A516B-81E9-439A-96B4-56BC1F893F98}"/>
    <cellStyle name="Normal 3 3 4 4 2" xfId="1743" xr:uid="{782DF806-438D-4D7A-A45A-A9AB20FBDB27}"/>
    <cellStyle name="Normal 3 3 4 4 2 2" xfId="3092" xr:uid="{04C44C3D-1EE4-4BCA-B46E-F500C93EB06B}"/>
    <cellStyle name="Normal 3 3 4 4 3" xfId="2417" xr:uid="{7C853557-C991-4EB3-A3EB-5BAB08A1597A}"/>
    <cellStyle name="Normal 3 3 4 4 4" xfId="1068" xr:uid="{93227D11-B8E9-4AA2-B7A6-E8F3730256F9}"/>
    <cellStyle name="Normal 3 3 4 5" xfId="263" xr:uid="{D9B4E48D-1868-48C7-8532-15091776F7D6}"/>
    <cellStyle name="Normal 3 3 4 5 2" xfId="1925" xr:uid="{177E8D8A-24AC-40BA-AD51-4D885E94860C}"/>
    <cellStyle name="Normal 3 3 4 5 2 2" xfId="3274" xr:uid="{7EE36E2B-822E-453A-B93C-6DFD71EA1C46}"/>
    <cellStyle name="Normal 3 3 4 5 3" xfId="2599" xr:uid="{B1FB12CD-9A8F-43B7-8817-DE86AE0D1C62}"/>
    <cellStyle name="Normal 3 3 4 5 4" xfId="1250" xr:uid="{A137EBB7-6F11-4355-BA37-26CD6CD0E2C0}"/>
    <cellStyle name="Normal 3 3 4 6" xfId="1432" xr:uid="{11B5EED3-F1CB-4E98-B199-4B2AC7525637}"/>
    <cellStyle name="Normal 3 3 4 6 2" xfId="2781" xr:uid="{5646A170-24C0-47F4-8436-6A3527C3A691}"/>
    <cellStyle name="Normal 3 3 4 7" xfId="2107" xr:uid="{648E386B-3CCC-4237-819D-7DD3187EA0F3}"/>
    <cellStyle name="Normal 3 3 4 8" xfId="758" xr:uid="{E164FBE6-34F3-417B-9E79-C62B1E1C900C}"/>
    <cellStyle name="Normal 3 3 5" xfId="108" xr:uid="{00000000-0005-0000-0000-000040000000}"/>
    <cellStyle name="Normal 3 3 5 2" xfId="421" xr:uid="{7C65EE58-B049-4793-AFBA-E3C7F21ED833}"/>
    <cellStyle name="Normal 3 3 5 2 2" xfId="1588" xr:uid="{50DFB79B-D572-41C7-9A53-B8C6D4E004E2}"/>
    <cellStyle name="Normal 3 3 5 2 2 2" xfId="2937" xr:uid="{66D92E3B-8CCD-4C30-A505-ECFAD40D6DAB}"/>
    <cellStyle name="Normal 3 3 5 2 3" xfId="2262" xr:uid="{38F41923-1B27-4841-88DA-F706027D91A4}"/>
    <cellStyle name="Normal 3 3 5 2 4" xfId="913" xr:uid="{98CCBCD1-C000-417A-BCBC-09E92484C3ED}"/>
    <cellStyle name="Normal 3 3 5 3" xfId="605" xr:uid="{6605645E-B9DB-44EA-AFF4-2EE6DE30B6B6}"/>
    <cellStyle name="Normal 3 3 5 3 2" xfId="1772" xr:uid="{6A726601-2566-430A-BC16-CA491D6B2837}"/>
    <cellStyle name="Normal 3 3 5 3 2 2" xfId="3121" xr:uid="{7AE33491-A8A1-45E1-8126-50B3C4DD5A8D}"/>
    <cellStyle name="Normal 3 3 5 3 3" xfId="2446" xr:uid="{3687ABDB-B52F-4BC2-90A3-5EE2B5DBB20F}"/>
    <cellStyle name="Normal 3 3 5 3 4" xfId="1097" xr:uid="{BE8E9165-2487-405D-87D8-44704A86B0CA}"/>
    <cellStyle name="Normal 3 3 5 4" xfId="293" xr:uid="{FDBCA544-43D2-4791-98E0-6A0F44CDF2C0}"/>
    <cellStyle name="Normal 3 3 5 4 2" xfId="1954" xr:uid="{E57CE010-BE0D-4A15-93D3-AD5E86CC8AE9}"/>
    <cellStyle name="Normal 3 3 5 4 2 2" xfId="3303" xr:uid="{1E20E50A-5A9D-48E8-A25D-A1D4EB410C14}"/>
    <cellStyle name="Normal 3 3 5 4 3" xfId="2628" xr:uid="{68630C3A-15FB-43E6-82DF-42BC5FB2249B}"/>
    <cellStyle name="Normal 3 3 5 4 4" xfId="1279" xr:uid="{5EB2FA08-BFE5-4ECE-99F9-F3845195A7AD}"/>
    <cellStyle name="Normal 3 3 5 5" xfId="1462" xr:uid="{78CA1808-DC41-4017-8373-73F60BD187D9}"/>
    <cellStyle name="Normal 3 3 5 5 2" xfId="2811" xr:uid="{019D17A5-C360-4BDB-928A-E540250203CA}"/>
    <cellStyle name="Normal 3 3 5 6" xfId="2137" xr:uid="{5DA9EF7A-52AB-43F9-A3FE-77B5DE6A32A9}"/>
    <cellStyle name="Normal 3 3 5 7" xfId="788" xr:uid="{8CA96084-EFB0-42BA-974C-E9DF44123228}"/>
    <cellStyle name="Normal 3 3 6" xfId="328" xr:uid="{5213FD7B-9269-4702-8380-3B54DB140722}"/>
    <cellStyle name="Normal 3 3 6 2" xfId="1496" xr:uid="{92B6283A-D8F0-44A3-AB4D-A1E7B9D1FAB0}"/>
    <cellStyle name="Normal 3 3 6 2 2" xfId="2845" xr:uid="{F7A48F25-F6EA-48D0-98B2-52D542A3828B}"/>
    <cellStyle name="Normal 3 3 6 3" xfId="2170" xr:uid="{65603563-121E-4E0C-85B6-D15C8C549016}"/>
    <cellStyle name="Normal 3 3 6 4" xfId="821" xr:uid="{B13D83CF-FD06-41E8-9669-D58224D688C9}"/>
    <cellStyle name="Normal 3 3 7" xfId="513" xr:uid="{99CA9216-B641-4466-B3FF-718B004E9778}"/>
    <cellStyle name="Normal 3 3 7 2" xfId="1680" xr:uid="{E6E90436-916A-48F6-B0B8-2FAA960A0586}"/>
    <cellStyle name="Normal 3 3 7 2 2" xfId="3029" xr:uid="{69845C85-A921-49F4-A3D5-EF3BF016A29B}"/>
    <cellStyle name="Normal 3 3 7 3" xfId="2354" xr:uid="{4C173B55-DC6D-42B1-9CE5-93B68CC4F534}"/>
    <cellStyle name="Normal 3 3 7 4" xfId="1005" xr:uid="{893F4EF2-88D3-4BBA-ACDA-C4F42530F60C}"/>
    <cellStyle name="Normal 3 3 8" xfId="200" xr:uid="{D9FD3DA0-B370-465C-A186-F68AA408EAEE}"/>
    <cellStyle name="Normal 3 3 8 2" xfId="1862" xr:uid="{751BF255-9C4A-4611-8DB1-4B2761A20117}"/>
    <cellStyle name="Normal 3 3 8 2 2" xfId="3211" xr:uid="{71E0D9A3-F622-4F84-8D61-D22D0C5E640C}"/>
    <cellStyle name="Normal 3 3 8 3" xfId="2536" xr:uid="{D3B9F86E-BEA6-4C0E-8A8D-29625C4405E7}"/>
    <cellStyle name="Normal 3 3 8 4" xfId="1187" xr:uid="{EC87C19F-D66E-4DD4-8639-826F93830EC9}"/>
    <cellStyle name="Normal 3 3 9" xfId="1369" xr:uid="{9C6E8CCA-DB92-4C08-B5B9-4CBF20988C01}"/>
    <cellStyle name="Normal 3 3 9 2" xfId="2718" xr:uid="{989F8BED-3D18-4577-BC63-A9E75D110703}"/>
    <cellStyle name="Normal 3 4" xfId="26" xr:uid="{00000000-0005-0000-0000-000041000000}"/>
    <cellStyle name="Normal 3 4 10" xfId="706" xr:uid="{E98C17D5-CDCD-47CF-B567-809619134A3B}"/>
    <cellStyle name="Normal 3 4 2" xfId="58" xr:uid="{00000000-0005-0000-0000-000042000000}"/>
    <cellStyle name="Normal 3 4 2 2" xfId="148" xr:uid="{00000000-0005-0000-0000-000043000000}"/>
    <cellStyle name="Normal 3 4 2 2 2" xfId="645" xr:uid="{B9FCFE61-BC76-4DF9-8F54-1721FB1086C8}"/>
    <cellStyle name="Normal 3 4 2 2 2 2" xfId="1812" xr:uid="{38E40229-96E4-4887-9B41-4632CEF85755}"/>
    <cellStyle name="Normal 3 4 2 2 2 2 2" xfId="3161" xr:uid="{BA51D34E-1F4A-4845-9637-549118265857}"/>
    <cellStyle name="Normal 3 4 2 2 2 3" xfId="2486" xr:uid="{F8411D4D-70EB-43C4-82CC-543864A29867}"/>
    <cellStyle name="Normal 3 4 2 2 2 4" xfId="1137" xr:uid="{0694E120-F99B-4DE3-934E-6EAE797799E1}"/>
    <cellStyle name="Normal 3 4 2 2 3" xfId="461" xr:uid="{BF9B1D6C-5D17-4B53-BD63-B27FD52546C6}"/>
    <cellStyle name="Normal 3 4 2 2 3 2" xfId="1994" xr:uid="{F4C0A149-E536-4C56-8FA1-69D3CB2EF448}"/>
    <cellStyle name="Normal 3 4 2 2 3 2 2" xfId="3343" xr:uid="{97CC8B24-56F8-40FF-B8BA-DF611E1FCFBE}"/>
    <cellStyle name="Normal 3 4 2 2 3 3" xfId="2668" xr:uid="{C9DBBBB7-1888-4AF4-B987-2BABE8435FCE}"/>
    <cellStyle name="Normal 3 4 2 2 3 4" xfId="1319" xr:uid="{777F218A-498C-45FE-AE41-1917977F4C8C}"/>
    <cellStyle name="Normal 3 4 2 2 4" xfId="1628" xr:uid="{A740BEE3-B50F-4FBC-B7A0-58A1EAB2C0D7}"/>
    <cellStyle name="Normal 3 4 2 2 4 2" xfId="2977" xr:uid="{3B43CCBC-25CE-4106-8115-217299478A77}"/>
    <cellStyle name="Normal 3 4 2 2 5" xfId="2302" xr:uid="{E8B816E1-1062-48CA-A25E-4C5348CB5CBC}"/>
    <cellStyle name="Normal 3 4 2 2 6" xfId="953" xr:uid="{F4CCEF2C-95E3-4DFA-8409-EB8A2CD5031E}"/>
    <cellStyle name="Normal 3 4 2 3" xfId="371" xr:uid="{A2FED11A-E4B4-4516-BFE8-EBC7383CC5BF}"/>
    <cellStyle name="Normal 3 4 2 3 2" xfId="1539" xr:uid="{151C0A4E-92C2-43C7-BC2D-36BF3EF7C00B}"/>
    <cellStyle name="Normal 3 4 2 3 2 2" xfId="2888" xr:uid="{EC5DCDB3-4AD1-4C78-96A1-85A91C952CC7}"/>
    <cellStyle name="Normal 3 4 2 3 3" xfId="2213" xr:uid="{AE9A06B9-6AD2-47A9-80F5-0D953BCF51B8}"/>
    <cellStyle name="Normal 3 4 2 3 4" xfId="864" xr:uid="{A561C0C4-E4D7-449E-BDF9-53B8C73941B4}"/>
    <cellStyle name="Normal 3 4 2 4" xfId="556" xr:uid="{B767A053-60C7-44CE-9A4D-5F3D69D4EA91}"/>
    <cellStyle name="Normal 3 4 2 4 2" xfId="1723" xr:uid="{1A558ECB-6A71-4BE4-93D8-B3AC9B159AC3}"/>
    <cellStyle name="Normal 3 4 2 4 2 2" xfId="3072" xr:uid="{15FC5B10-4765-4165-88F2-877C6D9A286E}"/>
    <cellStyle name="Normal 3 4 2 4 3" xfId="2397" xr:uid="{960B9AAC-BCA3-4BE1-BF50-E15833D257BB}"/>
    <cellStyle name="Normal 3 4 2 4 4" xfId="1048" xr:uid="{24189A30-AAA4-49C6-B79F-151D4F7A04D4}"/>
    <cellStyle name="Normal 3 4 2 5" xfId="243" xr:uid="{BB2694C1-A129-4BF2-B4D6-E4773B6C9258}"/>
    <cellStyle name="Normal 3 4 2 5 2" xfId="1905" xr:uid="{63CC5A7E-9583-4481-989E-A455D66F3F51}"/>
    <cellStyle name="Normal 3 4 2 5 2 2" xfId="3254" xr:uid="{34021385-1E58-490E-B71A-3289A3554ECC}"/>
    <cellStyle name="Normal 3 4 2 5 3" xfId="2579" xr:uid="{E8BD1CF1-026A-4EE2-9490-528D316AEA34}"/>
    <cellStyle name="Normal 3 4 2 5 4" xfId="1230" xr:uid="{DD25ED11-A346-4545-97E5-BEFD60CD7B2E}"/>
    <cellStyle name="Normal 3 4 2 6" xfId="1412" xr:uid="{1958F018-8D80-4681-BEE1-D0267A3A6AAB}"/>
    <cellStyle name="Normal 3 4 2 6 2" xfId="2761" xr:uid="{B6A65C3E-4305-47A4-8C0F-83D5E462B0AC}"/>
    <cellStyle name="Normal 3 4 2 7" xfId="2087" xr:uid="{4F72595B-0919-40C1-9F7B-A44220444A43}"/>
    <cellStyle name="Normal 3 4 2 8" xfId="738" xr:uid="{FCA0515A-B2BA-465F-87A6-8D2FDAF6893E}"/>
    <cellStyle name="Normal 3 4 3" xfId="89" xr:uid="{00000000-0005-0000-0000-000044000000}"/>
    <cellStyle name="Normal 3 4 3 2" xfId="177" xr:uid="{00000000-0005-0000-0000-000045000000}"/>
    <cellStyle name="Normal 3 4 3 2 2" xfId="674" xr:uid="{824E83EE-97FC-48E5-9C37-5F024D48F162}"/>
    <cellStyle name="Normal 3 4 3 2 2 2" xfId="1841" xr:uid="{CEF6C982-43B4-45D1-A783-6D094A44EA94}"/>
    <cellStyle name="Normal 3 4 3 2 2 2 2" xfId="3190" xr:uid="{D103E9C2-96D4-46C6-AF35-DA85E35411AC}"/>
    <cellStyle name="Normal 3 4 3 2 2 3" xfId="2515" xr:uid="{67385C82-64C7-44C1-BD96-2E52D51E471B}"/>
    <cellStyle name="Normal 3 4 3 2 2 4" xfId="1166" xr:uid="{663B544C-23F6-4BFE-B359-511BFFBFA6D7}"/>
    <cellStyle name="Normal 3 4 3 2 3" xfId="490" xr:uid="{A0B7D0B8-4479-41F1-A957-6D5FD2F641A3}"/>
    <cellStyle name="Normal 3 4 3 2 3 2" xfId="2023" xr:uid="{F3D6F682-4BC3-4196-862F-890F07A7B2F2}"/>
    <cellStyle name="Normal 3 4 3 2 3 2 2" xfId="3372" xr:uid="{18A5E4EE-3B9F-4261-9F78-62F7362B4624}"/>
    <cellStyle name="Normal 3 4 3 2 3 3" xfId="2697" xr:uid="{51628ABA-1A28-43F2-90DE-12825742A639}"/>
    <cellStyle name="Normal 3 4 3 2 3 4" xfId="1348" xr:uid="{8FB5AB72-9CB7-453E-82A7-B60626CAE168}"/>
    <cellStyle name="Normal 3 4 3 2 4" xfId="1657" xr:uid="{4A672139-D5B3-4DCD-9F99-702C0BBA22A3}"/>
    <cellStyle name="Normal 3 4 3 2 4 2" xfId="3006" xr:uid="{26A61811-C252-464D-A4BF-086D91A14099}"/>
    <cellStyle name="Normal 3 4 3 2 5" xfId="2331" xr:uid="{67F1CAFE-D620-45EE-8529-80B391A146A0}"/>
    <cellStyle name="Normal 3 4 3 2 6" xfId="982" xr:uid="{1491F3BA-9AD3-4729-A696-9B7DE6AA87E6}"/>
    <cellStyle name="Normal 3 4 3 3" xfId="402" xr:uid="{A9B1E7FC-01E6-486F-BD1C-B72C1B034974}"/>
    <cellStyle name="Normal 3 4 3 3 2" xfId="1570" xr:uid="{FA804FBD-FC9A-4DB8-8DA3-B2187CD7773B}"/>
    <cellStyle name="Normal 3 4 3 3 2 2" xfId="2919" xr:uid="{2DD3AA26-DE85-43D6-AFF0-76144878BFED}"/>
    <cellStyle name="Normal 3 4 3 3 3" xfId="2244" xr:uid="{9C0E8043-86B5-462E-A521-E2C11622CEB1}"/>
    <cellStyle name="Normal 3 4 3 3 4" xfId="895" xr:uid="{B83307FA-EEA2-465D-8F68-D0FF275265C5}"/>
    <cellStyle name="Normal 3 4 3 4" xfId="587" xr:uid="{76350446-4060-4290-A286-F745EB86C63D}"/>
    <cellStyle name="Normal 3 4 3 4 2" xfId="1754" xr:uid="{2582F2D7-D186-4841-8D86-0993D1B04C6B}"/>
    <cellStyle name="Normal 3 4 3 4 2 2" xfId="3103" xr:uid="{29A4B4B1-542C-46B5-8F8A-BFB034F0205D}"/>
    <cellStyle name="Normal 3 4 3 4 3" xfId="2428" xr:uid="{471458E8-6E54-42C1-96A2-DB380344FC98}"/>
    <cellStyle name="Normal 3 4 3 4 4" xfId="1079" xr:uid="{1CCB5D00-6E3F-4A2C-B3B4-1FD8E488CF50}"/>
    <cellStyle name="Normal 3 4 3 5" xfId="274" xr:uid="{819DB3D0-87BD-4D6B-A318-711BF9E9F239}"/>
    <cellStyle name="Normal 3 4 3 5 2" xfId="1936" xr:uid="{0B895B55-FA2E-49A3-B352-4D63731A8ABD}"/>
    <cellStyle name="Normal 3 4 3 5 2 2" xfId="3285" xr:uid="{AE34802A-68AA-4EA4-8002-AF0673EB8F2C}"/>
    <cellStyle name="Normal 3 4 3 5 3" xfId="2610" xr:uid="{69452649-607E-4A2F-88A2-CE1824DC0B79}"/>
    <cellStyle name="Normal 3 4 3 5 4" xfId="1261" xr:uid="{75779231-7067-470F-A032-9E81A06AFAEE}"/>
    <cellStyle name="Normal 3 4 3 6" xfId="1443" xr:uid="{20F6668A-0A42-4BE8-81CE-A9E0E5C3A929}"/>
    <cellStyle name="Normal 3 4 3 6 2" xfId="2792" xr:uid="{85063A3A-A51E-4530-9933-3DAD8F251A66}"/>
    <cellStyle name="Normal 3 4 3 7" xfId="2118" xr:uid="{B455D34F-7C61-4E53-BE57-EB1C0FC26A4B}"/>
    <cellStyle name="Normal 3 4 3 8" xfId="769" xr:uid="{3506F8EC-4E40-4A96-B25E-BD8FEB210380}"/>
    <cellStyle name="Normal 3 4 4" xfId="119" xr:uid="{00000000-0005-0000-0000-000046000000}"/>
    <cellStyle name="Normal 3 4 4 2" xfId="432" xr:uid="{C547E327-0358-4064-AFE6-13D67CB39285}"/>
    <cellStyle name="Normal 3 4 4 2 2" xfId="1599" xr:uid="{7F112F86-09E4-4EB6-B9CA-30BA06473DE0}"/>
    <cellStyle name="Normal 3 4 4 2 2 2" xfId="2948" xr:uid="{4A75E337-D420-4925-BB2B-0C31BEB175D5}"/>
    <cellStyle name="Normal 3 4 4 2 3" xfId="2273" xr:uid="{27DE6B0A-9684-4C5F-9CA0-A4095E15190C}"/>
    <cellStyle name="Normal 3 4 4 2 4" xfId="924" xr:uid="{A26BC9EC-5A90-47CC-9A03-706D0CFC5CA0}"/>
    <cellStyle name="Normal 3 4 4 3" xfId="616" xr:uid="{E2641270-2724-48DC-B8DA-CE991571330E}"/>
    <cellStyle name="Normal 3 4 4 3 2" xfId="1783" xr:uid="{5D2BB1C1-6ED6-4D65-BFE2-DF69FB5B79FF}"/>
    <cellStyle name="Normal 3 4 4 3 2 2" xfId="3132" xr:uid="{454731FB-5B33-4BC1-AA89-B21CDBB659D6}"/>
    <cellStyle name="Normal 3 4 4 3 3" xfId="2457" xr:uid="{8A771430-95B8-4167-BB57-D9DA92205ED9}"/>
    <cellStyle name="Normal 3 4 4 3 4" xfId="1108" xr:uid="{A32F4CA3-21CB-48C1-A05C-397CA3ABE2A4}"/>
    <cellStyle name="Normal 3 4 4 4" xfId="304" xr:uid="{36DD41FD-0FD3-41D4-BC77-3B0D86061F08}"/>
    <cellStyle name="Normal 3 4 4 4 2" xfId="1965" xr:uid="{DAD8D8C6-E655-41CF-AB16-8E606B79274B}"/>
    <cellStyle name="Normal 3 4 4 4 2 2" xfId="3314" xr:uid="{7F0EA497-8A5C-4FF6-A51D-A57F39DE129F}"/>
    <cellStyle name="Normal 3 4 4 4 3" xfId="2639" xr:uid="{89B764B4-EA91-4689-B52C-3815FEA2EF59}"/>
    <cellStyle name="Normal 3 4 4 4 4" xfId="1290" xr:uid="{E797F9A0-1EFE-42FC-921C-7E61F815F95A}"/>
    <cellStyle name="Normal 3 4 4 5" xfId="1473" xr:uid="{72CB9D83-D2C5-4EF6-B97C-41C5767DAB40}"/>
    <cellStyle name="Normal 3 4 4 5 2" xfId="2822" xr:uid="{574C621F-EC04-47B9-B341-26C16E074E55}"/>
    <cellStyle name="Normal 3 4 4 6" xfId="2148" xr:uid="{3E31755F-40F8-4C7B-AFF6-F1FD0614A8F5}"/>
    <cellStyle name="Normal 3 4 4 7" xfId="799" xr:uid="{CCEE907E-DE61-4ACB-B9FE-181A137E67C8}"/>
    <cellStyle name="Normal 3 4 5" xfId="339" xr:uid="{33E8D916-BE6B-4025-9940-3542B3809D19}"/>
    <cellStyle name="Normal 3 4 5 2" xfId="1507" xr:uid="{20EFDA2F-45C6-4C3D-9C46-3F43047A7506}"/>
    <cellStyle name="Normal 3 4 5 2 2" xfId="2856" xr:uid="{10CA5E96-FEF9-44AD-A2D4-63291066A5F6}"/>
    <cellStyle name="Normal 3 4 5 3" xfId="2181" xr:uid="{0185BCEC-D580-48C1-A407-021EB47375EF}"/>
    <cellStyle name="Normal 3 4 5 4" xfId="832" xr:uid="{2F1BA4E6-19D8-45A8-8B82-F68231AEA5D3}"/>
    <cellStyle name="Normal 3 4 6" xfId="524" xr:uid="{78780999-1C48-45A0-B8DB-359D8E6AA56D}"/>
    <cellStyle name="Normal 3 4 6 2" xfId="1691" xr:uid="{C9492A75-33E5-4500-855A-EDFF0BC2FC7B}"/>
    <cellStyle name="Normal 3 4 6 2 2" xfId="3040" xr:uid="{6906F664-9D51-45F0-9726-4A18832FD5EC}"/>
    <cellStyle name="Normal 3 4 6 3" xfId="2365" xr:uid="{168E5498-F53D-410D-8C01-4EC5CBCFBB7B}"/>
    <cellStyle name="Normal 3 4 6 4" xfId="1016" xr:uid="{BECC647C-21C2-4272-AD24-A7BE76799B93}"/>
    <cellStyle name="Normal 3 4 7" xfId="211" xr:uid="{9F38069C-963A-4DDD-B2D6-4FF7FBB12420}"/>
    <cellStyle name="Normal 3 4 7 2" xfId="1873" xr:uid="{C88FA59A-6CD7-4396-85D8-82E461D043D2}"/>
    <cellStyle name="Normal 3 4 7 2 2" xfId="3222" xr:uid="{AC308926-64B0-45E1-8FD9-C6323F5F35DF}"/>
    <cellStyle name="Normal 3 4 7 3" xfId="2547" xr:uid="{4CECC110-F505-47B3-8709-49EF7A64CD1D}"/>
    <cellStyle name="Normal 3 4 7 4" xfId="1198" xr:uid="{645F3D4D-4269-468C-B726-4D3694C5DB1D}"/>
    <cellStyle name="Normal 3 4 8" xfId="1380" xr:uid="{CEF61D8E-6300-473C-B7BA-15611FF4D39C}"/>
    <cellStyle name="Normal 3 4 8 2" xfId="2729" xr:uid="{32C7EE7C-95F6-4042-B858-157E441ED76D}"/>
    <cellStyle name="Normal 3 4 9" xfId="2055" xr:uid="{BE996DEB-3D3D-4895-9D78-812338CFB001}"/>
    <cellStyle name="Normal 3 5" xfId="43" xr:uid="{00000000-0005-0000-0000-000047000000}"/>
    <cellStyle name="Normal 3 5 2" xfId="134" xr:uid="{00000000-0005-0000-0000-000048000000}"/>
    <cellStyle name="Normal 3 5 2 2" xfId="631" xr:uid="{A9C89DB2-9C49-4370-AD3E-F341DC8F3B62}"/>
    <cellStyle name="Normal 3 5 2 2 2" xfId="1798" xr:uid="{61F6A62B-F645-42DF-B715-5C172957D3B0}"/>
    <cellStyle name="Normal 3 5 2 2 2 2" xfId="3147" xr:uid="{2F499710-D2B6-4271-89DE-5C935266A903}"/>
    <cellStyle name="Normal 3 5 2 2 3" xfId="2472" xr:uid="{3116D3D3-E3CA-4253-A049-8FD6765A7BEC}"/>
    <cellStyle name="Normal 3 5 2 2 4" xfId="1123" xr:uid="{4A27B086-414E-42A1-ADDC-096A6FDA8335}"/>
    <cellStyle name="Normal 3 5 2 3" xfId="447" xr:uid="{DBF3FE78-40B4-4988-8CF2-7E572B2A74A4}"/>
    <cellStyle name="Normal 3 5 2 3 2" xfId="1980" xr:uid="{88C5FC8E-02D3-45D4-A841-36FBB1EC3273}"/>
    <cellStyle name="Normal 3 5 2 3 2 2" xfId="3329" xr:uid="{42467604-CF6E-4DBC-9D09-6B6B33955F0A}"/>
    <cellStyle name="Normal 3 5 2 3 3" xfId="2654" xr:uid="{DF6E067D-D19A-4C3F-B73F-542866774930}"/>
    <cellStyle name="Normal 3 5 2 3 4" xfId="1305" xr:uid="{E576F358-6D68-4FC7-9C13-8D5A16C33B5D}"/>
    <cellStyle name="Normal 3 5 2 4" xfId="1614" xr:uid="{D2A5C588-3C49-434C-8551-8B9806284DFF}"/>
    <cellStyle name="Normal 3 5 2 4 2" xfId="2963" xr:uid="{DD076D65-D735-403A-B6DD-DDDC0D710910}"/>
    <cellStyle name="Normal 3 5 2 5" xfId="2288" xr:uid="{F835F792-9454-4A18-842F-A3E93F28FB7E}"/>
    <cellStyle name="Normal 3 5 2 6" xfId="939" xr:uid="{75065C08-F32B-49CC-9BE0-68D3E240C457}"/>
    <cellStyle name="Normal 3 5 3" xfId="356" xr:uid="{F6DFA041-0D77-445D-8C90-7FB7E18A19AA}"/>
    <cellStyle name="Normal 3 5 3 2" xfId="1524" xr:uid="{369508A6-38A8-4CA2-B574-AF8E919E8E9E}"/>
    <cellStyle name="Normal 3 5 3 2 2" xfId="2873" xr:uid="{C34E8C97-110E-4AA2-A7C0-2135418FD711}"/>
    <cellStyle name="Normal 3 5 3 3" xfId="2198" xr:uid="{94C72210-F9B1-4C5E-9A9B-F88D2A48EFCC}"/>
    <cellStyle name="Normal 3 5 3 4" xfId="849" xr:uid="{2DC594ED-83A4-496A-B67B-AD2E07487223}"/>
    <cellStyle name="Normal 3 5 4" xfId="541" xr:uid="{2C598209-B9A7-427F-88DA-8257005555C5}"/>
    <cellStyle name="Normal 3 5 4 2" xfId="1708" xr:uid="{476EEF58-415C-48B2-A547-4C8A339EBF39}"/>
    <cellStyle name="Normal 3 5 4 2 2" xfId="3057" xr:uid="{65BCD438-4B93-45BC-A06D-F520BEF5FE51}"/>
    <cellStyle name="Normal 3 5 4 3" xfId="2382" xr:uid="{945F5F1A-4064-451E-BE23-DD9172EFD2D4}"/>
    <cellStyle name="Normal 3 5 4 4" xfId="1033" xr:uid="{1115E5C3-ECAE-43E9-89B7-895B3E7E30D1}"/>
    <cellStyle name="Normal 3 5 5" xfId="228" xr:uid="{71E19100-2CA9-4CDC-A355-7300CE94F558}"/>
    <cellStyle name="Normal 3 5 5 2" xfId="1890" xr:uid="{C1407C1B-CF8D-4B7C-969F-1070EAB86A06}"/>
    <cellStyle name="Normal 3 5 5 2 2" xfId="3239" xr:uid="{D95CF87B-1419-4AF9-AF19-2042CA237BD1}"/>
    <cellStyle name="Normal 3 5 5 3" xfId="2564" xr:uid="{B4C1FC43-02C4-466F-A4CF-712A8A200208}"/>
    <cellStyle name="Normal 3 5 5 4" xfId="1215" xr:uid="{B2795EDB-78F7-4337-B869-DD6412F90A74}"/>
    <cellStyle name="Normal 3 5 6" xfId="1397" xr:uid="{80D54D50-7168-4E70-A448-2D7C35DD05E4}"/>
    <cellStyle name="Normal 3 5 6 2" xfId="2746" xr:uid="{F3C5B87D-7AC5-4D0C-B02A-3EE068173733}"/>
    <cellStyle name="Normal 3 5 7" xfId="2072" xr:uid="{9991F471-1FCD-4FD5-B7DB-6182AC27DBA1}"/>
    <cellStyle name="Normal 3 5 8" xfId="723" xr:uid="{34AFF1B1-210F-44AD-982F-858A4AC7FF3A}"/>
    <cellStyle name="Normal 3 6" xfId="74" xr:uid="{00000000-0005-0000-0000-000049000000}"/>
    <cellStyle name="Normal 3 6 2" xfId="163" xr:uid="{00000000-0005-0000-0000-00004A000000}"/>
    <cellStyle name="Normal 3 6 2 2" xfId="660" xr:uid="{C35E450F-F058-4B1E-A184-5B6EBCA1A95E}"/>
    <cellStyle name="Normal 3 6 2 2 2" xfId="1827" xr:uid="{2E47871B-7574-4700-BA78-B1D0F8493B86}"/>
    <cellStyle name="Normal 3 6 2 2 2 2" xfId="3176" xr:uid="{66878549-422E-44C5-91E2-8FFF43874145}"/>
    <cellStyle name="Normal 3 6 2 2 3" xfId="2501" xr:uid="{57297236-11B0-4DD6-847C-62F52C0A5323}"/>
    <cellStyle name="Normal 3 6 2 2 4" xfId="1152" xr:uid="{92D6EDDD-41E9-4488-ACFC-BD214CCAFED6}"/>
    <cellStyle name="Normal 3 6 2 3" xfId="476" xr:uid="{580D64D8-0E75-47A3-BBC0-32292477CB2D}"/>
    <cellStyle name="Normal 3 6 2 3 2" xfId="2009" xr:uid="{06DBABC2-FD51-42B4-9B7B-2FF5E845D224}"/>
    <cellStyle name="Normal 3 6 2 3 2 2" xfId="3358" xr:uid="{B8EFEF8A-30A1-48DF-8300-DE0D7870978F}"/>
    <cellStyle name="Normal 3 6 2 3 3" xfId="2683" xr:uid="{7C77C29F-967F-401E-BE29-61E1E49E124A}"/>
    <cellStyle name="Normal 3 6 2 3 4" xfId="1334" xr:uid="{FAD3ECB8-5DF2-4A8F-B870-F7C54220A128}"/>
    <cellStyle name="Normal 3 6 2 4" xfId="1643" xr:uid="{E373EE3E-3418-4189-89C0-82B08A6D8958}"/>
    <cellStyle name="Normal 3 6 2 4 2" xfId="2992" xr:uid="{3304E6EA-AC45-4DC0-AE69-B70873F9AFF8}"/>
    <cellStyle name="Normal 3 6 2 5" xfId="2317" xr:uid="{B16F624C-60E9-4EB8-AA16-2679C62DBEF3}"/>
    <cellStyle name="Normal 3 6 2 6" xfId="968" xr:uid="{9A653275-DF7B-47F1-B782-F7DEB405A385}"/>
    <cellStyle name="Normal 3 6 3" xfId="387" xr:uid="{A43FD870-2813-43B9-B98B-4714A25142AC}"/>
    <cellStyle name="Normal 3 6 3 2" xfId="1555" xr:uid="{F1F716D3-A3AA-4502-B7E6-8AE160E09379}"/>
    <cellStyle name="Normal 3 6 3 2 2" xfId="2904" xr:uid="{95AE5E6F-942F-4F98-82C2-B1CE63848475}"/>
    <cellStyle name="Normal 3 6 3 3" xfId="2229" xr:uid="{0F7E3EB0-218C-4A6A-B117-4C3028E049B8}"/>
    <cellStyle name="Normal 3 6 3 4" xfId="880" xr:uid="{084D6474-4FFF-4F7A-A98D-A13041689446}"/>
    <cellStyle name="Normal 3 6 4" xfId="572" xr:uid="{3F76228E-1558-4DA7-8492-4D99BCC73516}"/>
    <cellStyle name="Normal 3 6 4 2" xfId="1739" xr:uid="{6FF7D48F-A383-45B4-BDEE-4652D7D89C9A}"/>
    <cellStyle name="Normal 3 6 4 2 2" xfId="3088" xr:uid="{A2254BB8-F48D-466E-B20B-B430DCBC82F2}"/>
    <cellStyle name="Normal 3 6 4 3" xfId="2413" xr:uid="{7296ABDE-64A8-4C54-83BB-363D07BFDC4A}"/>
    <cellStyle name="Normal 3 6 4 4" xfId="1064" xr:uid="{955D474E-2653-4A09-A21E-22183A0FA17A}"/>
    <cellStyle name="Normal 3 6 5" xfId="259" xr:uid="{6C85F6C6-5377-4C24-BB4A-C6475510A93C}"/>
    <cellStyle name="Normal 3 6 5 2" xfId="1921" xr:uid="{958DC8A2-3099-41C6-846E-F6BB104FB039}"/>
    <cellStyle name="Normal 3 6 5 2 2" xfId="3270" xr:uid="{4C91D119-D39F-4C83-97FB-E6D28C41FFAA}"/>
    <cellStyle name="Normal 3 6 5 3" xfId="2595" xr:uid="{D45DEA5D-2FE8-43D2-A1B9-1792139CCDFC}"/>
    <cellStyle name="Normal 3 6 5 4" xfId="1246" xr:uid="{1D2680FC-752F-488B-98DF-F26065B3C2D9}"/>
    <cellStyle name="Normal 3 6 6" xfId="1428" xr:uid="{DC6671C5-307C-4301-A9F5-38E95BCE270F}"/>
    <cellStyle name="Normal 3 6 6 2" xfId="2777" xr:uid="{22A3F0D3-E240-4A8E-B9DF-DF187D9EAB58}"/>
    <cellStyle name="Normal 3 6 7" xfId="2103" xr:uid="{0EB4EABF-24B4-4A21-994F-7B7372BC20BA}"/>
    <cellStyle name="Normal 3 6 8" xfId="754" xr:uid="{41B1D5E3-D674-4EB5-81C6-2A4BFEA7CD81}"/>
    <cellStyle name="Normal 3 7" xfId="105" xr:uid="{00000000-0005-0000-0000-00004B000000}"/>
    <cellStyle name="Normal 3 7 2" xfId="418" xr:uid="{C1F6DB87-10C0-4982-8C76-44F267AD854E}"/>
    <cellStyle name="Normal 3 7 2 2" xfId="1585" xr:uid="{68CA2360-F3E7-4854-B320-83D8B43105D8}"/>
    <cellStyle name="Normal 3 7 2 2 2" xfId="2934" xr:uid="{47CA0EA2-40C8-4E9D-B2D2-0168A789B1B6}"/>
    <cellStyle name="Normal 3 7 2 3" xfId="2259" xr:uid="{02556157-0504-49A8-A578-EA2062160367}"/>
    <cellStyle name="Normal 3 7 2 4" xfId="910" xr:uid="{0EADE535-2DC1-40F6-8EAE-A347B7855A48}"/>
    <cellStyle name="Normal 3 7 3" xfId="602" xr:uid="{05F59C77-C751-4D98-B222-0EFCCD572BEB}"/>
    <cellStyle name="Normal 3 7 3 2" xfId="1769" xr:uid="{D7DCC911-976A-40A1-9485-F2E0AA6D4947}"/>
    <cellStyle name="Normal 3 7 3 2 2" xfId="3118" xr:uid="{F5F3E0A9-3F92-4003-B153-CE7F8F550DBE}"/>
    <cellStyle name="Normal 3 7 3 3" xfId="2443" xr:uid="{8D1DD2D7-296B-4C18-89FB-E26B1379351F}"/>
    <cellStyle name="Normal 3 7 3 4" xfId="1094" xr:uid="{B5E19B7E-C1C3-4331-A49C-DD0C583DF31C}"/>
    <cellStyle name="Normal 3 7 4" xfId="290" xr:uid="{41E024E9-C8AC-4385-A8FC-33EA693A8B33}"/>
    <cellStyle name="Normal 3 7 4 2" xfId="1951" xr:uid="{146F907F-8692-44A9-849A-86AE64A8C6BE}"/>
    <cellStyle name="Normal 3 7 4 2 2" xfId="3300" xr:uid="{8915AF5B-4B14-4601-9F84-F3B228A04557}"/>
    <cellStyle name="Normal 3 7 4 3" xfId="2625" xr:uid="{5820CAA1-CA33-46FF-ADBC-BFF1C4C4E5A8}"/>
    <cellStyle name="Normal 3 7 4 4" xfId="1276" xr:uid="{B8A13CDC-FBE0-4F96-8E6A-AFA39614315F}"/>
    <cellStyle name="Normal 3 7 5" xfId="1459" xr:uid="{D29CA1CF-5437-4CDE-A12D-165E17020AED}"/>
    <cellStyle name="Normal 3 7 5 2" xfId="2808" xr:uid="{C7F001B4-EF00-440B-84B3-BF169E3DE27D}"/>
    <cellStyle name="Normal 3 7 6" xfId="2134" xr:uid="{827A24E4-0F81-4863-B98C-DF2E58253E59}"/>
    <cellStyle name="Normal 3 7 7" xfId="785" xr:uid="{1DC28A1F-DBDF-4144-99B3-EC0D697A5EE9}"/>
    <cellStyle name="Normal 3 8" xfId="324" xr:uid="{B9C0B873-6D76-4848-BC14-7CFD02AB5019}"/>
    <cellStyle name="Normal 3 8 2" xfId="1492" xr:uid="{E7FF7DC9-DA27-49AA-B6AE-93219987CF4F}"/>
    <cellStyle name="Normal 3 8 2 2" xfId="2841" xr:uid="{142407D5-E2E8-4D19-A3D9-D17DC9237E6A}"/>
    <cellStyle name="Normal 3 8 3" xfId="2166" xr:uid="{A1AD368C-F142-4BED-B6FB-C36997B6BD9A}"/>
    <cellStyle name="Normal 3 8 4" xfId="817" xr:uid="{9F9F042B-A984-448D-93D5-2441574CC072}"/>
    <cellStyle name="Normal 3 9" xfId="509" xr:uid="{4E7ACB6B-8B92-4007-A8A5-804B85CAA95C}"/>
    <cellStyle name="Normal 3 9 2" xfId="1676" xr:uid="{4DF62EF3-C256-40F1-816C-6CC7420589A4}"/>
    <cellStyle name="Normal 3 9 2 2" xfId="3025" xr:uid="{3FFBDC59-C717-4FF6-B913-1F36E5259EA8}"/>
    <cellStyle name="Normal 3 9 3" xfId="2350" xr:uid="{B2DE172E-D5E6-46B9-9152-7313C0A91AD7}"/>
    <cellStyle name="Normal 3 9 4" xfId="1001" xr:uid="{FE1665C3-330C-4495-B892-351AE765422E}"/>
    <cellStyle name="Normal 4" xfId="7" xr:uid="{00000000-0005-0000-0000-00004C000000}"/>
    <cellStyle name="Normal 4 10" xfId="197" xr:uid="{B993E4EE-D374-4B8D-BFDA-3DAFB498CFC0}"/>
    <cellStyle name="Normal 4 10 2" xfId="1859" xr:uid="{FBA21A95-289E-4FB8-ADF8-97FE0FBB955E}"/>
    <cellStyle name="Normal 4 10 2 2" xfId="3208" xr:uid="{5659E5AC-A9A8-4D4A-B6E5-E9111A9C30EB}"/>
    <cellStyle name="Normal 4 10 3" xfId="2533" xr:uid="{B601FE0D-E258-4843-B90A-D42111854804}"/>
    <cellStyle name="Normal 4 10 4" xfId="1184" xr:uid="{67389E49-FA2F-4C07-B07F-8C434268CA31}"/>
    <cellStyle name="Normal 4 11" xfId="1366" xr:uid="{E805C303-97FB-442F-AA00-08A6E075FCA2}"/>
    <cellStyle name="Normal 4 11 2" xfId="2715" xr:uid="{1AA637A7-0D3A-410C-9EFE-FBEBF5AB6E66}"/>
    <cellStyle name="Normal 4 12" xfId="2041" xr:uid="{E1E01011-6B35-44B2-95B0-97510D2024DF}"/>
    <cellStyle name="Normal 4 13" xfId="692" xr:uid="{F862E84D-1C11-4308-9469-1A463CAF0B19}"/>
    <cellStyle name="Normal 4 2" xfId="23" xr:uid="{00000000-0005-0000-0000-00004D000000}"/>
    <cellStyle name="Normal 4 2 10" xfId="2052" xr:uid="{DFFE3DE4-917F-4DE2-8F86-B1798A8EB0C7}"/>
    <cellStyle name="Normal 4 2 11" xfId="703" xr:uid="{7923D26E-7615-4AFF-B64B-7577E490865E}"/>
    <cellStyle name="Normal 4 2 2" xfId="37" xr:uid="{00000000-0005-0000-0000-00004E000000}"/>
    <cellStyle name="Normal 4 2 2 10" xfId="717" xr:uid="{DDD2CD2B-E57C-4C2B-A6F9-4E0BB7476587}"/>
    <cellStyle name="Normal 4 2 2 2" xfId="69" xr:uid="{00000000-0005-0000-0000-00004F000000}"/>
    <cellStyle name="Normal 4 2 2 2 2" xfId="159" xr:uid="{00000000-0005-0000-0000-000050000000}"/>
    <cellStyle name="Normal 4 2 2 2 2 2" xfId="656" xr:uid="{44FFF102-2AA4-4836-B5CF-C7B19F7109BB}"/>
    <cellStyle name="Normal 4 2 2 2 2 2 2" xfId="1823" xr:uid="{E3CCD22B-22C8-4A3A-95E3-481BF5DE1430}"/>
    <cellStyle name="Normal 4 2 2 2 2 2 2 2" xfId="3172" xr:uid="{45E7C974-AC13-474B-961F-BAEBD9F12B28}"/>
    <cellStyle name="Normal 4 2 2 2 2 2 3" xfId="2497" xr:uid="{6DAE2F8A-D6D8-41F7-88E7-BA96A69AEFBC}"/>
    <cellStyle name="Normal 4 2 2 2 2 2 4" xfId="1148" xr:uid="{79755A17-4A58-47DD-A06D-8A7FE25F34E7}"/>
    <cellStyle name="Normal 4 2 2 2 2 3" xfId="472" xr:uid="{E5DBD6BF-9680-477E-8B7E-C6AEEE4DE3C0}"/>
    <cellStyle name="Normal 4 2 2 2 2 3 2" xfId="2005" xr:uid="{6C9270CE-3DAB-4548-8300-3400F427BFB6}"/>
    <cellStyle name="Normal 4 2 2 2 2 3 2 2" xfId="3354" xr:uid="{9C23691B-F74E-490A-9324-7A396D44DDD0}"/>
    <cellStyle name="Normal 4 2 2 2 2 3 3" xfId="2679" xr:uid="{2EFD716C-D367-43F7-85F0-FC200B346F78}"/>
    <cellStyle name="Normal 4 2 2 2 2 3 4" xfId="1330" xr:uid="{B2465F66-BFF3-4D84-AF68-1ADA86858D4E}"/>
    <cellStyle name="Normal 4 2 2 2 2 4" xfId="1639" xr:uid="{CFBE3082-D31E-4815-B3D5-F6B3351A42A8}"/>
    <cellStyle name="Normal 4 2 2 2 2 4 2" xfId="2988" xr:uid="{5186B123-BFDA-490C-8652-50D7F687D723}"/>
    <cellStyle name="Normal 4 2 2 2 2 5" xfId="2313" xr:uid="{8AA20FEE-CB85-4D4E-B33C-248D560A6F27}"/>
    <cellStyle name="Normal 4 2 2 2 2 6" xfId="964" xr:uid="{132E9D7F-5D46-43CF-B8C5-580B1C7D3092}"/>
    <cellStyle name="Normal 4 2 2 2 3" xfId="382" xr:uid="{890FF557-B0AA-4CDE-A732-E796EC17CC43}"/>
    <cellStyle name="Normal 4 2 2 2 3 2" xfId="1550" xr:uid="{7DEF4A0B-EBE8-4E18-A48B-EEBE9588EBF9}"/>
    <cellStyle name="Normal 4 2 2 2 3 2 2" xfId="2899" xr:uid="{ACD6AEAA-9E62-41CD-BCFD-25EDECDFCDAB}"/>
    <cellStyle name="Normal 4 2 2 2 3 3" xfId="2224" xr:uid="{9B5CFDE2-3CE7-4EFB-BFCE-48674AA8F32F}"/>
    <cellStyle name="Normal 4 2 2 2 3 4" xfId="875" xr:uid="{D0ED041A-A990-438E-A0A2-D2CC595290FD}"/>
    <cellStyle name="Normal 4 2 2 2 4" xfId="567" xr:uid="{FE01532A-60E4-4290-A50E-B932B82F078C}"/>
    <cellStyle name="Normal 4 2 2 2 4 2" xfId="1734" xr:uid="{33FE6DE5-CC60-4CB1-B214-DB5C9409F09D}"/>
    <cellStyle name="Normal 4 2 2 2 4 2 2" xfId="3083" xr:uid="{1B70E985-5EC0-41BA-8D6C-A0D9786FC1E1}"/>
    <cellStyle name="Normal 4 2 2 2 4 3" xfId="2408" xr:uid="{CB862F01-2985-4A1E-A403-E61A96EC418A}"/>
    <cellStyle name="Normal 4 2 2 2 4 4" xfId="1059" xr:uid="{61927F09-B33A-495A-88B9-BA6AEFDD4E8B}"/>
    <cellStyle name="Normal 4 2 2 2 5" xfId="254" xr:uid="{2278CF1D-0891-46D8-B9E6-603687E17836}"/>
    <cellStyle name="Normal 4 2 2 2 5 2" xfId="1916" xr:uid="{32AE6CB6-F5C5-43C4-9CBD-29DFBB514D50}"/>
    <cellStyle name="Normal 4 2 2 2 5 2 2" xfId="3265" xr:uid="{4BA72A32-3BBC-499D-B990-189A185F4384}"/>
    <cellStyle name="Normal 4 2 2 2 5 3" xfId="2590" xr:uid="{F592B0F6-5437-4166-BF0F-5746D2D1C821}"/>
    <cellStyle name="Normal 4 2 2 2 5 4" xfId="1241" xr:uid="{E615BDF6-D9A3-4B06-90A1-891C8EE30B8D}"/>
    <cellStyle name="Normal 4 2 2 2 6" xfId="1423" xr:uid="{65CAA54C-AA11-4170-8B4C-FBB253171490}"/>
    <cellStyle name="Normal 4 2 2 2 6 2" xfId="2772" xr:uid="{DF8EAC6C-DF69-4CC0-894B-AF0B2F11E135}"/>
    <cellStyle name="Normal 4 2 2 2 7" xfId="2098" xr:uid="{1E3BDFF8-F7CD-427A-B1E7-032A3EDA5C5E}"/>
    <cellStyle name="Normal 4 2 2 2 8" xfId="749" xr:uid="{93EF3C24-3008-4CC1-A896-1FAFE865DF34}"/>
    <cellStyle name="Normal 4 2 2 3" xfId="100" xr:uid="{00000000-0005-0000-0000-000051000000}"/>
    <cellStyle name="Normal 4 2 2 3 2" xfId="188" xr:uid="{00000000-0005-0000-0000-000052000000}"/>
    <cellStyle name="Normal 4 2 2 3 2 2" xfId="685" xr:uid="{0BC67A0F-D097-4EE4-8BBB-319AF527F7C5}"/>
    <cellStyle name="Normal 4 2 2 3 2 2 2" xfId="1852" xr:uid="{986CBCBA-D1EE-4066-9A0B-FCB9EB406CD0}"/>
    <cellStyle name="Normal 4 2 2 3 2 2 2 2" xfId="3201" xr:uid="{D9AED127-09C3-4156-9536-5F76EA98C99D}"/>
    <cellStyle name="Normal 4 2 2 3 2 2 3" xfId="2526" xr:uid="{2C3D6920-6EFE-4BCD-9CA2-BA14F3B5DC91}"/>
    <cellStyle name="Normal 4 2 2 3 2 2 4" xfId="1177" xr:uid="{664CC900-2ADB-438D-ABB6-C78576601A19}"/>
    <cellStyle name="Normal 4 2 2 3 2 3" xfId="501" xr:uid="{FCFA301E-77BA-48BD-9741-3FAD12BCC3A3}"/>
    <cellStyle name="Normal 4 2 2 3 2 3 2" xfId="2034" xr:uid="{D3C690F4-9F35-417C-89E1-4799E772394A}"/>
    <cellStyle name="Normal 4 2 2 3 2 3 2 2" xfId="3383" xr:uid="{2FA1CF31-C96B-4BE9-8304-8BDE739BDD03}"/>
    <cellStyle name="Normal 4 2 2 3 2 3 3" xfId="2708" xr:uid="{50641FF4-D369-46F4-A669-1426DD66C97C}"/>
    <cellStyle name="Normal 4 2 2 3 2 3 4" xfId="1359" xr:uid="{3AE3D865-D603-4311-A530-A4AD80016297}"/>
    <cellStyle name="Normal 4 2 2 3 2 4" xfId="1668" xr:uid="{A25F2E37-7542-4974-A2D5-FD6DB807E59B}"/>
    <cellStyle name="Normal 4 2 2 3 2 4 2" xfId="3017" xr:uid="{2B4FD2B1-F82F-43D1-A1F9-6F89FBF4D709}"/>
    <cellStyle name="Normal 4 2 2 3 2 5" xfId="2342" xr:uid="{A837A26D-901F-4E34-A984-D8FB3A111BA6}"/>
    <cellStyle name="Normal 4 2 2 3 2 6" xfId="993" xr:uid="{E22D4A28-0756-4E82-9067-A2352B941995}"/>
    <cellStyle name="Normal 4 2 2 3 3" xfId="413" xr:uid="{06E0EB7B-78C1-4B4A-B73A-A7BAA4DD5A20}"/>
    <cellStyle name="Normal 4 2 2 3 3 2" xfId="1581" xr:uid="{5CA576B6-0115-4F3E-A440-9E9C8794A68E}"/>
    <cellStyle name="Normal 4 2 2 3 3 2 2" xfId="2930" xr:uid="{73DF2248-6CD0-4A7D-BB99-3D1862AE7397}"/>
    <cellStyle name="Normal 4 2 2 3 3 3" xfId="2255" xr:uid="{A15C09CE-3BF6-4BB4-9E52-B7AEFEB1918A}"/>
    <cellStyle name="Normal 4 2 2 3 3 4" xfId="906" xr:uid="{BDEDA041-C23E-4A84-8DFE-6D663D072D03}"/>
    <cellStyle name="Normal 4 2 2 3 4" xfId="598" xr:uid="{CF457EBF-7484-4049-A818-1D9428C2FE71}"/>
    <cellStyle name="Normal 4 2 2 3 4 2" xfId="1765" xr:uid="{77D444E4-95AD-4FD4-B765-76A35ED76B36}"/>
    <cellStyle name="Normal 4 2 2 3 4 2 2" xfId="3114" xr:uid="{837C1EB3-9AC8-4982-87BF-892E4FCD53AE}"/>
    <cellStyle name="Normal 4 2 2 3 4 3" xfId="2439" xr:uid="{457A56A2-98F2-4AA2-822C-0BC738C033A1}"/>
    <cellStyle name="Normal 4 2 2 3 4 4" xfId="1090" xr:uid="{32326CC2-1FEA-4076-AD9D-4F98E6510347}"/>
    <cellStyle name="Normal 4 2 2 3 5" xfId="285" xr:uid="{6250A919-0B68-4474-8871-CCBA2F3036B5}"/>
    <cellStyle name="Normal 4 2 2 3 5 2" xfId="1947" xr:uid="{9A951DA2-DD1F-4849-B78D-51E4914F3BE8}"/>
    <cellStyle name="Normal 4 2 2 3 5 2 2" xfId="3296" xr:uid="{53039A40-EBA9-4D44-9C71-71999C83D43E}"/>
    <cellStyle name="Normal 4 2 2 3 5 3" xfId="2621" xr:uid="{DD34CEDE-FB99-4D24-A1C2-DEFF21E9030F}"/>
    <cellStyle name="Normal 4 2 2 3 5 4" xfId="1272" xr:uid="{59886455-7623-46C3-9DDE-819FBE5C2099}"/>
    <cellStyle name="Normal 4 2 2 3 6" xfId="1454" xr:uid="{AC9A0810-0029-45CB-B116-006D8FFFCDCF}"/>
    <cellStyle name="Normal 4 2 2 3 6 2" xfId="2803" xr:uid="{F62B6CAB-3332-4C02-817D-E06A1B12FCFF}"/>
    <cellStyle name="Normal 4 2 2 3 7" xfId="2129" xr:uid="{A17055AB-9772-4A0E-9620-DAC80FCAC4BD}"/>
    <cellStyle name="Normal 4 2 2 3 8" xfId="780" xr:uid="{709D6676-027E-4F70-A45B-4B15A3399075}"/>
    <cellStyle name="Normal 4 2 2 4" xfId="130" xr:uid="{00000000-0005-0000-0000-000053000000}"/>
    <cellStyle name="Normal 4 2 2 4 2" xfId="443" xr:uid="{0E4A1BB6-5EE7-4F75-B82A-2756A1815B27}"/>
    <cellStyle name="Normal 4 2 2 4 2 2" xfId="1610" xr:uid="{8CC2E1D9-C75A-4B5B-8499-1817CF407C22}"/>
    <cellStyle name="Normal 4 2 2 4 2 2 2" xfId="2959" xr:uid="{23061877-1FC2-41E0-92B4-75E94A3F68BC}"/>
    <cellStyle name="Normal 4 2 2 4 2 3" xfId="2284" xr:uid="{D371CA5B-A6C6-418E-9170-B04AF2FAA70A}"/>
    <cellStyle name="Normal 4 2 2 4 2 4" xfId="935" xr:uid="{373121C7-FEA0-4E54-8EB5-4F0C5BDB6809}"/>
    <cellStyle name="Normal 4 2 2 4 3" xfId="627" xr:uid="{75277825-A054-4631-A4E9-922E68A3579E}"/>
    <cellStyle name="Normal 4 2 2 4 3 2" xfId="1794" xr:uid="{D93A3D7E-F4A1-4F1D-9314-080E7F90A788}"/>
    <cellStyle name="Normal 4 2 2 4 3 2 2" xfId="3143" xr:uid="{B7CFE1C2-C208-42E8-9C1F-506136470C6A}"/>
    <cellStyle name="Normal 4 2 2 4 3 3" xfId="2468" xr:uid="{30FBED29-B11E-492A-8DEC-8A5C0471C916}"/>
    <cellStyle name="Normal 4 2 2 4 3 4" xfId="1119" xr:uid="{5FB30D57-EC22-4466-BB9C-5A5AADC374D4}"/>
    <cellStyle name="Normal 4 2 2 4 4" xfId="315" xr:uid="{4295784E-CF3A-4537-9564-EB86F11A4D4B}"/>
    <cellStyle name="Normal 4 2 2 4 4 2" xfId="1976" xr:uid="{CFD18033-18EC-4105-9F2E-E4CE59EA9EC7}"/>
    <cellStyle name="Normal 4 2 2 4 4 2 2" xfId="3325" xr:uid="{BCC44FD4-4AA0-4898-A96D-1B2AF716C98F}"/>
    <cellStyle name="Normal 4 2 2 4 4 3" xfId="2650" xr:uid="{F149BFE1-052F-4AE4-ADF4-3447AE603D7D}"/>
    <cellStyle name="Normal 4 2 2 4 4 4" xfId="1301" xr:uid="{12AE2F2B-6728-43D2-9453-9DFB9F428955}"/>
    <cellStyle name="Normal 4 2 2 4 5" xfId="1484" xr:uid="{9AEF1AD7-6C3A-474F-8379-13F7D445165A}"/>
    <cellStyle name="Normal 4 2 2 4 5 2" xfId="2833" xr:uid="{9C0F4E18-FF3A-41A4-84B1-C4DCDA58C2DB}"/>
    <cellStyle name="Normal 4 2 2 4 6" xfId="2159" xr:uid="{A7ABE81C-4E6C-43BA-8042-F9C7186A1568}"/>
    <cellStyle name="Normal 4 2 2 4 7" xfId="810" xr:uid="{4A88AAD5-37E8-4FD1-A3C9-FEA2C610E0D7}"/>
    <cellStyle name="Normal 4 2 2 5" xfId="350" xr:uid="{C5648FDD-F2FC-4275-9A73-9EF6A3EDA904}"/>
    <cellStyle name="Normal 4 2 2 5 2" xfId="1518" xr:uid="{4DF0F9AA-84FD-4562-8F30-0FEF3382D193}"/>
    <cellStyle name="Normal 4 2 2 5 2 2" xfId="2867" xr:uid="{234256F8-C3F0-4B71-9FAF-F15D287BC7E1}"/>
    <cellStyle name="Normal 4 2 2 5 3" xfId="2192" xr:uid="{9E5AE1FE-D3D2-4CCA-9D50-20782085BC1D}"/>
    <cellStyle name="Normal 4 2 2 5 4" xfId="843" xr:uid="{ACD50F19-9637-4993-AFB9-17540F399386}"/>
    <cellStyle name="Normal 4 2 2 6" xfId="535" xr:uid="{C2A488A3-26DB-4C8F-AD78-E8D73759FCE0}"/>
    <cellStyle name="Normal 4 2 2 6 2" xfId="1702" xr:uid="{B05B9735-1A84-4D2A-B258-7C1C5C44BBA7}"/>
    <cellStyle name="Normal 4 2 2 6 2 2" xfId="3051" xr:uid="{E60BF643-731F-4506-8559-525FC22CB9D4}"/>
    <cellStyle name="Normal 4 2 2 6 3" xfId="2376" xr:uid="{812EDD64-C731-4E94-A694-82029976B054}"/>
    <cellStyle name="Normal 4 2 2 6 4" xfId="1027" xr:uid="{002FDB69-BC52-414B-98E8-894DEAB22FAE}"/>
    <cellStyle name="Normal 4 2 2 7" xfId="222" xr:uid="{8F964ED9-FEBF-48E1-8515-3238A02FAF4D}"/>
    <cellStyle name="Normal 4 2 2 7 2" xfId="1884" xr:uid="{32D30301-99BB-4325-8FB3-39FDDECECBB5}"/>
    <cellStyle name="Normal 4 2 2 7 2 2" xfId="3233" xr:uid="{D860C1B6-2056-4D15-9599-2FB62207F755}"/>
    <cellStyle name="Normal 4 2 2 7 3" xfId="2558" xr:uid="{B084D37C-5630-44AF-A89B-8B42863F660F}"/>
    <cellStyle name="Normal 4 2 2 7 4" xfId="1209" xr:uid="{6436491A-A4B6-4D58-BD5B-9917C954C13A}"/>
    <cellStyle name="Normal 4 2 2 8" xfId="1391" xr:uid="{69E56A28-995B-46E3-9BA0-F4ED2D0B9DC6}"/>
    <cellStyle name="Normal 4 2 2 8 2" xfId="2740" xr:uid="{E05BA3BC-59B4-41A5-B9D6-6208BE75547E}"/>
    <cellStyle name="Normal 4 2 2 9" xfId="2066" xr:uid="{C38C194F-20B6-4DB7-9C30-782AB40A03F6}"/>
    <cellStyle name="Normal 4 2 3" xfId="55" xr:uid="{00000000-0005-0000-0000-000054000000}"/>
    <cellStyle name="Normal 4 2 3 2" xfId="145" xr:uid="{00000000-0005-0000-0000-000055000000}"/>
    <cellStyle name="Normal 4 2 3 2 2" xfId="642" xr:uid="{82359C77-E154-4B5B-9478-EAE46D81C330}"/>
    <cellStyle name="Normal 4 2 3 2 2 2" xfId="1809" xr:uid="{FCDD4E5C-4523-4FFD-B9F1-74A26DF12FA5}"/>
    <cellStyle name="Normal 4 2 3 2 2 2 2" xfId="3158" xr:uid="{C3C9A5BD-FA8C-47C6-BB03-0E3BE4C86880}"/>
    <cellStyle name="Normal 4 2 3 2 2 3" xfId="2483" xr:uid="{58F54107-631C-4140-B5B7-A884F0B78E6C}"/>
    <cellStyle name="Normal 4 2 3 2 2 4" xfId="1134" xr:uid="{FB3BF47C-5F2A-4BBF-B67C-A46FBB57DC44}"/>
    <cellStyle name="Normal 4 2 3 2 3" xfId="458" xr:uid="{5C0CA708-5758-41C6-B8FE-5FCB9C946CCA}"/>
    <cellStyle name="Normal 4 2 3 2 3 2" xfId="1991" xr:uid="{61960872-DDCF-4BFD-9A2F-70E8BA410852}"/>
    <cellStyle name="Normal 4 2 3 2 3 2 2" xfId="3340" xr:uid="{2E82813B-5B2E-49FD-9D9D-363B3CD4D345}"/>
    <cellStyle name="Normal 4 2 3 2 3 3" xfId="2665" xr:uid="{13F7DCA8-3AA8-443E-AA22-54D09C4D3690}"/>
    <cellStyle name="Normal 4 2 3 2 3 4" xfId="1316" xr:uid="{5F884A2C-9336-4134-89FB-D0F8F5B101BD}"/>
    <cellStyle name="Normal 4 2 3 2 4" xfId="1625" xr:uid="{0F66DD8F-848A-42BF-B5C4-A1A1392951A4}"/>
    <cellStyle name="Normal 4 2 3 2 4 2" xfId="2974" xr:uid="{2311AE0B-AC5F-48D0-BAB9-3C3E830B9A8D}"/>
    <cellStyle name="Normal 4 2 3 2 5" xfId="2299" xr:uid="{C5CE8BB6-E19B-4558-86B8-6B220B14B91A}"/>
    <cellStyle name="Normal 4 2 3 2 6" xfId="950" xr:uid="{2921C926-8DE8-4E4C-AE84-7816B3708AE3}"/>
    <cellStyle name="Normal 4 2 3 3" xfId="368" xr:uid="{49910FFC-6BA9-46B1-886B-F417020E23CB}"/>
    <cellStyle name="Normal 4 2 3 3 2" xfId="1536" xr:uid="{BAAD770C-E71E-4FBE-933A-7E2DF65C2335}"/>
    <cellStyle name="Normal 4 2 3 3 2 2" xfId="2885" xr:uid="{0B61FE1E-8B29-49EA-ACA8-DDCE4E3CD2BB}"/>
    <cellStyle name="Normal 4 2 3 3 3" xfId="2210" xr:uid="{80BA6BE2-35CF-41D7-A3B3-2CC5EDCEE454}"/>
    <cellStyle name="Normal 4 2 3 3 4" xfId="861" xr:uid="{EB46C20C-38A9-466D-9EC6-2CDE4A8B043A}"/>
    <cellStyle name="Normal 4 2 3 4" xfId="553" xr:uid="{8B1C5435-EE49-4253-9F15-E5B082010043}"/>
    <cellStyle name="Normal 4 2 3 4 2" xfId="1720" xr:uid="{2496CF6A-25DB-4E89-87F1-7F01E2C7861C}"/>
    <cellStyle name="Normal 4 2 3 4 2 2" xfId="3069" xr:uid="{E0334BD9-54B9-47C3-A1C9-4D8FD39DC8EA}"/>
    <cellStyle name="Normal 4 2 3 4 3" xfId="2394" xr:uid="{F9C08B21-2050-490E-883A-A3588DED73D6}"/>
    <cellStyle name="Normal 4 2 3 4 4" xfId="1045" xr:uid="{42474B89-AAE1-4D93-8531-75EF486F1697}"/>
    <cellStyle name="Normal 4 2 3 5" xfId="240" xr:uid="{7B26E766-5886-46E4-87B9-65BA4E0E6CCE}"/>
    <cellStyle name="Normal 4 2 3 5 2" xfId="1902" xr:uid="{CE6C2189-A25E-4B5D-949E-B168017421AC}"/>
    <cellStyle name="Normal 4 2 3 5 2 2" xfId="3251" xr:uid="{B8B7207B-2167-4AC3-A7AA-88F16054D06A}"/>
    <cellStyle name="Normal 4 2 3 5 3" xfId="2576" xr:uid="{F9B40D7D-08EB-4FB4-A9AC-6300F1E9E8F1}"/>
    <cellStyle name="Normal 4 2 3 5 4" xfId="1227" xr:uid="{2141D6F6-C2D0-4893-8EAE-A7A1765CFA0F}"/>
    <cellStyle name="Normal 4 2 3 6" xfId="1409" xr:uid="{00163153-1377-48F9-A42B-89A74B797328}"/>
    <cellStyle name="Normal 4 2 3 6 2" xfId="2758" xr:uid="{4E16CCA9-3851-4C27-8841-AC582AD46971}"/>
    <cellStyle name="Normal 4 2 3 7" xfId="2084" xr:uid="{D9295849-A13E-484A-8732-1197759D67CA}"/>
    <cellStyle name="Normal 4 2 3 8" xfId="735" xr:uid="{9A523E99-DEF6-4DDD-8175-60868A5B2BC0}"/>
    <cellStyle name="Normal 4 2 4" xfId="86" xr:uid="{00000000-0005-0000-0000-000056000000}"/>
    <cellStyle name="Normal 4 2 4 2" xfId="174" xr:uid="{00000000-0005-0000-0000-000057000000}"/>
    <cellStyle name="Normal 4 2 4 2 2" xfId="671" xr:uid="{3B02C6B5-5C67-4EA5-A868-0502C01984F3}"/>
    <cellStyle name="Normal 4 2 4 2 2 2" xfId="1838" xr:uid="{CFCEC45C-0016-4CE5-90DA-E50680525653}"/>
    <cellStyle name="Normal 4 2 4 2 2 2 2" xfId="3187" xr:uid="{00DDC7AB-809A-4723-AA59-68EFA43C607E}"/>
    <cellStyle name="Normal 4 2 4 2 2 3" xfId="2512" xr:uid="{8A945E9D-ECFC-4038-9E5E-6340DBD5A9D0}"/>
    <cellStyle name="Normal 4 2 4 2 2 4" xfId="1163" xr:uid="{2E5D9D06-7B8F-422F-BF42-72176BD4E895}"/>
    <cellStyle name="Normal 4 2 4 2 3" xfId="487" xr:uid="{EE24E18B-AB52-4BBA-9E91-813B3E7200F1}"/>
    <cellStyle name="Normal 4 2 4 2 3 2" xfId="2020" xr:uid="{3C5E1295-F098-48BC-B207-69073F718715}"/>
    <cellStyle name="Normal 4 2 4 2 3 2 2" xfId="3369" xr:uid="{A0921492-BC43-45D7-8F21-75CD8E3CA430}"/>
    <cellStyle name="Normal 4 2 4 2 3 3" xfId="2694" xr:uid="{6561023F-7D10-4DB7-89A5-78C47B6D82BD}"/>
    <cellStyle name="Normal 4 2 4 2 3 4" xfId="1345" xr:uid="{9BA8FF4E-7632-4E2E-B451-EAA3E2E27060}"/>
    <cellStyle name="Normal 4 2 4 2 4" xfId="1654" xr:uid="{40C5DC27-F7DF-4FA3-B60E-82FA5E87A23B}"/>
    <cellStyle name="Normal 4 2 4 2 4 2" xfId="3003" xr:uid="{2C4EFB60-FE47-42AD-939D-A470EA5E721D}"/>
    <cellStyle name="Normal 4 2 4 2 5" xfId="2328" xr:uid="{066A07B4-FAD9-474B-949E-235A910B5AAD}"/>
    <cellStyle name="Normal 4 2 4 2 6" xfId="979" xr:uid="{40E1FB57-4BE0-47AA-82F0-F6FF26C5C2D3}"/>
    <cellStyle name="Normal 4 2 4 3" xfId="399" xr:uid="{736B2B3F-F9A4-44A9-B489-92E3637FC75A}"/>
    <cellStyle name="Normal 4 2 4 3 2" xfId="1567" xr:uid="{40974AA1-47DB-4FEC-9481-E655237901E1}"/>
    <cellStyle name="Normal 4 2 4 3 2 2" xfId="2916" xr:uid="{D9FF0D8D-8E62-4B2B-B977-43FFB54792F7}"/>
    <cellStyle name="Normal 4 2 4 3 3" xfId="2241" xr:uid="{5E6FD5A0-AAA4-4E1D-99DA-1F13D930DAFB}"/>
    <cellStyle name="Normal 4 2 4 3 4" xfId="892" xr:uid="{9F94DA90-BDFC-4650-BD80-C65F3C6B0EFF}"/>
    <cellStyle name="Normal 4 2 4 4" xfId="584" xr:uid="{75895DE4-F168-4C06-A296-13DAB290F91F}"/>
    <cellStyle name="Normal 4 2 4 4 2" xfId="1751" xr:uid="{8D514960-4E62-4EF9-8670-A80D53606709}"/>
    <cellStyle name="Normal 4 2 4 4 2 2" xfId="3100" xr:uid="{AA47CE2A-3ADD-461D-AE4E-79FD947303EA}"/>
    <cellStyle name="Normal 4 2 4 4 3" xfId="2425" xr:uid="{1730E58A-7DA1-40E0-9564-783AD614F387}"/>
    <cellStyle name="Normal 4 2 4 4 4" xfId="1076" xr:uid="{41D3C1A2-C72D-4764-BF38-9790F6FE54F8}"/>
    <cellStyle name="Normal 4 2 4 5" xfId="271" xr:uid="{A1E2E378-02D3-4591-9BB5-183015A910E0}"/>
    <cellStyle name="Normal 4 2 4 5 2" xfId="1933" xr:uid="{8616A59E-AEBA-46FD-82AA-F12A4CB2C3C5}"/>
    <cellStyle name="Normal 4 2 4 5 2 2" xfId="3282" xr:uid="{534312B2-6792-4FDB-9D90-42CF6DF36DE3}"/>
    <cellStyle name="Normal 4 2 4 5 3" xfId="2607" xr:uid="{16D0D7E3-91B3-4AA4-91B7-4FF0769458FB}"/>
    <cellStyle name="Normal 4 2 4 5 4" xfId="1258" xr:uid="{CFE7A1BD-4A0D-4152-BBD5-93C63B1B4552}"/>
    <cellStyle name="Normal 4 2 4 6" xfId="1440" xr:uid="{C557AC61-7D22-4F92-95A7-2025D6C3C08E}"/>
    <cellStyle name="Normal 4 2 4 6 2" xfId="2789" xr:uid="{C5EBE72C-F14B-4772-8F1C-518BE8C0E92A}"/>
    <cellStyle name="Normal 4 2 4 7" xfId="2115" xr:uid="{8EF76896-1BDD-4D3C-B7B2-335E4624B340}"/>
    <cellStyle name="Normal 4 2 4 8" xfId="766" xr:uid="{13417198-6AD3-4C5D-8D22-037468F30776}"/>
    <cellStyle name="Normal 4 2 5" xfId="116" xr:uid="{00000000-0005-0000-0000-000058000000}"/>
    <cellStyle name="Normal 4 2 5 2" xfId="429" xr:uid="{95B49EB1-8702-4D0D-99CD-89FA16368789}"/>
    <cellStyle name="Normal 4 2 5 2 2" xfId="1596" xr:uid="{7E33A088-4C07-4F51-984C-1722A1E5B9F4}"/>
    <cellStyle name="Normal 4 2 5 2 2 2" xfId="2945" xr:uid="{3A783E78-83AE-4295-859D-5D036389502B}"/>
    <cellStyle name="Normal 4 2 5 2 3" xfId="2270" xr:uid="{FD93FC8E-8F69-428F-B328-DAFDFD060DC0}"/>
    <cellStyle name="Normal 4 2 5 2 4" xfId="921" xr:uid="{17F9DA0D-2133-4714-9CD5-2E9EF7DCED4B}"/>
    <cellStyle name="Normal 4 2 5 3" xfId="613" xr:uid="{2FA3CA57-8454-43DA-934D-EB81EEA228E8}"/>
    <cellStyle name="Normal 4 2 5 3 2" xfId="1780" xr:uid="{B7C945C1-27E5-48A5-BDF2-A5174D02E2DB}"/>
    <cellStyle name="Normal 4 2 5 3 2 2" xfId="3129" xr:uid="{1C570FC0-161C-4A9E-93A2-88D34ADA13D4}"/>
    <cellStyle name="Normal 4 2 5 3 3" xfId="2454" xr:uid="{696DDF4B-28CC-401E-A481-DD5CE90228DF}"/>
    <cellStyle name="Normal 4 2 5 3 4" xfId="1105" xr:uid="{C8815FF2-DDD9-47B8-A8A9-DAA7BD0AB508}"/>
    <cellStyle name="Normal 4 2 5 4" xfId="301" xr:uid="{AE4673A1-4AD2-42E9-BB59-8145424B7AFD}"/>
    <cellStyle name="Normal 4 2 5 4 2" xfId="1962" xr:uid="{AC3E0B08-B471-456A-9226-6A6C8ACE7DEF}"/>
    <cellStyle name="Normal 4 2 5 4 2 2" xfId="3311" xr:uid="{5DB98D15-E9DD-4A38-B8AE-05E746B6439D}"/>
    <cellStyle name="Normal 4 2 5 4 3" xfId="2636" xr:uid="{0A3A3BD5-8601-40B1-80BB-FCFD62631152}"/>
    <cellStyle name="Normal 4 2 5 4 4" xfId="1287" xr:uid="{D711A7FF-B11D-494E-B799-7B4ACF5B2F78}"/>
    <cellStyle name="Normal 4 2 5 5" xfId="1470" xr:uid="{FE5C0669-90BA-4C6F-9E76-D54E7D3D2E3C}"/>
    <cellStyle name="Normal 4 2 5 5 2" xfId="2819" xr:uid="{9097BD2D-7B0A-46CE-A258-A9C6BA89B47C}"/>
    <cellStyle name="Normal 4 2 5 6" xfId="2145" xr:uid="{782C6F93-5AD0-4BFD-9062-11F6B3936CCB}"/>
    <cellStyle name="Normal 4 2 5 7" xfId="796" xr:uid="{8493B9C4-E2EC-4FB1-8593-7056B9AB2E17}"/>
    <cellStyle name="Normal 4 2 6" xfId="336" xr:uid="{9A8AD431-1355-43E7-B713-2011068489EF}"/>
    <cellStyle name="Normal 4 2 6 2" xfId="1504" xr:uid="{C2D44045-3EC6-4F5A-9EBB-33DE73025F98}"/>
    <cellStyle name="Normal 4 2 6 2 2" xfId="2853" xr:uid="{19D01899-E1CA-400C-9587-9583693A14A8}"/>
    <cellStyle name="Normal 4 2 6 3" xfId="2178" xr:uid="{53B17E63-039D-4EB1-891A-FA675EABAB2A}"/>
    <cellStyle name="Normal 4 2 6 4" xfId="829" xr:uid="{D440D4F0-E7AE-4221-90A9-670E9C382CB3}"/>
    <cellStyle name="Normal 4 2 7" xfId="521" xr:uid="{E9AE659B-B417-4D4D-BAD9-EC52FA535C96}"/>
    <cellStyle name="Normal 4 2 7 2" xfId="1688" xr:uid="{694B4629-02C8-415B-9A60-58FD80469612}"/>
    <cellStyle name="Normal 4 2 7 2 2" xfId="3037" xr:uid="{2939D05B-B37B-48EA-B91C-49E6FA094A94}"/>
    <cellStyle name="Normal 4 2 7 3" xfId="2362" xr:uid="{6D6C0BC5-9C9B-4D18-AFDB-DB7258515BB0}"/>
    <cellStyle name="Normal 4 2 7 4" xfId="1013" xr:uid="{C0BDE4DF-83EE-4196-A62B-AEFC692AFD9A}"/>
    <cellStyle name="Normal 4 2 8" xfId="208" xr:uid="{EFCFCAF8-2BA0-4F2F-95E0-685634FADAB4}"/>
    <cellStyle name="Normal 4 2 8 2" xfId="1870" xr:uid="{7E6B0DDB-BBCA-4CCF-8D76-D8851081D86C}"/>
    <cellStyle name="Normal 4 2 8 2 2" xfId="3219" xr:uid="{9E51882C-314B-4A6E-87F3-FED183D522CF}"/>
    <cellStyle name="Normal 4 2 8 3" xfId="2544" xr:uid="{AF114714-040D-41FB-8598-0902FDC55224}"/>
    <cellStyle name="Normal 4 2 8 4" xfId="1195" xr:uid="{AE63545C-825F-4DEE-9369-BF0FD091F2AC}"/>
    <cellStyle name="Normal 4 2 9" xfId="1377" xr:uid="{75CE0A49-8251-4E8E-BCA3-D4255573CC35}"/>
    <cellStyle name="Normal 4 2 9 2" xfId="2726" xr:uid="{52E59D14-A2BD-4469-B81B-B85A21DBB342}"/>
    <cellStyle name="Normal 4 3" xfId="13" xr:uid="{00000000-0005-0000-0000-000059000000}"/>
    <cellStyle name="Normal 4 3 10" xfId="2045" xr:uid="{83FF0C16-76AF-44C0-A214-747159E710A8}"/>
    <cellStyle name="Normal 4 3 11" xfId="696" xr:uid="{A5200372-1191-46E4-8CF2-F87826E98D1B}"/>
    <cellStyle name="Normal 4 3 2" xfId="30" xr:uid="{00000000-0005-0000-0000-00005A000000}"/>
    <cellStyle name="Normal 4 3 2 10" xfId="710" xr:uid="{6761CC8D-A353-464E-BF89-AE016C167BB6}"/>
    <cellStyle name="Normal 4 3 2 2" xfId="62" xr:uid="{00000000-0005-0000-0000-00005B000000}"/>
    <cellStyle name="Normal 4 3 2 2 2" xfId="152" xr:uid="{00000000-0005-0000-0000-00005C000000}"/>
    <cellStyle name="Normal 4 3 2 2 2 2" xfId="649" xr:uid="{E9E63FC5-CC01-4BCF-9836-A93BEC815A4A}"/>
    <cellStyle name="Normal 4 3 2 2 2 2 2" xfId="1816" xr:uid="{B6591BD2-2F25-4BCB-B1C4-04CD8BBDAF49}"/>
    <cellStyle name="Normal 4 3 2 2 2 2 2 2" xfId="3165" xr:uid="{12FE5ED9-8427-42D9-AA66-9FB0E253D2A1}"/>
    <cellStyle name="Normal 4 3 2 2 2 2 3" xfId="2490" xr:uid="{7CCC6F21-6EC9-4974-9F6A-1F2D2582239D}"/>
    <cellStyle name="Normal 4 3 2 2 2 2 4" xfId="1141" xr:uid="{33309455-6293-40EA-B873-8814A4973BAC}"/>
    <cellStyle name="Normal 4 3 2 2 2 3" xfId="465" xr:uid="{E3A3765F-1BDB-4818-AB19-4BDD12638D02}"/>
    <cellStyle name="Normal 4 3 2 2 2 3 2" xfId="1998" xr:uid="{6FAFD4EB-9393-407C-A36A-7885423A6520}"/>
    <cellStyle name="Normal 4 3 2 2 2 3 2 2" xfId="3347" xr:uid="{15766683-3FE1-4360-B8A4-86D1001BAA91}"/>
    <cellStyle name="Normal 4 3 2 2 2 3 3" xfId="2672" xr:uid="{5EB16D98-E205-42B0-8A8E-5AC7FA1EE636}"/>
    <cellStyle name="Normal 4 3 2 2 2 3 4" xfId="1323" xr:uid="{06F89715-C9C3-4530-9EA3-51399037BC2A}"/>
    <cellStyle name="Normal 4 3 2 2 2 4" xfId="1632" xr:uid="{9A731DAE-0018-4CE3-A6DE-A08EDCD70E2E}"/>
    <cellStyle name="Normal 4 3 2 2 2 4 2" xfId="2981" xr:uid="{F4CF71C0-79B5-4F32-BEAA-37463E7A0B23}"/>
    <cellStyle name="Normal 4 3 2 2 2 5" xfId="2306" xr:uid="{40FBE0E0-0B6F-4C85-AA51-CBB379730EE0}"/>
    <cellStyle name="Normal 4 3 2 2 2 6" xfId="957" xr:uid="{43481F5B-40E3-4526-B0D8-314FD2B95F83}"/>
    <cellStyle name="Normal 4 3 2 2 3" xfId="375" xr:uid="{4129D040-2125-41ED-9AF4-16135590835D}"/>
    <cellStyle name="Normal 4 3 2 2 3 2" xfId="1543" xr:uid="{FFCC6479-2343-4E69-9069-AFDAFB60B8A9}"/>
    <cellStyle name="Normal 4 3 2 2 3 2 2" xfId="2892" xr:uid="{6E7C6B67-E3D6-4797-85BB-C8C180151380}"/>
    <cellStyle name="Normal 4 3 2 2 3 3" xfId="2217" xr:uid="{BB21EB73-0DEB-4505-B764-313442C76FAC}"/>
    <cellStyle name="Normal 4 3 2 2 3 4" xfId="868" xr:uid="{55302922-4CCC-443B-918C-0421FB2F23D1}"/>
    <cellStyle name="Normal 4 3 2 2 4" xfId="560" xr:uid="{47DFA365-CCB1-42DF-B7E4-5C772031F770}"/>
    <cellStyle name="Normal 4 3 2 2 4 2" xfId="1727" xr:uid="{84A5F3CD-4F6A-43AD-913D-FAEB1C35F79B}"/>
    <cellStyle name="Normal 4 3 2 2 4 2 2" xfId="3076" xr:uid="{FC995BDB-EF1E-4CF0-95CA-37075AA84A32}"/>
    <cellStyle name="Normal 4 3 2 2 4 3" xfId="2401" xr:uid="{FCB1237C-4745-479E-9EFD-365C292621E4}"/>
    <cellStyle name="Normal 4 3 2 2 4 4" xfId="1052" xr:uid="{292B3431-3293-4C64-927C-2ED921AC2D1D}"/>
    <cellStyle name="Normal 4 3 2 2 5" xfId="247" xr:uid="{7F43E991-AD3B-4F99-B84E-542062893949}"/>
    <cellStyle name="Normal 4 3 2 2 5 2" xfId="1909" xr:uid="{4C392AFD-B55A-4A59-A893-1A0DB5810C56}"/>
    <cellStyle name="Normal 4 3 2 2 5 2 2" xfId="3258" xr:uid="{DFF02341-02BA-4B39-9755-A03EA0153052}"/>
    <cellStyle name="Normal 4 3 2 2 5 3" xfId="2583" xr:uid="{54530D27-F3DC-4EB3-95F8-1FDB447B02E8}"/>
    <cellStyle name="Normal 4 3 2 2 5 4" xfId="1234" xr:uid="{B81C373C-ECE6-4B01-9972-CAD18C95DD8A}"/>
    <cellStyle name="Normal 4 3 2 2 6" xfId="1416" xr:uid="{A2D86614-C232-4DCC-A374-A0DC5B6B6F68}"/>
    <cellStyle name="Normal 4 3 2 2 6 2" xfId="2765" xr:uid="{CB2F09CB-3E8A-47E9-8F73-EC3F4D580368}"/>
    <cellStyle name="Normal 4 3 2 2 7" xfId="2091" xr:uid="{29984BCF-37D2-48A9-9ABE-56A0F2E1F2BF}"/>
    <cellStyle name="Normal 4 3 2 2 8" xfId="742" xr:uid="{FB7784B8-5CEF-4751-B71D-4C729EE01A7C}"/>
    <cellStyle name="Normal 4 3 2 3" xfId="93" xr:uid="{00000000-0005-0000-0000-00005D000000}"/>
    <cellStyle name="Normal 4 3 2 3 2" xfId="181" xr:uid="{00000000-0005-0000-0000-00005E000000}"/>
    <cellStyle name="Normal 4 3 2 3 2 2" xfId="678" xr:uid="{FC75F9F9-C03B-4921-AD2D-769DDD852109}"/>
    <cellStyle name="Normal 4 3 2 3 2 2 2" xfId="1845" xr:uid="{002734BC-854A-467E-BB6C-821E2167C31E}"/>
    <cellStyle name="Normal 4 3 2 3 2 2 2 2" xfId="3194" xr:uid="{073CA977-1A56-4F97-A36C-5A350DA7112E}"/>
    <cellStyle name="Normal 4 3 2 3 2 2 3" xfId="2519" xr:uid="{E7883013-18C5-4160-ADC0-E3FDCD2D5EBB}"/>
    <cellStyle name="Normal 4 3 2 3 2 2 4" xfId="1170" xr:uid="{DE0BC8E3-817F-41A2-B2DE-45C6BE88D4EE}"/>
    <cellStyle name="Normal 4 3 2 3 2 3" xfId="494" xr:uid="{14D5FBF8-CC06-49EE-8C9C-57C0E5206A28}"/>
    <cellStyle name="Normal 4 3 2 3 2 3 2" xfId="2027" xr:uid="{DD164B8B-20C3-4826-B67F-80165D88A472}"/>
    <cellStyle name="Normal 4 3 2 3 2 3 2 2" xfId="3376" xr:uid="{F385C48A-103F-46D5-9C1C-40724046BC1B}"/>
    <cellStyle name="Normal 4 3 2 3 2 3 3" xfId="2701" xr:uid="{44693959-AB44-45F1-A3D8-C6E72FB55CC9}"/>
    <cellStyle name="Normal 4 3 2 3 2 3 4" xfId="1352" xr:uid="{41F7991A-372C-47B5-93E6-B286CA7BE68F}"/>
    <cellStyle name="Normal 4 3 2 3 2 4" xfId="1661" xr:uid="{6096FED7-1259-4749-B69E-001BEA6EA4B8}"/>
    <cellStyle name="Normal 4 3 2 3 2 4 2" xfId="3010" xr:uid="{18029C22-A368-494F-AF13-8010218FE118}"/>
    <cellStyle name="Normal 4 3 2 3 2 5" xfId="2335" xr:uid="{6CF75401-A314-4F1B-A2E4-315AF5E71376}"/>
    <cellStyle name="Normal 4 3 2 3 2 6" xfId="986" xr:uid="{9621CA4C-A944-4115-9B68-33B85267B66F}"/>
    <cellStyle name="Normal 4 3 2 3 3" xfId="406" xr:uid="{71B74606-FA32-4EFC-BB0E-F2F7799C3BC7}"/>
    <cellStyle name="Normal 4 3 2 3 3 2" xfId="1574" xr:uid="{EC03348E-873C-46EB-BD04-E96F27234798}"/>
    <cellStyle name="Normal 4 3 2 3 3 2 2" xfId="2923" xr:uid="{B97962CA-4F07-47E3-A4EC-40F91F2C1AD2}"/>
    <cellStyle name="Normal 4 3 2 3 3 3" xfId="2248" xr:uid="{6B9AF05D-FE02-45A0-B7A3-39C0A87E8451}"/>
    <cellStyle name="Normal 4 3 2 3 3 4" xfId="899" xr:uid="{342A0C98-E41A-4A08-A7D6-5DB1C9A3A09A}"/>
    <cellStyle name="Normal 4 3 2 3 4" xfId="591" xr:uid="{240F37FA-AAEE-4D74-9337-C6B9EBA6EDB9}"/>
    <cellStyle name="Normal 4 3 2 3 4 2" xfId="1758" xr:uid="{5986D49D-E895-469F-BDA8-0DE1CF2705D7}"/>
    <cellStyle name="Normal 4 3 2 3 4 2 2" xfId="3107" xr:uid="{2C1C88B6-9A93-42D9-90F2-F5651E5FDC69}"/>
    <cellStyle name="Normal 4 3 2 3 4 3" xfId="2432" xr:uid="{1B3680BC-726D-477C-BFCF-4B0CDCACD801}"/>
    <cellStyle name="Normal 4 3 2 3 4 4" xfId="1083" xr:uid="{79A36DFB-5464-4C50-9233-6C1EE986E8A7}"/>
    <cellStyle name="Normal 4 3 2 3 5" xfId="278" xr:uid="{A63945CF-63C7-4E9F-B3E9-3BA4F074666C}"/>
    <cellStyle name="Normal 4 3 2 3 5 2" xfId="1940" xr:uid="{8FE7A801-05FC-4D80-90AF-B907CE1CE5A3}"/>
    <cellStyle name="Normal 4 3 2 3 5 2 2" xfId="3289" xr:uid="{23F5D318-8216-45AD-BE81-777029A5DE46}"/>
    <cellStyle name="Normal 4 3 2 3 5 3" xfId="2614" xr:uid="{6FC1C22B-47FC-4F37-A7FF-847B037EC366}"/>
    <cellStyle name="Normal 4 3 2 3 5 4" xfId="1265" xr:uid="{F946FCDD-BB35-4254-B5DF-136BA00E5A7E}"/>
    <cellStyle name="Normal 4 3 2 3 6" xfId="1447" xr:uid="{49474A67-2E94-4C0B-B91E-BE3CC51F4DA3}"/>
    <cellStyle name="Normal 4 3 2 3 6 2" xfId="2796" xr:uid="{F7F40917-2EB9-4DCC-AA7C-468A854D7E92}"/>
    <cellStyle name="Normal 4 3 2 3 7" xfId="2122" xr:uid="{E911CDBD-3F36-41D1-874D-47D8A7342B77}"/>
    <cellStyle name="Normal 4 3 2 3 8" xfId="773" xr:uid="{BAAAEC25-1208-4D37-ACAD-D3230DEECF6E}"/>
    <cellStyle name="Normal 4 3 2 4" xfId="123" xr:uid="{00000000-0005-0000-0000-00005F000000}"/>
    <cellStyle name="Normal 4 3 2 4 2" xfId="436" xr:uid="{AB24D99B-21EC-41F5-B2A7-10E5F74D19BF}"/>
    <cellStyle name="Normal 4 3 2 4 2 2" xfId="1603" xr:uid="{22CB12AC-2762-4B61-B0E2-06E6CD7B1E20}"/>
    <cellStyle name="Normal 4 3 2 4 2 2 2" xfId="2952" xr:uid="{6C9A2017-168D-4C38-B093-E1233CFB7AEE}"/>
    <cellStyle name="Normal 4 3 2 4 2 3" xfId="2277" xr:uid="{0DE3E12F-1696-4004-8D93-6B1CA6F845E8}"/>
    <cellStyle name="Normal 4 3 2 4 2 4" xfId="928" xr:uid="{8728CC7C-2A64-4D24-8A6D-4948E65729C0}"/>
    <cellStyle name="Normal 4 3 2 4 3" xfId="620" xr:uid="{3DB678AF-ECD8-4D98-89AB-7484555278D7}"/>
    <cellStyle name="Normal 4 3 2 4 3 2" xfId="1787" xr:uid="{1A98D1F4-E01B-4D37-BD15-E8D3428E2BD1}"/>
    <cellStyle name="Normal 4 3 2 4 3 2 2" xfId="3136" xr:uid="{29D00BE9-1F7B-4971-AED7-D1096E878AE9}"/>
    <cellStyle name="Normal 4 3 2 4 3 3" xfId="2461" xr:uid="{77840BC6-2A63-442E-9ED4-5C11972BA3E0}"/>
    <cellStyle name="Normal 4 3 2 4 3 4" xfId="1112" xr:uid="{845D1CFB-2911-4024-A5EC-E8E130B13BEC}"/>
    <cellStyle name="Normal 4 3 2 4 4" xfId="308" xr:uid="{37AFBB1F-D40B-45AF-8A1E-6ADFAD04E6EF}"/>
    <cellStyle name="Normal 4 3 2 4 4 2" xfId="1969" xr:uid="{43B9113D-8C80-4C1B-A32F-4285999865C7}"/>
    <cellStyle name="Normal 4 3 2 4 4 2 2" xfId="3318" xr:uid="{FCF8DD69-990C-4912-A4C8-1AFDAB0FB082}"/>
    <cellStyle name="Normal 4 3 2 4 4 3" xfId="2643" xr:uid="{670C2199-B2C5-4FF4-BF56-7DD451322A13}"/>
    <cellStyle name="Normal 4 3 2 4 4 4" xfId="1294" xr:uid="{0D3809DF-F6DD-416A-BF20-B0AB3B9FBBCC}"/>
    <cellStyle name="Normal 4 3 2 4 5" xfId="1477" xr:uid="{38A6B711-9F8F-4F5C-9A73-6CD7D0520539}"/>
    <cellStyle name="Normal 4 3 2 4 5 2" xfId="2826" xr:uid="{03396D1C-DF1D-4282-AD47-D13A9BAA754A}"/>
    <cellStyle name="Normal 4 3 2 4 6" xfId="2152" xr:uid="{826CDFBD-E935-4322-8232-7EE5BE8D64DC}"/>
    <cellStyle name="Normal 4 3 2 4 7" xfId="803" xr:uid="{9BBA6EEE-60B5-4E02-80AF-711B29EF1EAE}"/>
    <cellStyle name="Normal 4 3 2 5" xfId="343" xr:uid="{4CC27641-7813-4439-8348-0AE5C86F9C2E}"/>
    <cellStyle name="Normal 4 3 2 5 2" xfId="1511" xr:uid="{B7D29BCB-740A-49D2-BFB9-48973BC2E315}"/>
    <cellStyle name="Normal 4 3 2 5 2 2" xfId="2860" xr:uid="{1D4F6835-27A0-4659-BF26-F130D939264A}"/>
    <cellStyle name="Normal 4 3 2 5 3" xfId="2185" xr:uid="{F1EBBE62-4392-4134-9CA8-0EA07CB40AFE}"/>
    <cellStyle name="Normal 4 3 2 5 4" xfId="836" xr:uid="{458CDF76-6CB7-48D6-AC63-00D893E495D9}"/>
    <cellStyle name="Normal 4 3 2 6" xfId="528" xr:uid="{C3196436-4ACD-48CF-BC4C-0B0AA7B4CE90}"/>
    <cellStyle name="Normal 4 3 2 6 2" xfId="1695" xr:uid="{ADD1AF3B-79A6-4D0F-97C8-A41434A00A7A}"/>
    <cellStyle name="Normal 4 3 2 6 2 2" xfId="3044" xr:uid="{6D9CDDC0-3FBA-4CED-8793-1452B8BF49F7}"/>
    <cellStyle name="Normal 4 3 2 6 3" xfId="2369" xr:uid="{46141EEA-9AAD-4E4C-9637-5C401E805378}"/>
    <cellStyle name="Normal 4 3 2 6 4" xfId="1020" xr:uid="{212A90F0-E243-4F90-A555-0A547FE5ABB9}"/>
    <cellStyle name="Normal 4 3 2 7" xfId="215" xr:uid="{F41029FB-A5FB-45B2-9AD5-766A7D6F0356}"/>
    <cellStyle name="Normal 4 3 2 7 2" xfId="1877" xr:uid="{E383909E-31C5-43C1-895D-EAC1FFB05B59}"/>
    <cellStyle name="Normal 4 3 2 7 2 2" xfId="3226" xr:uid="{69BFA9C3-BCA9-4E80-97BB-5529E3F92347}"/>
    <cellStyle name="Normal 4 3 2 7 3" xfId="2551" xr:uid="{E54CCE72-4DC6-4E8B-A328-788E95B6AF4E}"/>
    <cellStyle name="Normal 4 3 2 7 4" xfId="1202" xr:uid="{7F489935-7DB4-4119-A669-9409013213C6}"/>
    <cellStyle name="Normal 4 3 2 8" xfId="1384" xr:uid="{D21A6C12-F121-4190-8DFD-748FA6D89413}"/>
    <cellStyle name="Normal 4 3 2 8 2" xfId="2733" xr:uid="{F1B8D5B8-AAEE-49B0-9E12-8BE9D82142FA}"/>
    <cellStyle name="Normal 4 3 2 9" xfId="2059" xr:uid="{FC107F47-2230-44A0-94DB-E2B374135084}"/>
    <cellStyle name="Normal 4 3 3" xfId="48" xr:uid="{00000000-0005-0000-0000-000060000000}"/>
    <cellStyle name="Normal 4 3 3 2" xfId="138" xr:uid="{00000000-0005-0000-0000-000061000000}"/>
    <cellStyle name="Normal 4 3 3 2 2" xfId="635" xr:uid="{77764B50-4467-4774-8AFC-834C9D796876}"/>
    <cellStyle name="Normal 4 3 3 2 2 2" xfId="1802" xr:uid="{05C66779-E030-4591-A5A2-B02E32F9E1BC}"/>
    <cellStyle name="Normal 4 3 3 2 2 2 2" xfId="3151" xr:uid="{16653A90-2087-4B72-A37B-1539841F28C7}"/>
    <cellStyle name="Normal 4 3 3 2 2 3" xfId="2476" xr:uid="{B66D614F-F05B-466E-ACEA-3C0829ADA9D9}"/>
    <cellStyle name="Normal 4 3 3 2 2 4" xfId="1127" xr:uid="{14896B6E-4E44-4559-B435-EBD24867C6C8}"/>
    <cellStyle name="Normal 4 3 3 2 3" xfId="451" xr:uid="{CC17878C-2D76-47B7-9924-594BFF8F9DF6}"/>
    <cellStyle name="Normal 4 3 3 2 3 2" xfId="1984" xr:uid="{9BBEEFC6-C261-4792-93BB-4219F5B6FD91}"/>
    <cellStyle name="Normal 4 3 3 2 3 2 2" xfId="3333" xr:uid="{11678510-899E-45A4-AB50-9D581C62049C}"/>
    <cellStyle name="Normal 4 3 3 2 3 3" xfId="2658" xr:uid="{7A8E3A54-150A-4645-BB31-E3FAA3A046EC}"/>
    <cellStyle name="Normal 4 3 3 2 3 4" xfId="1309" xr:uid="{C29E3C7D-787C-4D0D-91A4-6D5BC3DAE2DF}"/>
    <cellStyle name="Normal 4 3 3 2 4" xfId="1618" xr:uid="{69556465-EE22-4DC1-A290-52C4CB246118}"/>
    <cellStyle name="Normal 4 3 3 2 4 2" xfId="2967" xr:uid="{46545FD1-9DC8-498F-B21D-90F8E75E4147}"/>
    <cellStyle name="Normal 4 3 3 2 5" xfId="2292" xr:uid="{A2549532-B505-4F33-8A3E-90E3F5CA29F4}"/>
    <cellStyle name="Normal 4 3 3 2 6" xfId="943" xr:uid="{78D52B3B-AEA5-4E0B-B4CD-0E6F482D6870}"/>
    <cellStyle name="Normal 4 3 3 3" xfId="361" xr:uid="{34CA0679-17A8-4313-81A3-DECFF863B946}"/>
    <cellStyle name="Normal 4 3 3 3 2" xfId="1529" xr:uid="{5267AAD6-BF6D-498D-B3F1-D2E536F1CCA4}"/>
    <cellStyle name="Normal 4 3 3 3 2 2" xfId="2878" xr:uid="{3EF2B7D9-7733-4682-9A37-B5B1B6BFFB38}"/>
    <cellStyle name="Normal 4 3 3 3 3" xfId="2203" xr:uid="{3C3F9DE0-4519-420D-B39E-27B50936953A}"/>
    <cellStyle name="Normal 4 3 3 3 4" xfId="854" xr:uid="{8FF5F5B5-40C8-4B5F-954E-CB164E472964}"/>
    <cellStyle name="Normal 4 3 3 4" xfId="546" xr:uid="{F9B061FD-3C86-43DB-8A78-A9945A6A4DF9}"/>
    <cellStyle name="Normal 4 3 3 4 2" xfId="1713" xr:uid="{FC540C86-8D93-4336-8053-54C5212CBED2}"/>
    <cellStyle name="Normal 4 3 3 4 2 2" xfId="3062" xr:uid="{2739C5E0-CE90-4E09-9ECA-AE0D07BCDEBF}"/>
    <cellStyle name="Normal 4 3 3 4 3" xfId="2387" xr:uid="{5D30FD29-D1BB-4FBB-9A12-DC981FBAA094}"/>
    <cellStyle name="Normal 4 3 3 4 4" xfId="1038" xr:uid="{247EA105-CD05-426B-90E6-261E94178EC1}"/>
    <cellStyle name="Normal 4 3 3 5" xfId="233" xr:uid="{EAF283A9-C629-428B-B6EA-4E294DD76777}"/>
    <cellStyle name="Normal 4 3 3 5 2" xfId="1895" xr:uid="{9F0BF1C3-9814-443E-801E-151306C34339}"/>
    <cellStyle name="Normal 4 3 3 5 2 2" xfId="3244" xr:uid="{E4197682-4B90-4317-87A8-7FB6F5549E4C}"/>
    <cellStyle name="Normal 4 3 3 5 3" xfId="2569" xr:uid="{CF5BD317-7621-461B-B0B9-C112B432EE4A}"/>
    <cellStyle name="Normal 4 3 3 5 4" xfId="1220" xr:uid="{2EADCED2-9FBA-450D-B602-AB4710D6C190}"/>
    <cellStyle name="Normal 4 3 3 6" xfId="1402" xr:uid="{E8D65770-1401-4A29-BCD1-BF18F05F4027}"/>
    <cellStyle name="Normal 4 3 3 6 2" xfId="2751" xr:uid="{25C2F744-A2E6-4A86-BB32-5C69AB273AF2}"/>
    <cellStyle name="Normal 4 3 3 7" xfId="2077" xr:uid="{C7C0EBEB-60C1-47FD-A67A-A7E752C1C7D3}"/>
    <cellStyle name="Normal 4 3 3 8" xfId="728" xr:uid="{D1A75097-8610-413F-8F68-55A3B6D78109}"/>
    <cellStyle name="Normal 4 3 4" xfId="79" xr:uid="{00000000-0005-0000-0000-000062000000}"/>
    <cellStyle name="Normal 4 3 4 2" xfId="167" xr:uid="{00000000-0005-0000-0000-000063000000}"/>
    <cellStyle name="Normal 4 3 4 2 2" xfId="664" xr:uid="{C0B14900-9141-436B-981F-3D8F85C86824}"/>
    <cellStyle name="Normal 4 3 4 2 2 2" xfId="1831" xr:uid="{6DA4C5D0-E65D-44E7-BA78-58DB23B31FFF}"/>
    <cellStyle name="Normal 4 3 4 2 2 2 2" xfId="3180" xr:uid="{71B60B84-76BB-416A-B5AE-739977B8686E}"/>
    <cellStyle name="Normal 4 3 4 2 2 3" xfId="2505" xr:uid="{4E691946-115E-48BD-AA0E-56DB4F586A9E}"/>
    <cellStyle name="Normal 4 3 4 2 2 4" xfId="1156" xr:uid="{117B5D76-2430-4370-9898-84A0D1DB20F7}"/>
    <cellStyle name="Normal 4 3 4 2 3" xfId="480" xr:uid="{91B8D041-ED5B-4371-A721-EC3BB1F8672B}"/>
    <cellStyle name="Normal 4 3 4 2 3 2" xfId="2013" xr:uid="{58202734-75E5-4B2E-9D3A-8781F07C2D4D}"/>
    <cellStyle name="Normal 4 3 4 2 3 2 2" xfId="3362" xr:uid="{73C15731-2EB1-43FC-A325-FFE168456B61}"/>
    <cellStyle name="Normal 4 3 4 2 3 3" xfId="2687" xr:uid="{076C218D-ACCB-475E-8E8A-BF45D908D5FD}"/>
    <cellStyle name="Normal 4 3 4 2 3 4" xfId="1338" xr:uid="{8E90E236-51BA-4C0F-A15C-FA4829F0D75F}"/>
    <cellStyle name="Normal 4 3 4 2 4" xfId="1647" xr:uid="{93EB187F-0EB9-49EA-B414-9F29F8B496AF}"/>
    <cellStyle name="Normal 4 3 4 2 4 2" xfId="2996" xr:uid="{E612B2A2-C51F-4C6C-98A4-D0D3DDC8A30C}"/>
    <cellStyle name="Normal 4 3 4 2 5" xfId="2321" xr:uid="{9113C25C-06E7-4C7E-8902-2A723EB6AF27}"/>
    <cellStyle name="Normal 4 3 4 2 6" xfId="972" xr:uid="{5266BA33-8A3B-4C01-821E-66D5731EF387}"/>
    <cellStyle name="Normal 4 3 4 3" xfId="392" xr:uid="{BF5DEB05-09A3-4C13-91FA-36676A364ECC}"/>
    <cellStyle name="Normal 4 3 4 3 2" xfId="1560" xr:uid="{76B4CE51-D97C-4DA0-8E63-BF655C729018}"/>
    <cellStyle name="Normal 4 3 4 3 2 2" xfId="2909" xr:uid="{29418B3E-217B-495A-9E34-D7F35E783746}"/>
    <cellStyle name="Normal 4 3 4 3 3" xfId="2234" xr:uid="{FF58343D-D181-4E2A-A7EB-6D176E2DA7A0}"/>
    <cellStyle name="Normal 4 3 4 3 4" xfId="885" xr:uid="{CFC8467D-25DB-4617-9288-F08AE74E38F4}"/>
    <cellStyle name="Normal 4 3 4 4" xfId="577" xr:uid="{30D4F189-204A-478A-9243-5E6265D8406A}"/>
    <cellStyle name="Normal 4 3 4 4 2" xfId="1744" xr:uid="{081A557E-418A-464B-999D-4A917758A4BA}"/>
    <cellStyle name="Normal 4 3 4 4 2 2" xfId="3093" xr:uid="{8D61BAD6-C280-4BAA-BF4E-623A0FF80964}"/>
    <cellStyle name="Normal 4 3 4 4 3" xfId="2418" xr:uid="{1A19DC1A-6A5E-4F9E-92B2-187CC9114DE5}"/>
    <cellStyle name="Normal 4 3 4 4 4" xfId="1069" xr:uid="{3F2BCE7E-B1F9-49C1-9275-48C45134704A}"/>
    <cellStyle name="Normal 4 3 4 5" xfId="264" xr:uid="{8B607623-943F-4B3C-8B52-2380688D480B}"/>
    <cellStyle name="Normal 4 3 4 5 2" xfId="1926" xr:uid="{DC9B9A8B-21A1-499E-9482-771DFAB71E1F}"/>
    <cellStyle name="Normal 4 3 4 5 2 2" xfId="3275" xr:uid="{CFE65940-D3E9-490B-8A26-E1C97A856066}"/>
    <cellStyle name="Normal 4 3 4 5 3" xfId="2600" xr:uid="{8A74B80C-1EC1-4EF5-B8B4-7595FE233E6A}"/>
    <cellStyle name="Normal 4 3 4 5 4" xfId="1251" xr:uid="{0BE3AF40-29D9-4866-BD8D-CA95CDD587E8}"/>
    <cellStyle name="Normal 4 3 4 6" xfId="1433" xr:uid="{08135249-5422-4AC1-97CF-8652D0C84781}"/>
    <cellStyle name="Normal 4 3 4 6 2" xfId="2782" xr:uid="{8644232D-980D-41FE-B03E-9831C0BCF02B}"/>
    <cellStyle name="Normal 4 3 4 7" xfId="2108" xr:uid="{EEF062C5-1353-4DDE-B8B5-CDB0368FE0DD}"/>
    <cellStyle name="Normal 4 3 4 8" xfId="759" xr:uid="{9FD1E8CB-A0CE-492E-89F5-F89DFE08AE1F}"/>
    <cellStyle name="Normal 4 3 5" xfId="109" xr:uid="{00000000-0005-0000-0000-000064000000}"/>
    <cellStyle name="Normal 4 3 5 2" xfId="422" xr:uid="{9767A145-04C7-41F6-9533-7CA849D21FD1}"/>
    <cellStyle name="Normal 4 3 5 2 2" xfId="1589" xr:uid="{7AEB0A06-B22B-4538-B0BE-03E6CA07E563}"/>
    <cellStyle name="Normal 4 3 5 2 2 2" xfId="2938" xr:uid="{D2377188-DC37-4D4F-BD9F-6333ECED2263}"/>
    <cellStyle name="Normal 4 3 5 2 3" xfId="2263" xr:uid="{F654BBCF-5EA7-4517-ACA1-BE5D3BC4AC7F}"/>
    <cellStyle name="Normal 4 3 5 2 4" xfId="914" xr:uid="{41FA8E44-6BE0-4A74-9104-40ED7F6E91DE}"/>
    <cellStyle name="Normal 4 3 5 3" xfId="606" xr:uid="{12CE26C7-8B0C-4E6B-90E3-6129A20CD430}"/>
    <cellStyle name="Normal 4 3 5 3 2" xfId="1773" xr:uid="{03BF60E6-DFB9-4FA2-A221-5E70F68E19AA}"/>
    <cellStyle name="Normal 4 3 5 3 2 2" xfId="3122" xr:uid="{22C8C747-DA4E-4D1E-B167-CDAF0DDF4684}"/>
    <cellStyle name="Normal 4 3 5 3 3" xfId="2447" xr:uid="{BA9C0BD9-50EC-4526-AD48-F97F2ADE3EBF}"/>
    <cellStyle name="Normal 4 3 5 3 4" xfId="1098" xr:uid="{38A29882-8FDC-4451-99C3-DA34E8DBA642}"/>
    <cellStyle name="Normal 4 3 5 4" xfId="294" xr:uid="{9ABFFF8C-5CF1-4DA7-B1E9-CD4DE4EFC6B8}"/>
    <cellStyle name="Normal 4 3 5 4 2" xfId="1955" xr:uid="{0E1237B0-92DD-48EC-9AE6-781EAD554596}"/>
    <cellStyle name="Normal 4 3 5 4 2 2" xfId="3304" xr:uid="{5A550422-CCED-4096-AF91-CA6549D7BD92}"/>
    <cellStyle name="Normal 4 3 5 4 3" xfId="2629" xr:uid="{7A20246D-EF04-4EE2-9BF0-C5B632084ADD}"/>
    <cellStyle name="Normal 4 3 5 4 4" xfId="1280" xr:uid="{F2A47DE2-3266-42FF-B351-0DF350E8A033}"/>
    <cellStyle name="Normal 4 3 5 5" xfId="1463" xr:uid="{D08CD750-FD40-4A82-97A2-4CF612074EAC}"/>
    <cellStyle name="Normal 4 3 5 5 2" xfId="2812" xr:uid="{2270D6AF-D581-446F-B6D7-CCE26D6F0D43}"/>
    <cellStyle name="Normal 4 3 5 6" xfId="2138" xr:uid="{06686ABA-B927-43BE-9756-34E6F84E787E}"/>
    <cellStyle name="Normal 4 3 5 7" xfId="789" xr:uid="{0EB65AAA-9015-4535-A193-60BB58023931}"/>
    <cellStyle name="Normal 4 3 6" xfId="329" xr:uid="{1CCA9AF9-260F-4345-A33E-C187AC48EB69}"/>
    <cellStyle name="Normal 4 3 6 2" xfId="1497" xr:uid="{CE959346-4095-439C-AF08-C4A15181C4B8}"/>
    <cellStyle name="Normal 4 3 6 2 2" xfId="2846" xr:uid="{8F44EB8E-DDEF-46CC-82C1-75DF4BDE7C01}"/>
    <cellStyle name="Normal 4 3 6 3" xfId="2171" xr:uid="{F4E4D1ED-0247-4591-880D-1F5E8BA52764}"/>
    <cellStyle name="Normal 4 3 6 4" xfId="822" xr:uid="{E07B0789-A060-4B8B-B157-DC5AFA6141B0}"/>
    <cellStyle name="Normal 4 3 7" xfId="514" xr:uid="{E02CD849-956F-4DC7-88E3-0DD6C2EECCB5}"/>
    <cellStyle name="Normal 4 3 7 2" xfId="1681" xr:uid="{6532BD07-E46A-4C9A-97BF-AB0A2A1C4374}"/>
    <cellStyle name="Normal 4 3 7 2 2" xfId="3030" xr:uid="{97D0771C-A4CD-48FB-BA8C-5E30ED29771D}"/>
    <cellStyle name="Normal 4 3 7 3" xfId="2355" xr:uid="{EE567925-4D4B-4704-9377-B4AC59F22494}"/>
    <cellStyle name="Normal 4 3 7 4" xfId="1006" xr:uid="{EBD70ED7-6FDD-4DA8-ACF8-CC5F253493AF}"/>
    <cellStyle name="Normal 4 3 8" xfId="201" xr:uid="{C50E5F05-1440-4F08-B52C-2629798C56A2}"/>
    <cellStyle name="Normal 4 3 8 2" xfId="1863" xr:uid="{7F5A667E-9207-4EAE-B121-BB3AA1AB48A1}"/>
    <cellStyle name="Normal 4 3 8 2 2" xfId="3212" xr:uid="{4A8D266F-A365-4CFD-8702-C37A578A0415}"/>
    <cellStyle name="Normal 4 3 8 3" xfId="2537" xr:uid="{AF5E48CD-27C2-4D85-9560-E7192EA0530D}"/>
    <cellStyle name="Normal 4 3 8 4" xfId="1188" xr:uid="{CA76F1C8-D4C9-4A43-8A24-49C099BA7448}"/>
    <cellStyle name="Normal 4 3 9" xfId="1370" xr:uid="{FE0CB99D-2907-4A92-A26C-46570267DAEE}"/>
    <cellStyle name="Normal 4 3 9 2" xfId="2719" xr:uid="{FDBEEF69-AF4B-42B9-8905-EE022F0BE7F6}"/>
    <cellStyle name="Normal 4 4" xfId="27" xr:uid="{00000000-0005-0000-0000-000065000000}"/>
    <cellStyle name="Normal 4 4 10" xfId="707" xr:uid="{D725E121-CD34-459E-B532-874CD9181F32}"/>
    <cellStyle name="Normal 4 4 2" xfId="59" xr:uid="{00000000-0005-0000-0000-000066000000}"/>
    <cellStyle name="Normal 4 4 2 2" xfId="149" xr:uid="{00000000-0005-0000-0000-000067000000}"/>
    <cellStyle name="Normal 4 4 2 2 2" xfId="646" xr:uid="{1EF0068A-72F5-41D2-BD49-FE43BF59D66C}"/>
    <cellStyle name="Normal 4 4 2 2 2 2" xfId="1813" xr:uid="{EDF8AE53-5AA6-422D-8DA6-B04D4CB230F2}"/>
    <cellStyle name="Normal 4 4 2 2 2 2 2" xfId="3162" xr:uid="{56B524F5-75EA-44D2-9241-B41CBA7D8336}"/>
    <cellStyle name="Normal 4 4 2 2 2 3" xfId="2487" xr:uid="{5D37E3BB-46A2-4F3E-829D-1944EAF95E0B}"/>
    <cellStyle name="Normal 4 4 2 2 2 4" xfId="1138" xr:uid="{6C4923A9-FD00-4280-AA6B-1326365F06C0}"/>
    <cellStyle name="Normal 4 4 2 2 3" xfId="462" xr:uid="{DA943439-F465-4EC6-BCA6-A9C7D84AB90B}"/>
    <cellStyle name="Normal 4 4 2 2 3 2" xfId="1995" xr:uid="{DBC5C016-85A2-4F20-90A5-F9D6A4D2D729}"/>
    <cellStyle name="Normal 4 4 2 2 3 2 2" xfId="3344" xr:uid="{5D60B25F-FD14-4A0E-8DD5-9F8F816395F8}"/>
    <cellStyle name="Normal 4 4 2 2 3 3" xfId="2669" xr:uid="{40665188-ACDD-48CA-8632-B6A8F965FDD1}"/>
    <cellStyle name="Normal 4 4 2 2 3 4" xfId="1320" xr:uid="{CB454AF7-03E3-48F4-9064-92CC3BA8573E}"/>
    <cellStyle name="Normal 4 4 2 2 4" xfId="1629" xr:uid="{18938DA5-1681-48AD-8F79-52D1AA7B2902}"/>
    <cellStyle name="Normal 4 4 2 2 4 2" xfId="2978" xr:uid="{D402A7A1-29E4-4A45-A9E0-BB3BDA7AECD7}"/>
    <cellStyle name="Normal 4 4 2 2 5" xfId="2303" xr:uid="{C9E5EDCB-10AD-4235-83CC-143A73806FCB}"/>
    <cellStyle name="Normal 4 4 2 2 6" xfId="954" xr:uid="{DE04229C-78EC-47DD-AA6E-F4CB0408A982}"/>
    <cellStyle name="Normal 4 4 2 3" xfId="372" xr:uid="{E52BBE23-FC3E-4D91-BBEA-C5CFB0D2014A}"/>
    <cellStyle name="Normal 4 4 2 3 2" xfId="1540" xr:uid="{47F8470F-9F75-44A0-BF85-2AA47D52613F}"/>
    <cellStyle name="Normal 4 4 2 3 2 2" xfId="2889" xr:uid="{E6C3E87C-86B3-4BB3-AF12-5FCB052FB5C3}"/>
    <cellStyle name="Normal 4 4 2 3 3" xfId="2214" xr:uid="{5702046B-A877-4589-BEE0-D4CD70A1676D}"/>
    <cellStyle name="Normal 4 4 2 3 4" xfId="865" xr:uid="{3F78B918-0B9E-4973-8027-25ECE2B4928A}"/>
    <cellStyle name="Normal 4 4 2 4" xfId="557" xr:uid="{3B8223FB-9B1D-4207-9AAD-204DB7DCA039}"/>
    <cellStyle name="Normal 4 4 2 4 2" xfId="1724" xr:uid="{8E70828D-38B7-4052-B76E-1E115BC98CEB}"/>
    <cellStyle name="Normal 4 4 2 4 2 2" xfId="3073" xr:uid="{839E719F-5031-4389-9BA4-46E0E1776F11}"/>
    <cellStyle name="Normal 4 4 2 4 3" xfId="2398" xr:uid="{BABB9BF9-3AD2-410D-AAD6-72FCB4264852}"/>
    <cellStyle name="Normal 4 4 2 4 4" xfId="1049" xr:uid="{97E10C06-53A3-4B39-BE36-B5893956C8C4}"/>
    <cellStyle name="Normal 4 4 2 5" xfId="244" xr:uid="{194491A3-977F-4747-BE53-60E22A71AF60}"/>
    <cellStyle name="Normal 4 4 2 5 2" xfId="1906" xr:uid="{03DA2915-9B40-47C0-9601-5E468B0E7A4B}"/>
    <cellStyle name="Normal 4 4 2 5 2 2" xfId="3255" xr:uid="{C9A479D0-75D6-4943-8453-A865A0206CCD}"/>
    <cellStyle name="Normal 4 4 2 5 3" xfId="2580" xr:uid="{69FDEB8A-9680-42ED-B0BF-D2B3529DB9C8}"/>
    <cellStyle name="Normal 4 4 2 5 4" xfId="1231" xr:uid="{91EF6A9B-6ECE-447B-B618-C6B353BC4939}"/>
    <cellStyle name="Normal 4 4 2 6" xfId="1413" xr:uid="{060D980D-32F6-4FC7-8065-BA227B837A89}"/>
    <cellStyle name="Normal 4 4 2 6 2" xfId="2762" xr:uid="{F6E1CDE1-23E7-4D83-837B-7E0763F12D35}"/>
    <cellStyle name="Normal 4 4 2 7" xfId="2088" xr:uid="{89A956E1-F9FE-464E-84EB-38AECE67196C}"/>
    <cellStyle name="Normal 4 4 2 8" xfId="739" xr:uid="{5DC40D70-A60F-4054-805C-BFBB9F13045B}"/>
    <cellStyle name="Normal 4 4 3" xfId="90" xr:uid="{00000000-0005-0000-0000-000068000000}"/>
    <cellStyle name="Normal 4 4 3 2" xfId="178" xr:uid="{00000000-0005-0000-0000-000069000000}"/>
    <cellStyle name="Normal 4 4 3 2 2" xfId="675" xr:uid="{B7F7B462-20D0-496F-B21C-DA80CECDE864}"/>
    <cellStyle name="Normal 4 4 3 2 2 2" xfId="1842" xr:uid="{B8E85C74-262B-46D1-A75B-2F73FB259959}"/>
    <cellStyle name="Normal 4 4 3 2 2 2 2" xfId="3191" xr:uid="{5C6F162A-D987-4DA8-8340-3958C21563DB}"/>
    <cellStyle name="Normal 4 4 3 2 2 3" xfId="2516" xr:uid="{729F3E34-D395-4215-AF2E-6EB3196D2D1D}"/>
    <cellStyle name="Normal 4 4 3 2 2 4" xfId="1167" xr:uid="{FB9B26D1-3B20-4F01-AC55-4894732B251E}"/>
    <cellStyle name="Normal 4 4 3 2 3" xfId="491" xr:uid="{02CA28D5-1366-4810-A75F-0A4D37CA423E}"/>
    <cellStyle name="Normal 4 4 3 2 3 2" xfId="2024" xr:uid="{99EBA1F7-2280-4EB6-B51A-D6D849D94558}"/>
    <cellStyle name="Normal 4 4 3 2 3 2 2" xfId="3373" xr:uid="{D7785E44-76F2-44E6-86D2-DC80B913FDD7}"/>
    <cellStyle name="Normal 4 4 3 2 3 3" xfId="2698" xr:uid="{FF9860C5-1C65-4F4A-A367-9E1AA8D3B13A}"/>
    <cellStyle name="Normal 4 4 3 2 3 4" xfId="1349" xr:uid="{1AA9B1C0-A1E6-4492-BE8B-EA16F270DB25}"/>
    <cellStyle name="Normal 4 4 3 2 4" xfId="1658" xr:uid="{8C189231-EA61-4628-8DC1-D54D031AB049}"/>
    <cellStyle name="Normal 4 4 3 2 4 2" xfId="3007" xr:uid="{F362244E-775F-4A58-BF95-C334BE3AA1F7}"/>
    <cellStyle name="Normal 4 4 3 2 5" xfId="2332" xr:uid="{CBEBE643-74D5-4A7A-84B4-1085266F5BCB}"/>
    <cellStyle name="Normal 4 4 3 2 6" xfId="983" xr:uid="{4E3BD5A5-D6B5-4248-919D-4603E86FEAC5}"/>
    <cellStyle name="Normal 4 4 3 3" xfId="403" xr:uid="{1E3F7CD4-25ED-46BD-A748-17E3FB626FE9}"/>
    <cellStyle name="Normal 4 4 3 3 2" xfId="1571" xr:uid="{CBC5921E-599F-4556-AA40-322B0FA5A271}"/>
    <cellStyle name="Normal 4 4 3 3 2 2" xfId="2920" xr:uid="{399310B1-A2CC-4953-AA3D-0C258648DFA3}"/>
    <cellStyle name="Normal 4 4 3 3 3" xfId="2245" xr:uid="{DE70745B-5C7E-41CA-B494-12E04AE528D8}"/>
    <cellStyle name="Normal 4 4 3 3 4" xfId="896" xr:uid="{C45871D8-8A4D-47E4-AD51-01F59D526977}"/>
    <cellStyle name="Normal 4 4 3 4" xfId="588" xr:uid="{91A2E817-09C4-4916-88A2-C76E9CAE6D2E}"/>
    <cellStyle name="Normal 4 4 3 4 2" xfId="1755" xr:uid="{2DE5E5F4-6F33-4945-91E9-3DF224654064}"/>
    <cellStyle name="Normal 4 4 3 4 2 2" xfId="3104" xr:uid="{2078C8A0-90E2-45BD-998D-99FDC87D94BF}"/>
    <cellStyle name="Normal 4 4 3 4 3" xfId="2429" xr:uid="{1F0B492E-F3AF-4A8B-8E70-FA9DB86144A2}"/>
    <cellStyle name="Normal 4 4 3 4 4" xfId="1080" xr:uid="{64194447-DD22-460D-8566-D71151D62C33}"/>
    <cellStyle name="Normal 4 4 3 5" xfId="275" xr:uid="{A53B2B55-CBFD-42FA-8139-AF9F26D66F08}"/>
    <cellStyle name="Normal 4 4 3 5 2" xfId="1937" xr:uid="{718D9AF9-D549-482D-9F45-E7641FC38996}"/>
    <cellStyle name="Normal 4 4 3 5 2 2" xfId="3286" xr:uid="{B1C6B1EA-4F25-4297-AEEF-C53BF4A4DB6E}"/>
    <cellStyle name="Normal 4 4 3 5 3" xfId="2611" xr:uid="{CB13DA28-97FA-4CDF-9FD1-E0E19D8842BA}"/>
    <cellStyle name="Normal 4 4 3 5 4" xfId="1262" xr:uid="{97133551-DC4A-4C27-9D70-4D3E199C840E}"/>
    <cellStyle name="Normal 4 4 3 6" xfId="1444" xr:uid="{D7D57714-98C2-498C-95B0-25E976B44111}"/>
    <cellStyle name="Normal 4 4 3 6 2" xfId="2793" xr:uid="{C566BD66-EB98-4FC6-A864-26C65A182FEC}"/>
    <cellStyle name="Normal 4 4 3 7" xfId="2119" xr:uid="{F35F7C67-E2D5-413D-B960-C3FBD2F2D87F}"/>
    <cellStyle name="Normal 4 4 3 8" xfId="770" xr:uid="{589E0E36-9EA9-4BC7-A732-0BB9F3742514}"/>
    <cellStyle name="Normal 4 4 4" xfId="120" xr:uid="{00000000-0005-0000-0000-00006A000000}"/>
    <cellStyle name="Normal 4 4 4 2" xfId="433" xr:uid="{F14D60BB-9826-4CB0-8DC1-E4F3C2BD2469}"/>
    <cellStyle name="Normal 4 4 4 2 2" xfId="1600" xr:uid="{D0DAED1E-F509-4293-B200-85DEE40323AE}"/>
    <cellStyle name="Normal 4 4 4 2 2 2" xfId="2949" xr:uid="{2CABECA3-26F5-4F42-8601-01827F00AFEA}"/>
    <cellStyle name="Normal 4 4 4 2 3" xfId="2274" xr:uid="{B6462799-3623-4464-B9B8-5CA4DFD11ECE}"/>
    <cellStyle name="Normal 4 4 4 2 4" xfId="925" xr:uid="{FACB8827-1C35-4C91-9324-AED6B06DA964}"/>
    <cellStyle name="Normal 4 4 4 3" xfId="617" xr:uid="{EEA35993-2E69-4B95-AFD8-34B552AAC1A5}"/>
    <cellStyle name="Normal 4 4 4 3 2" xfId="1784" xr:uid="{6830857E-19A9-4EF3-852E-B170428CD80B}"/>
    <cellStyle name="Normal 4 4 4 3 2 2" xfId="3133" xr:uid="{992D3FDD-785B-4DE3-B9BC-F58CF4FC825E}"/>
    <cellStyle name="Normal 4 4 4 3 3" xfId="2458" xr:uid="{19D60D25-2CE5-4191-A8A2-AC60785ED2B5}"/>
    <cellStyle name="Normal 4 4 4 3 4" xfId="1109" xr:uid="{1A1A8264-5BBE-47FA-8AE7-4451EB52FC41}"/>
    <cellStyle name="Normal 4 4 4 4" xfId="305" xr:uid="{E86333DA-1346-4ECE-BC90-58C7A9514ECC}"/>
    <cellStyle name="Normal 4 4 4 4 2" xfId="1966" xr:uid="{183B1B3B-1EEA-47AA-8BB7-D6AA49D442CD}"/>
    <cellStyle name="Normal 4 4 4 4 2 2" xfId="3315" xr:uid="{236B9B0D-B9F3-4CC3-8352-6A7C370241F8}"/>
    <cellStyle name="Normal 4 4 4 4 3" xfId="2640" xr:uid="{812A161F-22E9-463F-859D-4B9E71CF4E7B}"/>
    <cellStyle name="Normal 4 4 4 4 4" xfId="1291" xr:uid="{8A4BEEF2-34D7-4F50-82EF-BC0603E776C9}"/>
    <cellStyle name="Normal 4 4 4 5" xfId="1474" xr:uid="{4E634444-0247-4F0E-88D0-A6BAD9FB7623}"/>
    <cellStyle name="Normal 4 4 4 5 2" xfId="2823" xr:uid="{AC94F9E2-83F0-4796-B819-309D972BC725}"/>
    <cellStyle name="Normal 4 4 4 6" xfId="2149" xr:uid="{06243F57-58CD-4FD2-A081-DF4F3908B46B}"/>
    <cellStyle name="Normal 4 4 4 7" xfId="800" xr:uid="{E88FB72B-7139-4F11-94FB-E0590B41AF4B}"/>
    <cellStyle name="Normal 4 4 5" xfId="340" xr:uid="{83CBA832-39EA-4E01-A4E5-6A28BA9AF936}"/>
    <cellStyle name="Normal 4 4 5 2" xfId="1508" xr:uid="{5B3F5673-5D6B-4C9E-BD78-0F7DB7B8B2D0}"/>
    <cellStyle name="Normal 4 4 5 2 2" xfId="2857" xr:uid="{780D18DB-8384-4A44-BDF3-99A3BD83C541}"/>
    <cellStyle name="Normal 4 4 5 3" xfId="2182" xr:uid="{2742224A-C37B-4A40-ABBA-E579D5D67607}"/>
    <cellStyle name="Normal 4 4 5 4" xfId="833" xr:uid="{E4892456-447F-494E-BFE8-0122F76DFA82}"/>
    <cellStyle name="Normal 4 4 6" xfId="525" xr:uid="{38ECF517-BE54-491F-A540-07E64C7629B9}"/>
    <cellStyle name="Normal 4 4 6 2" xfId="1692" xr:uid="{9F276565-CC47-4BD9-920E-1FDD6BF6418B}"/>
    <cellStyle name="Normal 4 4 6 2 2" xfId="3041" xr:uid="{0755EF17-133D-481A-AADE-0FDEE773AE64}"/>
    <cellStyle name="Normal 4 4 6 3" xfId="2366" xr:uid="{B7AD0498-A4C3-417C-BA7A-F7978F64B823}"/>
    <cellStyle name="Normal 4 4 6 4" xfId="1017" xr:uid="{A85BB33F-ABCF-455E-A6BE-4F19EFE16EDF}"/>
    <cellStyle name="Normal 4 4 7" xfId="212" xr:uid="{E6253CDD-62F9-4471-AB4E-AC3DB6EE6AEB}"/>
    <cellStyle name="Normal 4 4 7 2" xfId="1874" xr:uid="{12B5E328-4EB4-48CB-80D6-2954336B8A18}"/>
    <cellStyle name="Normal 4 4 7 2 2" xfId="3223" xr:uid="{5F3B010E-A045-4D0E-ACC6-025ACB4E6685}"/>
    <cellStyle name="Normal 4 4 7 3" xfId="2548" xr:uid="{9F7CD32D-3CE9-4742-A175-2F5520FBF40D}"/>
    <cellStyle name="Normal 4 4 7 4" xfId="1199" xr:uid="{94910A2A-121A-4733-B0A1-683572394693}"/>
    <cellStyle name="Normal 4 4 8" xfId="1381" xr:uid="{B25A707F-0464-44A1-B0B7-B12CE551A70F}"/>
    <cellStyle name="Normal 4 4 8 2" xfId="2730" xr:uid="{75A4E7C4-1E46-429B-A074-CE50022B4E3C}"/>
    <cellStyle name="Normal 4 4 9" xfId="2056" xr:uid="{4CF04723-CF8B-4D03-835D-47C3F7EDDDB9}"/>
    <cellStyle name="Normal 4 5" xfId="44" xr:uid="{00000000-0005-0000-0000-00006B000000}"/>
    <cellStyle name="Normal 4 5 2" xfId="135" xr:uid="{00000000-0005-0000-0000-00006C000000}"/>
    <cellStyle name="Normal 4 5 2 2" xfId="632" xr:uid="{EB374E0D-D3CB-4652-B203-9F9303E52D8F}"/>
    <cellStyle name="Normal 4 5 2 2 2" xfId="1799" xr:uid="{826AA360-49DC-4875-8A95-59072202195B}"/>
    <cellStyle name="Normal 4 5 2 2 2 2" xfId="3148" xr:uid="{15FBB134-8F29-45DE-80C9-30311A10684C}"/>
    <cellStyle name="Normal 4 5 2 2 3" xfId="2473" xr:uid="{A7CC8F94-BAC5-4453-889B-D9ABC70046D8}"/>
    <cellStyle name="Normal 4 5 2 2 4" xfId="1124" xr:uid="{4C5E2E99-7EC9-4BC6-911D-58CDE1509745}"/>
    <cellStyle name="Normal 4 5 2 3" xfId="448" xr:uid="{FE635FCB-C7A1-4991-BC76-CF53CFA103D0}"/>
    <cellStyle name="Normal 4 5 2 3 2" xfId="1981" xr:uid="{FC8E4DAE-4C27-4F71-A87C-3DDF36360216}"/>
    <cellStyle name="Normal 4 5 2 3 2 2" xfId="3330" xr:uid="{27BD53A5-09BA-4B6B-86DF-013C4D46873F}"/>
    <cellStyle name="Normal 4 5 2 3 3" xfId="2655" xr:uid="{AC312B86-843E-439F-A1DB-48276B09C1C6}"/>
    <cellStyle name="Normal 4 5 2 3 4" xfId="1306" xr:uid="{697426A5-8541-4E9F-82EB-35066E4BBE1D}"/>
    <cellStyle name="Normal 4 5 2 4" xfId="1615" xr:uid="{027C0D9A-02A9-4622-B07B-A66C36019344}"/>
    <cellStyle name="Normal 4 5 2 4 2" xfId="2964" xr:uid="{03153235-5B2B-43F0-B751-3CBDE7937481}"/>
    <cellStyle name="Normal 4 5 2 5" xfId="2289" xr:uid="{644FE709-B6ED-4E55-AC50-05E8D4BA0F95}"/>
    <cellStyle name="Normal 4 5 2 6" xfId="940" xr:uid="{5082947C-352B-43BA-A3CE-FF5DA22E215E}"/>
    <cellStyle name="Normal 4 5 3" xfId="357" xr:uid="{B3126775-96EA-475A-99EA-D4B8E72B7679}"/>
    <cellStyle name="Normal 4 5 3 2" xfId="1525" xr:uid="{9A4F1A7C-7D22-4D02-B8E3-AC44D7911C12}"/>
    <cellStyle name="Normal 4 5 3 2 2" xfId="2874" xr:uid="{B6D7FF91-1B01-4B44-A23F-EFE50C86840C}"/>
    <cellStyle name="Normal 4 5 3 3" xfId="2199" xr:uid="{DCF51B18-74F1-48BD-8CBE-4FE330858A3A}"/>
    <cellStyle name="Normal 4 5 3 4" xfId="850" xr:uid="{6C253B56-A005-457D-9A40-61F9AEFF5582}"/>
    <cellStyle name="Normal 4 5 4" xfId="542" xr:uid="{4D956A5C-34DA-404A-B0C2-69B769DA7BCB}"/>
    <cellStyle name="Normal 4 5 4 2" xfId="1709" xr:uid="{F20B6982-CFFE-4F99-9DB1-E976DAFD36E8}"/>
    <cellStyle name="Normal 4 5 4 2 2" xfId="3058" xr:uid="{29FC2715-261C-4665-A3C8-BD270BE53631}"/>
    <cellStyle name="Normal 4 5 4 3" xfId="2383" xr:uid="{FD3DED74-937C-4A69-A002-56639BD3B4B4}"/>
    <cellStyle name="Normal 4 5 4 4" xfId="1034" xr:uid="{9CF14F66-09B0-4A49-B71B-AF00D341762C}"/>
    <cellStyle name="Normal 4 5 5" xfId="229" xr:uid="{6AB785AB-1F03-4E29-92DD-1B1EE698112D}"/>
    <cellStyle name="Normal 4 5 5 2" xfId="1891" xr:uid="{F5431C1A-C613-416A-BB99-73E9A7799BEB}"/>
    <cellStyle name="Normal 4 5 5 2 2" xfId="3240" xr:uid="{D996504F-3A89-42B7-9CD8-829005A6F4AD}"/>
    <cellStyle name="Normal 4 5 5 3" xfId="2565" xr:uid="{22BCEC73-BFC9-404A-BA74-9CA7A8612BAA}"/>
    <cellStyle name="Normal 4 5 5 4" xfId="1216" xr:uid="{C7062A6E-D720-4379-B1B8-D570ECE6EC72}"/>
    <cellStyle name="Normal 4 5 6" xfId="1398" xr:uid="{F554CA39-BE9D-4D12-8F69-9358A433E4D0}"/>
    <cellStyle name="Normal 4 5 6 2" xfId="2747" xr:uid="{811359F7-2CA9-4F93-8BBE-D615371118A8}"/>
    <cellStyle name="Normal 4 5 7" xfId="2073" xr:uid="{49163876-591D-4BFA-B501-D4BE013DC7C3}"/>
    <cellStyle name="Normal 4 5 8" xfId="724" xr:uid="{D8D49F39-A482-4073-AC31-4E73A05E06B7}"/>
    <cellStyle name="Normal 4 6" xfId="75" xr:uid="{00000000-0005-0000-0000-00006D000000}"/>
    <cellStyle name="Normal 4 6 2" xfId="164" xr:uid="{00000000-0005-0000-0000-00006E000000}"/>
    <cellStyle name="Normal 4 6 2 2" xfId="661" xr:uid="{B06C2539-AD18-4371-A95E-429DFAC084AA}"/>
    <cellStyle name="Normal 4 6 2 2 2" xfId="1828" xr:uid="{272B138F-D47D-4C69-82CE-268196FBCCF3}"/>
    <cellStyle name="Normal 4 6 2 2 2 2" xfId="3177" xr:uid="{1BE3A211-E50C-4ED5-9451-70EDEAE9019C}"/>
    <cellStyle name="Normal 4 6 2 2 3" xfId="2502" xr:uid="{3F9E9A10-9F48-485E-BAC3-5608366242E2}"/>
    <cellStyle name="Normal 4 6 2 2 4" xfId="1153" xr:uid="{CB9F1FAD-7AD5-421D-BF77-B604C566DB8F}"/>
    <cellStyle name="Normal 4 6 2 3" xfId="477" xr:uid="{2A6DF7E7-5B79-4205-BBFB-6FD6AA0EB5F0}"/>
    <cellStyle name="Normal 4 6 2 3 2" xfId="2010" xr:uid="{9B479A47-15CC-467B-B6C2-B6E2E9157A76}"/>
    <cellStyle name="Normal 4 6 2 3 2 2" xfId="3359" xr:uid="{3067C97F-3462-4246-9379-F7A3D6D63062}"/>
    <cellStyle name="Normal 4 6 2 3 3" xfId="2684" xr:uid="{1B097C2E-7B9D-46AF-92C1-81CD8B5C3685}"/>
    <cellStyle name="Normal 4 6 2 3 4" xfId="1335" xr:uid="{36A442AA-F152-4F05-98A8-31D27A8051F6}"/>
    <cellStyle name="Normal 4 6 2 4" xfId="1644" xr:uid="{467AF53A-43CC-407D-B94C-83470DE486E6}"/>
    <cellStyle name="Normal 4 6 2 4 2" xfId="2993" xr:uid="{355CB8CC-653D-4435-A400-95EABDA5172C}"/>
    <cellStyle name="Normal 4 6 2 5" xfId="2318" xr:uid="{96478573-EABA-4608-BA3E-0605FC37B6CB}"/>
    <cellStyle name="Normal 4 6 2 6" xfId="969" xr:uid="{BBD86119-A401-4366-BFB4-833701D3061C}"/>
    <cellStyle name="Normal 4 6 3" xfId="388" xr:uid="{BDEEB92B-F5D3-4AFD-B9AA-C4F3D6A35773}"/>
    <cellStyle name="Normal 4 6 3 2" xfId="1556" xr:uid="{FFB761D3-2D0A-4E1E-A358-3774A7538471}"/>
    <cellStyle name="Normal 4 6 3 2 2" xfId="2905" xr:uid="{6CF15EE9-10B6-42EC-AEB1-BBB91423050E}"/>
    <cellStyle name="Normal 4 6 3 3" xfId="2230" xr:uid="{62C39E8A-5E0E-4033-89FA-280A9C53977F}"/>
    <cellStyle name="Normal 4 6 3 4" xfId="881" xr:uid="{5E6CE74A-AD15-4B08-9881-1139E73AEF41}"/>
    <cellStyle name="Normal 4 6 4" xfId="573" xr:uid="{47AFF7F0-2DBA-4DA4-9C23-2F246AC6030A}"/>
    <cellStyle name="Normal 4 6 4 2" xfId="1740" xr:uid="{D9C8F1FD-5A39-418B-837E-2A7F62C42932}"/>
    <cellStyle name="Normal 4 6 4 2 2" xfId="3089" xr:uid="{6D479647-0BCD-4E26-9AC0-4DED876B6EFC}"/>
    <cellStyle name="Normal 4 6 4 3" xfId="2414" xr:uid="{951EF56F-EBA8-403C-BB85-48D4E1ED8A77}"/>
    <cellStyle name="Normal 4 6 4 4" xfId="1065" xr:uid="{756B89A5-ABA1-4CF1-B76E-DA0062BD360C}"/>
    <cellStyle name="Normal 4 6 5" xfId="260" xr:uid="{BE110295-723E-45DD-B889-29B17A16154D}"/>
    <cellStyle name="Normal 4 6 5 2" xfId="1922" xr:uid="{B3409C01-B5EC-4261-9BE1-4A8094EDCCF4}"/>
    <cellStyle name="Normal 4 6 5 2 2" xfId="3271" xr:uid="{357ECD55-14FE-4E20-B2A7-8CDF469BE033}"/>
    <cellStyle name="Normal 4 6 5 3" xfId="2596" xr:uid="{9CC036CB-3AF5-4690-8A7A-5079B33AE7F2}"/>
    <cellStyle name="Normal 4 6 5 4" xfId="1247" xr:uid="{30AC6F70-0542-495D-9FE1-143CF77A1AB0}"/>
    <cellStyle name="Normal 4 6 6" xfId="1429" xr:uid="{09693B1E-7C4A-4FF0-85D2-22344A734E60}"/>
    <cellStyle name="Normal 4 6 6 2" xfId="2778" xr:uid="{5602EF87-5B57-4251-A2D3-C6734FB68201}"/>
    <cellStyle name="Normal 4 6 7" xfId="2104" xr:uid="{D38E28E0-81B2-4226-8CDB-B8D290C70CA9}"/>
    <cellStyle name="Normal 4 6 8" xfId="755" xr:uid="{87034A4E-9621-4CFE-895E-950B848CE579}"/>
    <cellStyle name="Normal 4 7" xfId="106" xr:uid="{00000000-0005-0000-0000-00006F000000}"/>
    <cellStyle name="Normal 4 7 2" xfId="419" xr:uid="{E6450F3C-1AC8-40AD-BBB4-F408EF68A87B}"/>
    <cellStyle name="Normal 4 7 2 2" xfId="1586" xr:uid="{9BD81653-E450-427D-8239-EA5D84F4EF95}"/>
    <cellStyle name="Normal 4 7 2 2 2" xfId="2935" xr:uid="{13BFD685-A708-4FF4-8A1E-FF762947C9F9}"/>
    <cellStyle name="Normal 4 7 2 3" xfId="2260" xr:uid="{D0D23B4C-560B-447D-8415-4C1892A3E1CB}"/>
    <cellStyle name="Normal 4 7 2 4" xfId="911" xr:uid="{EEEA3EC9-D456-484F-8AFB-C2B21D2D3A80}"/>
    <cellStyle name="Normal 4 7 3" xfId="603" xr:uid="{36FBADEB-7F6E-423A-B9C9-84286C47EAAF}"/>
    <cellStyle name="Normal 4 7 3 2" xfId="1770" xr:uid="{708BC467-BB97-4628-A084-DD1D2203F4BC}"/>
    <cellStyle name="Normal 4 7 3 2 2" xfId="3119" xr:uid="{1275E8AF-09DD-4DD8-AB53-5A23F3A120BA}"/>
    <cellStyle name="Normal 4 7 3 3" xfId="2444" xr:uid="{831BF1C9-D538-4105-9542-C3258EFC1529}"/>
    <cellStyle name="Normal 4 7 3 4" xfId="1095" xr:uid="{FBD07F4F-4CBA-4EA4-BB44-1DB08F7085D0}"/>
    <cellStyle name="Normal 4 7 4" xfId="291" xr:uid="{B9701BBF-E212-49B1-B964-8C4460986066}"/>
    <cellStyle name="Normal 4 7 4 2" xfId="1952" xr:uid="{5A6F8A96-8D82-42A8-A09F-02B3CD68B904}"/>
    <cellStyle name="Normal 4 7 4 2 2" xfId="3301" xr:uid="{EC3854B8-706C-493C-95BF-FA218ED0CABE}"/>
    <cellStyle name="Normal 4 7 4 3" xfId="2626" xr:uid="{80D515D7-32A5-4A9E-A16D-C9E314D1FDDC}"/>
    <cellStyle name="Normal 4 7 4 4" xfId="1277" xr:uid="{414B3F62-2090-4F62-95DF-33021F2F275D}"/>
    <cellStyle name="Normal 4 7 5" xfId="1460" xr:uid="{39DF3952-D8E1-443E-9AB3-704360B81B38}"/>
    <cellStyle name="Normal 4 7 5 2" xfId="2809" xr:uid="{45E870EB-D2C2-4383-87D0-FCFE62314765}"/>
    <cellStyle name="Normal 4 7 6" xfId="2135" xr:uid="{8A87F76A-8C10-4913-8749-370EF41F79D2}"/>
    <cellStyle name="Normal 4 7 7" xfId="786" xr:uid="{D38F383B-98BF-41FF-A1FD-C55C66F7AF99}"/>
    <cellStyle name="Normal 4 8" xfId="325" xr:uid="{07B9D7B7-5619-40DD-9AB3-54F644DF7953}"/>
    <cellStyle name="Normal 4 8 2" xfId="1493" xr:uid="{93C270C4-02A2-4CF7-BA10-D63DD10DE2AA}"/>
    <cellStyle name="Normal 4 8 2 2" xfId="2842" xr:uid="{2F060B6B-6B2C-446D-82F6-23C7FA977966}"/>
    <cellStyle name="Normal 4 8 3" xfId="2167" xr:uid="{27E182C4-17B2-44B6-9427-C3683A26544D}"/>
    <cellStyle name="Normal 4 8 4" xfId="818" xr:uid="{85D2C1D7-B58C-4EB4-A42C-060FB7463BB6}"/>
    <cellStyle name="Normal 4 9" xfId="510" xr:uid="{47BF3424-DF01-43D7-8539-AF4A58044444}"/>
    <cellStyle name="Normal 4 9 2" xfId="1677" xr:uid="{7AF32ABB-DC71-46C6-9E28-D05A8201BD07}"/>
    <cellStyle name="Normal 4 9 2 2" xfId="3026" xr:uid="{013483C6-22BE-4664-9D20-30DC5B9DDBC1}"/>
    <cellStyle name="Normal 4 9 3" xfId="2351" xr:uid="{293DF6B8-433D-4616-A07B-BBF4002FE124}"/>
    <cellStyle name="Normal 4 9 4" xfId="1002" xr:uid="{D1471C17-A48A-4648-ABAD-D1C3C33377DA}"/>
    <cellStyle name="Normal 5" xfId="8" xr:uid="{00000000-0005-0000-0000-000070000000}"/>
    <cellStyle name="Normal 5 10" xfId="198" xr:uid="{B468A3D6-6474-4C06-AE2E-4AC0308F188E}"/>
    <cellStyle name="Normal 5 10 2" xfId="1860" xr:uid="{B8E19DBB-5C80-46E2-BF1E-54471A0ADF42}"/>
    <cellStyle name="Normal 5 10 2 2" xfId="3209" xr:uid="{4A9D2F38-9D98-4987-8284-D2A04A53F9B0}"/>
    <cellStyle name="Normal 5 10 3" xfId="2534" xr:uid="{52838CD5-859F-4E76-A353-353B1D310DD4}"/>
    <cellStyle name="Normal 5 10 4" xfId="1185" xr:uid="{AA3B5162-36EC-43D9-BD0E-3D2B991F04F6}"/>
    <cellStyle name="Normal 5 11" xfId="1367" xr:uid="{15EE13F9-AF23-430C-89D3-5FC12C5B76B7}"/>
    <cellStyle name="Normal 5 11 2" xfId="2716" xr:uid="{8CFC1E1E-0ECB-4218-979A-7AC297132B75}"/>
    <cellStyle name="Normal 5 12" xfId="2042" xr:uid="{37FE9CB0-19DF-4BD3-B91C-D893D852A706}"/>
    <cellStyle name="Normal 5 13" xfId="693" xr:uid="{1C1A16B5-0DC8-4A1E-98E6-9C16115B364A}"/>
    <cellStyle name="Normal 5 2" xfId="24" xr:uid="{00000000-0005-0000-0000-000071000000}"/>
    <cellStyle name="Normal 5 2 10" xfId="2053" xr:uid="{02A588D2-6648-4C73-8909-1A2CA41E2087}"/>
    <cellStyle name="Normal 5 2 11" xfId="704" xr:uid="{CE741E95-C9F0-49B1-B1F0-CA1F0B806CD0}"/>
    <cellStyle name="Normal 5 2 2" xfId="38" xr:uid="{00000000-0005-0000-0000-000072000000}"/>
    <cellStyle name="Normal 5 2 2 10" xfId="718" xr:uid="{CB9BEE59-FB45-4BE9-B8D8-E3DD1133CF57}"/>
    <cellStyle name="Normal 5 2 2 2" xfId="70" xr:uid="{00000000-0005-0000-0000-000073000000}"/>
    <cellStyle name="Normal 5 2 2 2 2" xfId="160" xr:uid="{00000000-0005-0000-0000-000074000000}"/>
    <cellStyle name="Normal 5 2 2 2 2 2" xfId="657" xr:uid="{6574455B-2EAF-470F-9E6C-97DFB85E0C91}"/>
    <cellStyle name="Normal 5 2 2 2 2 2 2" xfId="1824" xr:uid="{57CBF946-EADF-45F4-8193-427ED4394D5B}"/>
    <cellStyle name="Normal 5 2 2 2 2 2 2 2" xfId="3173" xr:uid="{61781A6E-BD12-4F06-B4BD-FB6DF7BD5199}"/>
    <cellStyle name="Normal 5 2 2 2 2 2 3" xfId="2498" xr:uid="{34CF2820-5700-4626-ABE6-8993423B036D}"/>
    <cellStyle name="Normal 5 2 2 2 2 2 4" xfId="1149" xr:uid="{7BDD6257-8DE6-492E-AB77-363DE500308D}"/>
    <cellStyle name="Normal 5 2 2 2 2 3" xfId="473" xr:uid="{0A60A2D8-1499-46D4-AFBB-92AFA7CAA032}"/>
    <cellStyle name="Normal 5 2 2 2 2 3 2" xfId="2006" xr:uid="{55C3E331-155C-4B81-B685-A14CCD645061}"/>
    <cellStyle name="Normal 5 2 2 2 2 3 2 2" xfId="3355" xr:uid="{218D78B1-84E6-40CB-B057-54967D891CE9}"/>
    <cellStyle name="Normal 5 2 2 2 2 3 3" xfId="2680" xr:uid="{9F9210A5-F842-4F3D-8779-98D4CBD1C966}"/>
    <cellStyle name="Normal 5 2 2 2 2 3 4" xfId="1331" xr:uid="{87E93FF7-C0B0-46F0-9208-5BA2A8C9E4E9}"/>
    <cellStyle name="Normal 5 2 2 2 2 4" xfId="1640" xr:uid="{E0F9B7BE-9C4E-4A29-B889-9B3971F85C9B}"/>
    <cellStyle name="Normal 5 2 2 2 2 4 2" xfId="2989" xr:uid="{8B5E2C5D-3FB9-4882-93E0-234C426AFCF3}"/>
    <cellStyle name="Normal 5 2 2 2 2 5" xfId="2314" xr:uid="{801D9F89-CD2F-49B0-A1E4-C3E83BCC5018}"/>
    <cellStyle name="Normal 5 2 2 2 2 6" xfId="965" xr:uid="{56AF842E-9B53-403C-90D0-EA154F25D426}"/>
    <cellStyle name="Normal 5 2 2 2 3" xfId="383" xr:uid="{61FF1B8E-125D-46C3-87A0-B58A81CBC899}"/>
    <cellStyle name="Normal 5 2 2 2 3 2" xfId="1551" xr:uid="{BAB909E7-B16E-49C4-BBAD-4AA05C0F917E}"/>
    <cellStyle name="Normal 5 2 2 2 3 2 2" xfId="2900" xr:uid="{2EE83329-4E14-4267-AD0D-75B539FCDB55}"/>
    <cellStyle name="Normal 5 2 2 2 3 3" xfId="2225" xr:uid="{7E15ACD7-1A94-43D9-B85E-4E8F6DCB97CF}"/>
    <cellStyle name="Normal 5 2 2 2 3 4" xfId="876" xr:uid="{4F0D3530-16FD-4DBA-A3D7-11336EE31B3A}"/>
    <cellStyle name="Normal 5 2 2 2 4" xfId="568" xr:uid="{2B890C0B-79C8-4FAD-8E75-DA1627F15E9A}"/>
    <cellStyle name="Normal 5 2 2 2 4 2" xfId="1735" xr:uid="{9A51743A-2C19-4CB0-B8D6-D77E4ABFD6CA}"/>
    <cellStyle name="Normal 5 2 2 2 4 2 2" xfId="3084" xr:uid="{D22BAC34-F870-4767-A007-36A4EB7655DD}"/>
    <cellStyle name="Normal 5 2 2 2 4 3" xfId="2409" xr:uid="{932ED09C-3907-414C-AEEE-5400F8E3B957}"/>
    <cellStyle name="Normal 5 2 2 2 4 4" xfId="1060" xr:uid="{D9C7E5C2-1AAE-4AD4-B2E4-848E674DB725}"/>
    <cellStyle name="Normal 5 2 2 2 5" xfId="255" xr:uid="{F260C939-5B77-46E9-8A2A-E4E3CBBFCFA5}"/>
    <cellStyle name="Normal 5 2 2 2 5 2" xfId="1917" xr:uid="{219BAF19-1251-4E0A-B974-E5F67896952C}"/>
    <cellStyle name="Normal 5 2 2 2 5 2 2" xfId="3266" xr:uid="{546E3E08-2C0E-428B-8D2B-DDD91F384743}"/>
    <cellStyle name="Normal 5 2 2 2 5 3" xfId="2591" xr:uid="{89A5AC65-1F50-4546-9955-4BFB49DC960E}"/>
    <cellStyle name="Normal 5 2 2 2 5 4" xfId="1242" xr:uid="{1E2256D6-8FBB-4C92-BBA6-04967E0A8246}"/>
    <cellStyle name="Normal 5 2 2 2 6" xfId="1424" xr:uid="{954E44B3-8A69-4645-A34D-2EDC60B8CAF3}"/>
    <cellStyle name="Normal 5 2 2 2 6 2" xfId="2773" xr:uid="{166E10CB-12A4-43F5-A568-4CE7D5FA936E}"/>
    <cellStyle name="Normal 5 2 2 2 7" xfId="2099" xr:uid="{E5ABCF9D-E74D-40FC-8736-DE6E4AD02DE1}"/>
    <cellStyle name="Normal 5 2 2 2 8" xfId="750" xr:uid="{3B49DFDD-C2C5-4A59-AB5F-CF43281D7788}"/>
    <cellStyle name="Normal 5 2 2 3" xfId="101" xr:uid="{00000000-0005-0000-0000-000075000000}"/>
    <cellStyle name="Normal 5 2 2 3 2" xfId="189" xr:uid="{00000000-0005-0000-0000-000076000000}"/>
    <cellStyle name="Normal 5 2 2 3 2 2" xfId="686" xr:uid="{F94AACC6-784F-4834-98A2-699ACEFD805D}"/>
    <cellStyle name="Normal 5 2 2 3 2 2 2" xfId="1853" xr:uid="{71CBD532-28A2-4DB6-B9CB-14144182BF80}"/>
    <cellStyle name="Normal 5 2 2 3 2 2 2 2" xfId="3202" xr:uid="{685BC636-BDF0-4D60-A575-474346B27557}"/>
    <cellStyle name="Normal 5 2 2 3 2 2 3" xfId="2527" xr:uid="{13085444-EBFE-4AE1-A451-89C0F39156CC}"/>
    <cellStyle name="Normal 5 2 2 3 2 2 4" xfId="1178" xr:uid="{6624C4C6-FEC2-430C-8267-B94C2A8DA10A}"/>
    <cellStyle name="Normal 5 2 2 3 2 3" xfId="502" xr:uid="{372FA3B9-43D8-46CD-9864-B4FE8DC7B557}"/>
    <cellStyle name="Normal 5 2 2 3 2 3 2" xfId="2035" xr:uid="{4F3BEC5C-8734-4940-91EB-796E281876A6}"/>
    <cellStyle name="Normal 5 2 2 3 2 3 2 2" xfId="3384" xr:uid="{BC77C7D5-511C-491F-8C95-1A19C9166A86}"/>
    <cellStyle name="Normal 5 2 2 3 2 3 3" xfId="2709" xr:uid="{4B364812-0391-42A7-8FA0-BFE543474704}"/>
    <cellStyle name="Normal 5 2 2 3 2 3 4" xfId="1360" xr:uid="{64E8E3F2-624E-498F-9D8E-A48253217D7D}"/>
    <cellStyle name="Normal 5 2 2 3 2 4" xfId="1669" xr:uid="{C9156D31-A81C-4BF7-970F-ABB2FCE5CC49}"/>
    <cellStyle name="Normal 5 2 2 3 2 4 2" xfId="3018" xr:uid="{B5DB324F-EDE5-4FF7-AF11-520B9BC6DCE0}"/>
    <cellStyle name="Normal 5 2 2 3 2 5" xfId="2343" xr:uid="{6BBDF115-1A25-4797-B4D5-EBB1819EEDAE}"/>
    <cellStyle name="Normal 5 2 2 3 2 6" xfId="994" xr:uid="{DE86D638-13DD-4AE0-809C-E0E5AF53D41F}"/>
    <cellStyle name="Normal 5 2 2 3 3" xfId="414" xr:uid="{F7B0DAC7-B066-467C-9268-C12070515C4F}"/>
    <cellStyle name="Normal 5 2 2 3 3 2" xfId="1582" xr:uid="{C6ACBAF3-4C66-42A3-B0CC-88BF3A98640D}"/>
    <cellStyle name="Normal 5 2 2 3 3 2 2" xfId="2931" xr:uid="{7CDBCD0E-9628-448C-A9F7-3F940B826CFB}"/>
    <cellStyle name="Normal 5 2 2 3 3 3" xfId="2256" xr:uid="{A40E4D5A-B5EA-4E19-BF32-0E8F550BF882}"/>
    <cellStyle name="Normal 5 2 2 3 3 4" xfId="907" xr:uid="{46C5ABB0-EA5B-4EFA-8877-EA7BE08D6BB3}"/>
    <cellStyle name="Normal 5 2 2 3 4" xfId="599" xr:uid="{C15B45FA-8A17-48BA-AB1D-8FC667C56CBF}"/>
    <cellStyle name="Normal 5 2 2 3 4 2" xfId="1766" xr:uid="{A73B350A-AB6A-42F5-9D43-AA904EFEF79A}"/>
    <cellStyle name="Normal 5 2 2 3 4 2 2" xfId="3115" xr:uid="{4670A9C8-9DDB-4828-8C1E-51CD455D1492}"/>
    <cellStyle name="Normal 5 2 2 3 4 3" xfId="2440" xr:uid="{51FD2555-EB0A-4ADA-B2B1-3866E3A603B9}"/>
    <cellStyle name="Normal 5 2 2 3 4 4" xfId="1091" xr:uid="{7DECD2E6-B8D8-4E43-9D57-FF14143C8580}"/>
    <cellStyle name="Normal 5 2 2 3 5" xfId="286" xr:uid="{38D9C8BC-0139-4282-A847-B80956C87580}"/>
    <cellStyle name="Normal 5 2 2 3 5 2" xfId="1948" xr:uid="{049FDC00-A4E6-4458-B2F6-D9661390C410}"/>
    <cellStyle name="Normal 5 2 2 3 5 2 2" xfId="3297" xr:uid="{1101A01A-2466-4BDD-9110-E80027719EB5}"/>
    <cellStyle name="Normal 5 2 2 3 5 3" xfId="2622" xr:uid="{24858D0E-A405-4948-B3F0-245C5562349E}"/>
    <cellStyle name="Normal 5 2 2 3 5 4" xfId="1273" xr:uid="{31B4F885-7D22-4D6E-AC78-1AF357C4E747}"/>
    <cellStyle name="Normal 5 2 2 3 6" xfId="1455" xr:uid="{D3CC219C-F4BD-45FB-B91F-B00088A93CAB}"/>
    <cellStyle name="Normal 5 2 2 3 6 2" xfId="2804" xr:uid="{C18BD219-CAD7-43F0-AF8C-AD78509044D7}"/>
    <cellStyle name="Normal 5 2 2 3 7" xfId="2130" xr:uid="{A60ED7F7-FBC4-4BF7-9591-8FAFCB95B21E}"/>
    <cellStyle name="Normal 5 2 2 3 8" xfId="781" xr:uid="{0DD55EEF-7D4E-4622-8127-465C61999B18}"/>
    <cellStyle name="Normal 5 2 2 4" xfId="131" xr:uid="{00000000-0005-0000-0000-000077000000}"/>
    <cellStyle name="Normal 5 2 2 4 2" xfId="444" xr:uid="{D7DCAAC7-FD34-4F4F-809C-088155A87B60}"/>
    <cellStyle name="Normal 5 2 2 4 2 2" xfId="1611" xr:uid="{1E0CB0CE-B903-49FD-8FFD-D416757413BB}"/>
    <cellStyle name="Normal 5 2 2 4 2 2 2" xfId="2960" xr:uid="{5903E401-7967-42DE-B596-DA69BA6C107C}"/>
    <cellStyle name="Normal 5 2 2 4 2 3" xfId="2285" xr:uid="{D26EA682-8049-42C6-8DD3-5E72F1DD0CEB}"/>
    <cellStyle name="Normal 5 2 2 4 2 4" xfId="936" xr:uid="{98E30174-2659-4254-B27D-1E4801458E83}"/>
    <cellStyle name="Normal 5 2 2 4 3" xfId="628" xr:uid="{0FDEABAA-0F84-40C8-8146-27CA4000F718}"/>
    <cellStyle name="Normal 5 2 2 4 3 2" xfId="1795" xr:uid="{AFCA9A40-E228-4E15-A299-395B8FA90E5E}"/>
    <cellStyle name="Normal 5 2 2 4 3 2 2" xfId="3144" xr:uid="{53E24FE5-9602-4A2C-AD4E-8477051E6928}"/>
    <cellStyle name="Normal 5 2 2 4 3 3" xfId="2469" xr:uid="{162F65CB-C60F-4A7E-8F84-0A3A3B463791}"/>
    <cellStyle name="Normal 5 2 2 4 3 4" xfId="1120" xr:uid="{9C72979E-6977-4227-9A24-DDE37AE4F1E6}"/>
    <cellStyle name="Normal 5 2 2 4 4" xfId="316" xr:uid="{882A8F1E-3D1A-4BB8-87BB-49BBB359111E}"/>
    <cellStyle name="Normal 5 2 2 4 4 2" xfId="1977" xr:uid="{8B434B5C-7CE3-42F3-8E68-E8DD25371252}"/>
    <cellStyle name="Normal 5 2 2 4 4 2 2" xfId="3326" xr:uid="{2524A19C-F3C8-4101-9633-E1B6E14337F0}"/>
    <cellStyle name="Normal 5 2 2 4 4 3" xfId="2651" xr:uid="{6F198AF9-7048-4901-9709-C2BE33E813CF}"/>
    <cellStyle name="Normal 5 2 2 4 4 4" xfId="1302" xr:uid="{31A7ACD3-FF1C-4C13-B75E-5F2A4FC254D1}"/>
    <cellStyle name="Normal 5 2 2 4 5" xfId="1485" xr:uid="{21EA09D7-EEF0-4CF2-995D-32505FE82DF6}"/>
    <cellStyle name="Normal 5 2 2 4 5 2" xfId="2834" xr:uid="{919C3BA7-1FFC-4882-AE5B-607DE885AF84}"/>
    <cellStyle name="Normal 5 2 2 4 6" xfId="2160" xr:uid="{F60BF3FF-779C-433D-9FE0-BE0640A69F5A}"/>
    <cellStyle name="Normal 5 2 2 4 7" xfId="811" xr:uid="{64CAA19E-4FC9-4CAF-ACCF-574242087EBA}"/>
    <cellStyle name="Normal 5 2 2 5" xfId="351" xr:uid="{B22D76CB-136A-41FE-B78A-9914ECEA737D}"/>
    <cellStyle name="Normal 5 2 2 5 2" xfId="1519" xr:uid="{D6E03ADE-906C-4CB5-B8D6-5824F92FBFA7}"/>
    <cellStyle name="Normal 5 2 2 5 2 2" xfId="2868" xr:uid="{6065D18E-6575-4388-90D6-B8BB2739F230}"/>
    <cellStyle name="Normal 5 2 2 5 3" xfId="2193" xr:uid="{F88FD95A-2BE1-4E3B-90B6-43D13C025D12}"/>
    <cellStyle name="Normal 5 2 2 5 4" xfId="844" xr:uid="{8F75327B-85EC-4581-800B-411D594EDB8D}"/>
    <cellStyle name="Normal 5 2 2 6" xfId="536" xr:uid="{4C3B6FC3-0EDB-48CC-935A-547658E593C0}"/>
    <cellStyle name="Normal 5 2 2 6 2" xfId="1703" xr:uid="{85430D62-9BE6-4DD6-914D-BF29E3E5CDDB}"/>
    <cellStyle name="Normal 5 2 2 6 2 2" xfId="3052" xr:uid="{891A1766-28AC-455F-90E4-FED9F06D5370}"/>
    <cellStyle name="Normal 5 2 2 6 3" xfId="2377" xr:uid="{A10554BC-5CB6-46F6-B98C-F1F9C603CD73}"/>
    <cellStyle name="Normal 5 2 2 6 4" xfId="1028" xr:uid="{2505C267-4FD8-47C3-AADA-8BA2138B9CE6}"/>
    <cellStyle name="Normal 5 2 2 7" xfId="223" xr:uid="{02201735-F017-4F39-9E9C-B3F9546619E4}"/>
    <cellStyle name="Normal 5 2 2 7 2" xfId="1885" xr:uid="{B1FFA638-3BD9-4033-AF79-EBA5273EE5F8}"/>
    <cellStyle name="Normal 5 2 2 7 2 2" xfId="3234" xr:uid="{F38339BE-7A4E-4ED1-ADBB-92E4548C97C4}"/>
    <cellStyle name="Normal 5 2 2 7 3" xfId="2559" xr:uid="{DA1C0E2F-1AAC-4AE7-9F4A-AA9518906A50}"/>
    <cellStyle name="Normal 5 2 2 7 4" xfId="1210" xr:uid="{9808DBED-75ED-4496-BCC4-238C7BEEF480}"/>
    <cellStyle name="Normal 5 2 2 8" xfId="1392" xr:uid="{3467C626-E8C4-4066-9BFB-145E3BE7359B}"/>
    <cellStyle name="Normal 5 2 2 8 2" xfId="2741" xr:uid="{C4220338-45A4-44FF-95D8-12FE6B582BA6}"/>
    <cellStyle name="Normal 5 2 2 9" xfId="2067" xr:uid="{B9F996A1-CC19-4787-8C44-765D73895193}"/>
    <cellStyle name="Normal 5 2 3" xfId="56" xr:uid="{00000000-0005-0000-0000-000078000000}"/>
    <cellStyle name="Normal 5 2 3 2" xfId="146" xr:uid="{00000000-0005-0000-0000-000079000000}"/>
    <cellStyle name="Normal 5 2 3 2 2" xfId="643" xr:uid="{8E039458-8C58-4365-AEC0-4AA9BE646747}"/>
    <cellStyle name="Normal 5 2 3 2 2 2" xfId="1810" xr:uid="{26CE38A3-21D3-4D07-8379-12A23B6E8701}"/>
    <cellStyle name="Normal 5 2 3 2 2 2 2" xfId="3159" xr:uid="{1FB0BF9C-6035-4C2D-ACF3-9EB6D3609412}"/>
    <cellStyle name="Normal 5 2 3 2 2 3" xfId="2484" xr:uid="{78AB8C79-6649-4766-B49F-617AD93BF23B}"/>
    <cellStyle name="Normal 5 2 3 2 2 4" xfId="1135" xr:uid="{4EEB0B1F-A69D-400D-89BA-631D78B304CE}"/>
    <cellStyle name="Normal 5 2 3 2 3" xfId="459" xr:uid="{CF760ED8-C372-419A-BD41-8098D7C8191D}"/>
    <cellStyle name="Normal 5 2 3 2 3 2" xfId="1992" xr:uid="{F4C93A36-6543-4B8D-860C-2BA467F07245}"/>
    <cellStyle name="Normal 5 2 3 2 3 2 2" xfId="3341" xr:uid="{4C83650D-0B33-4E35-9B9B-046C92081287}"/>
    <cellStyle name="Normal 5 2 3 2 3 3" xfId="2666" xr:uid="{75E365E5-A9C5-4590-B307-13A3939A86C5}"/>
    <cellStyle name="Normal 5 2 3 2 3 4" xfId="1317" xr:uid="{4B6B0A73-1170-4ECD-9B1D-00B83722E952}"/>
    <cellStyle name="Normal 5 2 3 2 4" xfId="1626" xr:uid="{4C89F276-19E1-4285-A087-50295ABE5E57}"/>
    <cellStyle name="Normal 5 2 3 2 4 2" xfId="2975" xr:uid="{8AB7BBB5-0849-4DF1-961B-DA55E8234FA6}"/>
    <cellStyle name="Normal 5 2 3 2 5" xfId="2300" xr:uid="{70588401-AB7F-44A6-B04B-C3FCDB5CF047}"/>
    <cellStyle name="Normal 5 2 3 2 6" xfId="951" xr:uid="{468AE815-C82C-443D-BF37-D9D523787FCB}"/>
    <cellStyle name="Normal 5 2 3 3" xfId="369" xr:uid="{E93F7379-2097-4918-8280-90FAC418A473}"/>
    <cellStyle name="Normal 5 2 3 3 2" xfId="1537" xr:uid="{F896681C-F89E-429B-A628-D7E449398A6B}"/>
    <cellStyle name="Normal 5 2 3 3 2 2" xfId="2886" xr:uid="{5931D880-31F6-4539-ACD0-E3CFA899DD32}"/>
    <cellStyle name="Normal 5 2 3 3 3" xfId="2211" xr:uid="{09281BD1-245E-4AB1-8E73-27EA79F8E250}"/>
    <cellStyle name="Normal 5 2 3 3 4" xfId="862" xr:uid="{6CD53275-4920-47A8-95E9-79D2ACB454C4}"/>
    <cellStyle name="Normal 5 2 3 4" xfId="554" xr:uid="{F7DB66E4-680F-43C5-8D17-983828A8453B}"/>
    <cellStyle name="Normal 5 2 3 4 2" xfId="1721" xr:uid="{EA34C7FE-D155-490E-9505-D1F4B58090F3}"/>
    <cellStyle name="Normal 5 2 3 4 2 2" xfId="3070" xr:uid="{3049C72E-3E26-4A27-8427-B88EFFDA9777}"/>
    <cellStyle name="Normal 5 2 3 4 3" xfId="2395" xr:uid="{8B852F5B-29AC-4C63-BCD8-703E4848F2CB}"/>
    <cellStyle name="Normal 5 2 3 4 4" xfId="1046" xr:uid="{9907CCB5-80B7-45A4-B10D-D9B44C26828A}"/>
    <cellStyle name="Normal 5 2 3 5" xfId="241" xr:uid="{B1273E9F-8DBF-42B7-9444-9606415BBDFA}"/>
    <cellStyle name="Normal 5 2 3 5 2" xfId="1903" xr:uid="{78A48261-B538-43AF-9099-98EBC1A9351E}"/>
    <cellStyle name="Normal 5 2 3 5 2 2" xfId="3252" xr:uid="{ACD46ED9-0381-4B4D-BC0A-2FA6D2FB5F83}"/>
    <cellStyle name="Normal 5 2 3 5 3" xfId="2577" xr:uid="{F402B3DA-0405-4881-B98A-B60E17289642}"/>
    <cellStyle name="Normal 5 2 3 5 4" xfId="1228" xr:uid="{CF0FA97D-20A7-4292-A28E-2DF39014E829}"/>
    <cellStyle name="Normal 5 2 3 6" xfId="1410" xr:uid="{6AC1C14D-2698-4678-A047-529DA061424C}"/>
    <cellStyle name="Normal 5 2 3 6 2" xfId="2759" xr:uid="{0A6E9297-B429-4C1B-805E-2963E05F66D3}"/>
    <cellStyle name="Normal 5 2 3 7" xfId="2085" xr:uid="{65E41916-F4FD-4D20-BF09-03B630647C3A}"/>
    <cellStyle name="Normal 5 2 3 8" xfId="736" xr:uid="{EA6301B3-0F59-44A3-A830-203614D0D9D4}"/>
    <cellStyle name="Normal 5 2 4" xfId="87" xr:uid="{00000000-0005-0000-0000-00007A000000}"/>
    <cellStyle name="Normal 5 2 4 2" xfId="175" xr:uid="{00000000-0005-0000-0000-00007B000000}"/>
    <cellStyle name="Normal 5 2 4 2 2" xfId="672" xr:uid="{48744C81-300C-48F2-AD17-CF2EC8D906CC}"/>
    <cellStyle name="Normal 5 2 4 2 2 2" xfId="1839" xr:uid="{CFB47A6A-5B97-4E34-A20F-33EE1B701953}"/>
    <cellStyle name="Normal 5 2 4 2 2 2 2" xfId="3188" xr:uid="{001410C9-F1EE-4BAA-9BC0-70A7BF96834B}"/>
    <cellStyle name="Normal 5 2 4 2 2 3" xfId="2513" xr:uid="{57B5F053-C1A9-4CE0-A9C1-EE80F1961474}"/>
    <cellStyle name="Normal 5 2 4 2 2 4" xfId="1164" xr:uid="{D6889BF3-8BE6-48ED-97C2-D77B00911304}"/>
    <cellStyle name="Normal 5 2 4 2 3" xfId="488" xr:uid="{CAAB54D7-E027-4850-B719-D9C8258DA4BA}"/>
    <cellStyle name="Normal 5 2 4 2 3 2" xfId="2021" xr:uid="{99B74AF2-40BE-4D21-B5FE-9BFDDEC5DCCD}"/>
    <cellStyle name="Normal 5 2 4 2 3 2 2" xfId="3370" xr:uid="{B8E4DD86-61DB-44F9-A5D0-48A1BC449E84}"/>
    <cellStyle name="Normal 5 2 4 2 3 3" xfId="2695" xr:uid="{C76ACD05-F1BA-454A-B6DA-585D9726DF0B}"/>
    <cellStyle name="Normal 5 2 4 2 3 4" xfId="1346" xr:uid="{D4171980-8302-4E44-81DC-4E39A3EE5B76}"/>
    <cellStyle name="Normal 5 2 4 2 4" xfId="1655" xr:uid="{2B1DDCA2-9235-4709-BB9D-F3DB32D3C827}"/>
    <cellStyle name="Normal 5 2 4 2 4 2" xfId="3004" xr:uid="{D7A8AE57-92E4-4A65-9902-FC55EFA3CF25}"/>
    <cellStyle name="Normal 5 2 4 2 5" xfId="2329" xr:uid="{FAA704E3-062E-4937-B86D-1729E7FC5A9F}"/>
    <cellStyle name="Normal 5 2 4 2 6" xfId="980" xr:uid="{33E05A39-7126-4851-9661-443ECB5AE801}"/>
    <cellStyle name="Normal 5 2 4 3" xfId="400" xr:uid="{CE8C5E3C-5BF9-461A-B527-BEF83EAFDE5C}"/>
    <cellStyle name="Normal 5 2 4 3 2" xfId="1568" xr:uid="{402E74EB-1C40-44D3-89DA-807CA5B4D404}"/>
    <cellStyle name="Normal 5 2 4 3 2 2" xfId="2917" xr:uid="{3C2B6F01-2DDD-4AB2-B3D3-6FE47AFB4050}"/>
    <cellStyle name="Normal 5 2 4 3 3" xfId="2242" xr:uid="{13516693-DC30-4968-917D-9BB3D04A0914}"/>
    <cellStyle name="Normal 5 2 4 3 4" xfId="893" xr:uid="{E8852D54-AD9A-46C7-A754-E92B229A55F8}"/>
    <cellStyle name="Normal 5 2 4 4" xfId="585" xr:uid="{49DE1EC5-ED08-4FE1-96B9-08959BB5C0D0}"/>
    <cellStyle name="Normal 5 2 4 4 2" xfId="1752" xr:uid="{823E08FF-EE45-4D0A-A5B8-28F3D9C69A1F}"/>
    <cellStyle name="Normal 5 2 4 4 2 2" xfId="3101" xr:uid="{75465A95-AD9B-4D79-8661-1C4786C641CD}"/>
    <cellStyle name="Normal 5 2 4 4 3" xfId="2426" xr:uid="{7102ABA2-EC23-4EF8-9422-8A74843AF1E5}"/>
    <cellStyle name="Normal 5 2 4 4 4" xfId="1077" xr:uid="{D4E3E02F-A429-4F02-BC9E-9224F113785E}"/>
    <cellStyle name="Normal 5 2 4 5" xfId="272" xr:uid="{4C0CE5AF-6373-43CD-9647-3B261CDC1C0E}"/>
    <cellStyle name="Normal 5 2 4 5 2" xfId="1934" xr:uid="{6C5E7427-9514-40F6-A163-53CFDFE81D89}"/>
    <cellStyle name="Normal 5 2 4 5 2 2" xfId="3283" xr:uid="{85A3F279-F30D-4164-99F3-147D36088DE9}"/>
    <cellStyle name="Normal 5 2 4 5 3" xfId="2608" xr:uid="{80C4CEE9-43AB-4A30-9F5A-759AA9B6A887}"/>
    <cellStyle name="Normal 5 2 4 5 4" xfId="1259" xr:uid="{51510C77-071F-4D1D-9C81-C2ABB9F26733}"/>
    <cellStyle name="Normal 5 2 4 6" xfId="1441" xr:uid="{38D7BA68-CE4A-41C9-AE7F-8624BFBAF83D}"/>
    <cellStyle name="Normal 5 2 4 6 2" xfId="2790" xr:uid="{8849F4C5-D9CB-4B6D-8906-539C9174505C}"/>
    <cellStyle name="Normal 5 2 4 7" xfId="2116" xr:uid="{C25B4699-2465-41AA-BEEA-F1396C29BF92}"/>
    <cellStyle name="Normal 5 2 4 8" xfId="767" xr:uid="{2288D5F0-3903-4337-9BEE-C85B66A868FC}"/>
    <cellStyle name="Normal 5 2 5" xfId="117" xr:uid="{00000000-0005-0000-0000-00007C000000}"/>
    <cellStyle name="Normal 5 2 5 2" xfId="430" xr:uid="{C1F6B9A9-49CB-4701-B532-28FBE8C1D02B}"/>
    <cellStyle name="Normal 5 2 5 2 2" xfId="1597" xr:uid="{96257583-61F2-426E-A181-03F8B0FB6D0E}"/>
    <cellStyle name="Normal 5 2 5 2 2 2" xfId="2946" xr:uid="{99E23611-00C4-4A5C-BD00-5A696E7ABC1C}"/>
    <cellStyle name="Normal 5 2 5 2 3" xfId="2271" xr:uid="{29468062-3AB4-4E0D-A4CA-86498B131CF4}"/>
    <cellStyle name="Normal 5 2 5 2 4" xfId="922" xr:uid="{1F2A3A03-4F5B-4735-B9AF-9A3658DDA334}"/>
    <cellStyle name="Normal 5 2 5 3" xfId="614" xr:uid="{9B32B803-6047-4C46-8844-3AFFB497F80C}"/>
    <cellStyle name="Normal 5 2 5 3 2" xfId="1781" xr:uid="{AB5EF957-7338-46D3-B396-CD2D9F5E2649}"/>
    <cellStyle name="Normal 5 2 5 3 2 2" xfId="3130" xr:uid="{5962CEC3-096D-464F-9A2A-D17B25EE1714}"/>
    <cellStyle name="Normal 5 2 5 3 3" xfId="2455" xr:uid="{48BF2995-9DDC-4608-BBF3-FFF20CBA7989}"/>
    <cellStyle name="Normal 5 2 5 3 4" xfId="1106" xr:uid="{6A4C88BE-C279-45BA-9B14-DB732D370899}"/>
    <cellStyle name="Normal 5 2 5 4" xfId="302" xr:uid="{97166847-78E7-4145-9DD6-98094D00FD01}"/>
    <cellStyle name="Normal 5 2 5 4 2" xfId="1963" xr:uid="{C22CE874-2FA2-46AB-B559-76863BCAD758}"/>
    <cellStyle name="Normal 5 2 5 4 2 2" xfId="3312" xr:uid="{B3B73160-69AE-4430-BFBC-48F3C23F97CD}"/>
    <cellStyle name="Normal 5 2 5 4 3" xfId="2637" xr:uid="{66456100-1816-4EDA-8173-DF6650D483B3}"/>
    <cellStyle name="Normal 5 2 5 4 4" xfId="1288" xr:uid="{E87C250A-3C1B-422D-8BCD-949265B23EFA}"/>
    <cellStyle name="Normal 5 2 5 5" xfId="1471" xr:uid="{BBFA8FF9-DDE3-4EDC-84DB-9C4FA147A838}"/>
    <cellStyle name="Normal 5 2 5 5 2" xfId="2820" xr:uid="{F76AAE21-3872-4417-8A9D-AA24A8507C1A}"/>
    <cellStyle name="Normal 5 2 5 6" xfId="2146" xr:uid="{64C9B33A-F530-4437-8249-204AD422ACB6}"/>
    <cellStyle name="Normal 5 2 5 7" xfId="797" xr:uid="{05E0F984-31B1-4B60-8579-BDD79CA81753}"/>
    <cellStyle name="Normal 5 2 6" xfId="337" xr:uid="{168E169B-FBED-496C-ABF4-FEE66FDB2D47}"/>
    <cellStyle name="Normal 5 2 6 2" xfId="1505" xr:uid="{E257ABF9-CD31-4548-B9F9-4B4A572A466D}"/>
    <cellStyle name="Normal 5 2 6 2 2" xfId="2854" xr:uid="{C920D89A-8680-4E14-8935-4388BAC3CDA2}"/>
    <cellStyle name="Normal 5 2 6 3" xfId="2179" xr:uid="{3DDF9449-01E5-4F69-9F10-9818701E1C78}"/>
    <cellStyle name="Normal 5 2 6 4" xfId="830" xr:uid="{0A6F257D-0ECF-4BC0-B7B2-15E48BB2AFD9}"/>
    <cellStyle name="Normal 5 2 7" xfId="522" xr:uid="{0A80142F-0C30-4EF9-B65E-745851902538}"/>
    <cellStyle name="Normal 5 2 7 2" xfId="1689" xr:uid="{D17EA465-1355-486B-8FEE-696A28515871}"/>
    <cellStyle name="Normal 5 2 7 2 2" xfId="3038" xr:uid="{3DAC64C2-E2D9-4CA7-BE53-3BF1B452C7BB}"/>
    <cellStyle name="Normal 5 2 7 3" xfId="2363" xr:uid="{EC7DC3E3-DA9B-4600-B57B-49C066E52BB9}"/>
    <cellStyle name="Normal 5 2 7 4" xfId="1014" xr:uid="{F45A9D5A-5042-433E-848E-01323B4244FF}"/>
    <cellStyle name="Normal 5 2 8" xfId="209" xr:uid="{A6901B01-17DF-4BD4-98DC-F879F1F3729F}"/>
    <cellStyle name="Normal 5 2 8 2" xfId="1871" xr:uid="{92C7EB8B-A2D9-42BC-846F-9B1182298BF1}"/>
    <cellStyle name="Normal 5 2 8 2 2" xfId="3220" xr:uid="{D88616B1-0273-41D6-A7E3-8D5FDA4AA54F}"/>
    <cellStyle name="Normal 5 2 8 3" xfId="2545" xr:uid="{E0B1A9E7-BF2D-4FBB-99E2-4B9402F57A6F}"/>
    <cellStyle name="Normal 5 2 8 4" xfId="1196" xr:uid="{E68C4525-F569-4A90-AFD3-69267834B654}"/>
    <cellStyle name="Normal 5 2 9" xfId="1378" xr:uid="{EF7EFB7E-24E9-4C47-BFE6-BF734B793321}"/>
    <cellStyle name="Normal 5 2 9 2" xfId="2727" xr:uid="{1592C8B9-E025-4BDB-A5A6-BF18A1F4E595}"/>
    <cellStyle name="Normal 5 3" xfId="14" xr:uid="{00000000-0005-0000-0000-00007D000000}"/>
    <cellStyle name="Normal 5 3 10" xfId="2046" xr:uid="{265C67C8-55EB-4B07-B42A-7EAFDACF453E}"/>
    <cellStyle name="Normal 5 3 11" xfId="697" xr:uid="{BEFB2107-37A1-4575-8253-6506CDBA5807}"/>
    <cellStyle name="Normal 5 3 2" xfId="31" xr:uid="{00000000-0005-0000-0000-00007E000000}"/>
    <cellStyle name="Normal 5 3 2 10" xfId="711" xr:uid="{C4648E4E-C5A5-4681-82BC-EB5E5F82AC8D}"/>
    <cellStyle name="Normal 5 3 2 2" xfId="63" xr:uid="{00000000-0005-0000-0000-00007F000000}"/>
    <cellStyle name="Normal 5 3 2 2 2" xfId="153" xr:uid="{00000000-0005-0000-0000-000080000000}"/>
    <cellStyle name="Normal 5 3 2 2 2 2" xfId="650" xr:uid="{21C4578D-9ED8-429A-AB20-D98624E5F86F}"/>
    <cellStyle name="Normal 5 3 2 2 2 2 2" xfId="1817" xr:uid="{DB10E5A2-66F1-4A13-BC26-56E0C32681FF}"/>
    <cellStyle name="Normal 5 3 2 2 2 2 2 2" xfId="3166" xr:uid="{FC05D5D1-BBF5-4F73-BD56-CB931EEBD563}"/>
    <cellStyle name="Normal 5 3 2 2 2 2 3" xfId="2491" xr:uid="{0C0CDDEB-89EF-4634-8027-2414D3015CC4}"/>
    <cellStyle name="Normal 5 3 2 2 2 2 4" xfId="1142" xr:uid="{7DC9CB36-930D-4FC2-97A9-7EAD1070B78E}"/>
    <cellStyle name="Normal 5 3 2 2 2 3" xfId="466" xr:uid="{F303B8FB-D478-4FC5-B2F1-75EF128A3B82}"/>
    <cellStyle name="Normal 5 3 2 2 2 3 2" xfId="1999" xr:uid="{D208767B-4BB6-4FB5-828A-EE3389B8DA24}"/>
    <cellStyle name="Normal 5 3 2 2 2 3 2 2" xfId="3348" xr:uid="{C09522DE-C35A-4D39-88D5-75BA71F69A93}"/>
    <cellStyle name="Normal 5 3 2 2 2 3 3" xfId="2673" xr:uid="{25C1CA77-6A74-4D57-B535-31B47E67DE98}"/>
    <cellStyle name="Normal 5 3 2 2 2 3 4" xfId="1324" xr:uid="{52F4155A-419B-44F8-9544-3866AE18BE14}"/>
    <cellStyle name="Normal 5 3 2 2 2 4" xfId="1633" xr:uid="{BA2C86D3-F388-4A78-864F-AB3DEA272A3E}"/>
    <cellStyle name="Normal 5 3 2 2 2 4 2" xfId="2982" xr:uid="{882B5A20-FA8A-450E-92DD-417139DD3882}"/>
    <cellStyle name="Normal 5 3 2 2 2 5" xfId="2307" xr:uid="{671E8C1E-10D3-431B-9730-B6BAFC53B27D}"/>
    <cellStyle name="Normal 5 3 2 2 2 6" xfId="958" xr:uid="{BCBDE6A5-1BA1-4B04-9A81-4AFD98FA0ABB}"/>
    <cellStyle name="Normal 5 3 2 2 3" xfId="376" xr:uid="{2341186C-2749-4107-8EB8-D346BEED050C}"/>
    <cellStyle name="Normal 5 3 2 2 3 2" xfId="1544" xr:uid="{871B3EDD-D8CC-470B-B0A2-31DFBEFCAC62}"/>
    <cellStyle name="Normal 5 3 2 2 3 2 2" xfId="2893" xr:uid="{02FD72F3-3334-4FEA-BADB-28333BF85D11}"/>
    <cellStyle name="Normal 5 3 2 2 3 3" xfId="2218" xr:uid="{ECA096A1-C28D-497F-83E1-3ADB469975C6}"/>
    <cellStyle name="Normal 5 3 2 2 3 4" xfId="869" xr:uid="{A424015D-7341-48BD-9CA8-AAEDB2232CBB}"/>
    <cellStyle name="Normal 5 3 2 2 4" xfId="561" xr:uid="{DAB7D7A2-4551-47AF-A064-758EFFA09EA0}"/>
    <cellStyle name="Normal 5 3 2 2 4 2" xfId="1728" xr:uid="{6C7D86B3-6015-4D10-849C-093FA8A68AF6}"/>
    <cellStyle name="Normal 5 3 2 2 4 2 2" xfId="3077" xr:uid="{6E440E3D-7AD4-46B9-8056-CDC4B2CD1E5E}"/>
    <cellStyle name="Normal 5 3 2 2 4 3" xfId="2402" xr:uid="{A73C8EA1-5989-4E8A-BCC6-FFCA8320CB38}"/>
    <cellStyle name="Normal 5 3 2 2 4 4" xfId="1053" xr:uid="{29B27169-B4C9-4D13-8C0D-A1EABBD94273}"/>
    <cellStyle name="Normal 5 3 2 2 5" xfId="248" xr:uid="{612E4975-E161-459A-B16F-10DDA2FA3884}"/>
    <cellStyle name="Normal 5 3 2 2 5 2" xfId="1910" xr:uid="{FE4BD27E-4B04-42BC-AC58-92B1E30B77FB}"/>
    <cellStyle name="Normal 5 3 2 2 5 2 2" xfId="3259" xr:uid="{3E4A065E-6DCF-4121-B40B-2E6EAE00F1DD}"/>
    <cellStyle name="Normal 5 3 2 2 5 3" xfId="2584" xr:uid="{686C8AFE-D060-4C8E-AFBC-6F9C970D2863}"/>
    <cellStyle name="Normal 5 3 2 2 5 4" xfId="1235" xr:uid="{76EDE658-3950-4C42-AC14-B69FCC919F81}"/>
    <cellStyle name="Normal 5 3 2 2 6" xfId="1417" xr:uid="{1F558333-11B7-4DD4-9062-B95211A79898}"/>
    <cellStyle name="Normal 5 3 2 2 6 2" xfId="2766" xr:uid="{0F8FB885-7C1D-48F9-90D0-9D01807FBBB8}"/>
    <cellStyle name="Normal 5 3 2 2 7" xfId="2092" xr:uid="{8E11EAA1-99A0-4632-A964-BCC634635372}"/>
    <cellStyle name="Normal 5 3 2 2 8" xfId="743" xr:uid="{6EE335FC-5EC5-470A-AB05-52779A85D199}"/>
    <cellStyle name="Normal 5 3 2 3" xfId="94" xr:uid="{00000000-0005-0000-0000-000081000000}"/>
    <cellStyle name="Normal 5 3 2 3 2" xfId="182" xr:uid="{00000000-0005-0000-0000-000082000000}"/>
    <cellStyle name="Normal 5 3 2 3 2 2" xfId="679" xr:uid="{AF84FB20-E719-4565-8AB9-E2C3D20AE3C7}"/>
    <cellStyle name="Normal 5 3 2 3 2 2 2" xfId="1846" xr:uid="{0381CB52-F4E8-422C-B297-441F6723C38E}"/>
    <cellStyle name="Normal 5 3 2 3 2 2 2 2" xfId="3195" xr:uid="{44A866A1-786E-4249-B79F-6257BB23B349}"/>
    <cellStyle name="Normal 5 3 2 3 2 2 3" xfId="2520" xr:uid="{B65E66F1-1490-4942-8A53-B52E3DF1C79F}"/>
    <cellStyle name="Normal 5 3 2 3 2 2 4" xfId="1171" xr:uid="{30694C89-97E7-41F4-8931-29D2A3C2C333}"/>
    <cellStyle name="Normal 5 3 2 3 2 3" xfId="495" xr:uid="{87E06E84-2D0B-4787-B6B7-BF8570EC75DC}"/>
    <cellStyle name="Normal 5 3 2 3 2 3 2" xfId="2028" xr:uid="{73F0D4C4-BD26-47A6-BD7B-0B263050E530}"/>
    <cellStyle name="Normal 5 3 2 3 2 3 2 2" xfId="3377" xr:uid="{CCA2D167-788A-474F-9247-89B4CBDF755B}"/>
    <cellStyle name="Normal 5 3 2 3 2 3 3" xfId="2702" xr:uid="{8F0E799E-444D-44EA-BAB7-D588421098F3}"/>
    <cellStyle name="Normal 5 3 2 3 2 3 4" xfId="1353" xr:uid="{11C8FFF7-E204-4A49-BD88-AB5968CDC2EF}"/>
    <cellStyle name="Normal 5 3 2 3 2 4" xfId="1662" xr:uid="{727B6AC0-BD35-4F94-8196-A1063FF4E1EE}"/>
    <cellStyle name="Normal 5 3 2 3 2 4 2" xfId="3011" xr:uid="{6331B86A-57C9-497E-A58C-6FF9C5FE719A}"/>
    <cellStyle name="Normal 5 3 2 3 2 5" xfId="2336" xr:uid="{1AB96B24-24F2-42EA-A84E-78A511C456A4}"/>
    <cellStyle name="Normal 5 3 2 3 2 6" xfId="987" xr:uid="{47F478A7-3CFF-468F-9CB0-FBE0020629AD}"/>
    <cellStyle name="Normal 5 3 2 3 3" xfId="407" xr:uid="{17D7189E-7D6C-45AB-AC4D-8E42DB176A65}"/>
    <cellStyle name="Normal 5 3 2 3 3 2" xfId="1575" xr:uid="{B07587E2-2EE8-4CD1-9975-E71403414747}"/>
    <cellStyle name="Normal 5 3 2 3 3 2 2" xfId="2924" xr:uid="{1413AE1F-5FD1-4FE8-A5AC-CD29440BCB4E}"/>
    <cellStyle name="Normal 5 3 2 3 3 3" xfId="2249" xr:uid="{93D0A445-F829-43F2-9F38-0D306C8DE6F7}"/>
    <cellStyle name="Normal 5 3 2 3 3 4" xfId="900" xr:uid="{0E40D7D8-8812-4060-867D-F2D3CAA40969}"/>
    <cellStyle name="Normal 5 3 2 3 4" xfId="592" xr:uid="{1189D777-A8AA-44AC-A240-1A16DA2292BB}"/>
    <cellStyle name="Normal 5 3 2 3 4 2" xfId="1759" xr:uid="{2AC3D0E1-710E-4F7A-A822-B360EA0BC90E}"/>
    <cellStyle name="Normal 5 3 2 3 4 2 2" xfId="3108" xr:uid="{5BA11644-E611-4300-85A7-1EF2E8400F6A}"/>
    <cellStyle name="Normal 5 3 2 3 4 3" xfId="2433" xr:uid="{7B0AE0EF-8FC7-4FAB-9E8D-012DBD2F4EB9}"/>
    <cellStyle name="Normal 5 3 2 3 4 4" xfId="1084" xr:uid="{88C608C6-26B6-4925-8E21-F5880DA07143}"/>
    <cellStyle name="Normal 5 3 2 3 5" xfId="279" xr:uid="{896D6428-156C-48BC-90C3-7FFA827476BF}"/>
    <cellStyle name="Normal 5 3 2 3 5 2" xfId="1941" xr:uid="{C84A4E43-8186-4F39-8C06-325DE7439262}"/>
    <cellStyle name="Normal 5 3 2 3 5 2 2" xfId="3290" xr:uid="{DAC8143C-A256-4C41-AE48-371ED58A3EE9}"/>
    <cellStyle name="Normal 5 3 2 3 5 3" xfId="2615" xr:uid="{2542BCFA-0DC5-471A-B888-6FBA32C14129}"/>
    <cellStyle name="Normal 5 3 2 3 5 4" xfId="1266" xr:uid="{EF453137-66A7-4305-A6A4-B099F2032747}"/>
    <cellStyle name="Normal 5 3 2 3 6" xfId="1448" xr:uid="{05988D53-35F9-49D9-B740-055054D1FF09}"/>
    <cellStyle name="Normal 5 3 2 3 6 2" xfId="2797" xr:uid="{D23920CE-6DF4-44B6-A2DB-E66C2AA098A2}"/>
    <cellStyle name="Normal 5 3 2 3 7" xfId="2123" xr:uid="{51187808-D556-4FB4-9636-5A5220749736}"/>
    <cellStyle name="Normal 5 3 2 3 8" xfId="774" xr:uid="{63A043C2-B106-4A22-8464-F4E211654B94}"/>
    <cellStyle name="Normal 5 3 2 4" xfId="124" xr:uid="{00000000-0005-0000-0000-000083000000}"/>
    <cellStyle name="Normal 5 3 2 4 2" xfId="437" xr:uid="{2DCE22B0-2F7E-4E7D-9063-36ED40B50A40}"/>
    <cellStyle name="Normal 5 3 2 4 2 2" xfId="1604" xr:uid="{57CC17A8-A34E-4E82-B978-EA527C4790EE}"/>
    <cellStyle name="Normal 5 3 2 4 2 2 2" xfId="2953" xr:uid="{68DBAB45-33A8-46D3-9AB7-8D26AB31CC94}"/>
    <cellStyle name="Normal 5 3 2 4 2 3" xfId="2278" xr:uid="{CCA19484-7128-437C-9882-500E47A47709}"/>
    <cellStyle name="Normal 5 3 2 4 2 4" xfId="929" xr:uid="{989A5985-0541-44F7-92A5-03532E3C69AA}"/>
    <cellStyle name="Normal 5 3 2 4 3" xfId="621" xr:uid="{268CD2A6-B545-4DD0-8FF9-5F4EB03D8D12}"/>
    <cellStyle name="Normal 5 3 2 4 3 2" xfId="1788" xr:uid="{FE60455F-3006-4180-8F81-8FA3C10E323A}"/>
    <cellStyle name="Normal 5 3 2 4 3 2 2" xfId="3137" xr:uid="{159E7CB9-3540-44D0-88D4-20BE262306C4}"/>
    <cellStyle name="Normal 5 3 2 4 3 3" xfId="2462" xr:uid="{338BE2DC-E0FB-4E47-88E8-30D6FEB52EA6}"/>
    <cellStyle name="Normal 5 3 2 4 3 4" xfId="1113" xr:uid="{98094960-41F3-4C9E-9C3C-DE05E4E9BA33}"/>
    <cellStyle name="Normal 5 3 2 4 4" xfId="309" xr:uid="{70597CB1-2C7B-4548-A8BA-C24677E97291}"/>
    <cellStyle name="Normal 5 3 2 4 4 2" xfId="1970" xr:uid="{509DC066-5383-4A3D-B419-923343CA5A2D}"/>
    <cellStyle name="Normal 5 3 2 4 4 2 2" xfId="3319" xr:uid="{E857B210-753B-4114-B67A-B10193CF041C}"/>
    <cellStyle name="Normal 5 3 2 4 4 3" xfId="2644" xr:uid="{C40E4FEB-83E3-4DC6-85F6-FA1E9052F40B}"/>
    <cellStyle name="Normal 5 3 2 4 4 4" xfId="1295" xr:uid="{7EEBB256-AC4A-4905-83C6-F947A1749591}"/>
    <cellStyle name="Normal 5 3 2 4 5" xfId="1478" xr:uid="{53CBB237-07C6-403D-8A27-8788B7B0AD74}"/>
    <cellStyle name="Normal 5 3 2 4 5 2" xfId="2827" xr:uid="{6FDD4DBF-E803-465A-8ACA-9BD5262C6AD9}"/>
    <cellStyle name="Normal 5 3 2 4 6" xfId="2153" xr:uid="{DD7E625B-7D05-4525-8F00-E35323AC7BE8}"/>
    <cellStyle name="Normal 5 3 2 4 7" xfId="804" xr:uid="{E330E550-3463-4300-AFDC-E214938F09E6}"/>
    <cellStyle name="Normal 5 3 2 5" xfId="344" xr:uid="{74EC702C-8A84-4FC0-8B9D-A03FF084B05F}"/>
    <cellStyle name="Normal 5 3 2 5 2" xfId="1512" xr:uid="{65692F65-4858-4A8B-A4BD-752368A5888E}"/>
    <cellStyle name="Normal 5 3 2 5 2 2" xfId="2861" xr:uid="{48E3CE43-8743-4BA4-93C0-5113183CE39B}"/>
    <cellStyle name="Normal 5 3 2 5 3" xfId="2186" xr:uid="{DCBF7253-5F6B-418A-A147-58C9B9EC5FE7}"/>
    <cellStyle name="Normal 5 3 2 5 4" xfId="837" xr:uid="{0091C807-2EFF-4721-A018-4DB3FE316AC5}"/>
    <cellStyle name="Normal 5 3 2 6" xfId="529" xr:uid="{3663A7D7-1834-4A40-A729-78946010A3BE}"/>
    <cellStyle name="Normal 5 3 2 6 2" xfId="1696" xr:uid="{9AB5C39E-C89F-4E02-BB09-746C2D9C32DB}"/>
    <cellStyle name="Normal 5 3 2 6 2 2" xfId="3045" xr:uid="{57B4D95A-087E-4310-8422-18D88BB996DF}"/>
    <cellStyle name="Normal 5 3 2 6 3" xfId="2370" xr:uid="{391FDD6D-D513-4DCB-9CB4-0ECBE839CCED}"/>
    <cellStyle name="Normal 5 3 2 6 4" xfId="1021" xr:uid="{7B9B5225-CDC7-4243-AB99-4161C2178E39}"/>
    <cellStyle name="Normal 5 3 2 7" xfId="216" xr:uid="{8CA2FF71-826D-4140-8A25-F3C570B5A707}"/>
    <cellStyle name="Normal 5 3 2 7 2" xfId="1878" xr:uid="{2450F342-B250-4C7C-A287-DA5E8F458331}"/>
    <cellStyle name="Normal 5 3 2 7 2 2" xfId="3227" xr:uid="{093358F5-F562-4AFA-9D71-246DC218DDD5}"/>
    <cellStyle name="Normal 5 3 2 7 3" xfId="2552" xr:uid="{F5FB83FD-10F4-4DBD-9DAF-6365D1B26FB8}"/>
    <cellStyle name="Normal 5 3 2 7 4" xfId="1203" xr:uid="{CFDB7316-E8BD-432C-BD93-5C818A7DFBBF}"/>
    <cellStyle name="Normal 5 3 2 8" xfId="1385" xr:uid="{45C0618F-95CC-4AFE-8C1F-262E438D73F7}"/>
    <cellStyle name="Normal 5 3 2 8 2" xfId="2734" xr:uid="{F1234903-EA6E-479F-9D60-7CB816A88D7D}"/>
    <cellStyle name="Normal 5 3 2 9" xfId="2060" xr:uid="{23C3D383-3C28-49B7-B60A-4FDE87F2CD61}"/>
    <cellStyle name="Normal 5 3 3" xfId="49" xr:uid="{00000000-0005-0000-0000-000084000000}"/>
    <cellStyle name="Normal 5 3 3 2" xfId="139" xr:uid="{00000000-0005-0000-0000-000085000000}"/>
    <cellStyle name="Normal 5 3 3 2 2" xfId="636" xr:uid="{D9D7FC57-66E1-4A54-89C6-7D6EC364C522}"/>
    <cellStyle name="Normal 5 3 3 2 2 2" xfId="1803" xr:uid="{0948E700-AF92-4666-BC75-57BDCC951FFC}"/>
    <cellStyle name="Normal 5 3 3 2 2 2 2" xfId="3152" xr:uid="{71025642-27E2-4536-A0F3-95B4E4FD0CE2}"/>
    <cellStyle name="Normal 5 3 3 2 2 3" xfId="2477" xr:uid="{68F91E41-42E5-4E8A-B9E0-37229AC079C0}"/>
    <cellStyle name="Normal 5 3 3 2 2 4" xfId="1128" xr:uid="{EBA5C3C4-E279-4B3E-9787-5F45E5E71A77}"/>
    <cellStyle name="Normal 5 3 3 2 3" xfId="452" xr:uid="{9D41E235-FF36-423F-8ECE-D913797C81E5}"/>
    <cellStyle name="Normal 5 3 3 2 3 2" xfId="1985" xr:uid="{FBB8ACE8-3E91-40D5-803F-CE33B0C15A4B}"/>
    <cellStyle name="Normal 5 3 3 2 3 2 2" xfId="3334" xr:uid="{7DED2FAE-2907-43C2-9B65-C5E71B54429D}"/>
    <cellStyle name="Normal 5 3 3 2 3 3" xfId="2659" xr:uid="{1828050A-1558-4B6A-8B62-6BFC9A63BA7F}"/>
    <cellStyle name="Normal 5 3 3 2 3 4" xfId="1310" xr:uid="{BE51A386-4F21-488B-8963-306D075A5975}"/>
    <cellStyle name="Normal 5 3 3 2 4" xfId="1619" xr:uid="{C837A2BE-82BD-44D8-855F-C76C298F7A8F}"/>
    <cellStyle name="Normal 5 3 3 2 4 2" xfId="2968" xr:uid="{3BD9588F-8E7A-4E0E-917B-54DF3B36DC4C}"/>
    <cellStyle name="Normal 5 3 3 2 5" xfId="2293" xr:uid="{469FC535-8CA0-4F9F-A7C6-9914B9596433}"/>
    <cellStyle name="Normal 5 3 3 2 6" xfId="944" xr:uid="{ADBDAD77-9133-4025-BCBD-2514186F739B}"/>
    <cellStyle name="Normal 5 3 3 3" xfId="362" xr:uid="{2E0F54DE-0404-4EBA-862F-02634C8FF8EF}"/>
    <cellStyle name="Normal 5 3 3 3 2" xfId="1530" xr:uid="{CD009E1C-CFE0-436E-ADEE-F8C303819052}"/>
    <cellStyle name="Normal 5 3 3 3 2 2" xfId="2879" xr:uid="{CC84B3F8-602E-48DE-A897-3A2F7F800533}"/>
    <cellStyle name="Normal 5 3 3 3 3" xfId="2204" xr:uid="{7564218B-2C29-4316-A61E-41040767EB75}"/>
    <cellStyle name="Normal 5 3 3 3 4" xfId="855" xr:uid="{E050BE3B-FB37-4E74-B028-984CA1ADA7FF}"/>
    <cellStyle name="Normal 5 3 3 4" xfId="547" xr:uid="{828920E5-4E56-4DD7-8E13-089CF72520C1}"/>
    <cellStyle name="Normal 5 3 3 4 2" xfId="1714" xr:uid="{04CAB41B-4A01-4FE1-800C-CE7C1BCC12F8}"/>
    <cellStyle name="Normal 5 3 3 4 2 2" xfId="3063" xr:uid="{571228C8-94E0-4A6B-BBA5-82627019AC49}"/>
    <cellStyle name="Normal 5 3 3 4 3" xfId="2388" xr:uid="{59E88E77-4D82-4E39-A439-02C40C6F040C}"/>
    <cellStyle name="Normal 5 3 3 4 4" xfId="1039" xr:uid="{0115AFA6-2051-453C-BC0B-B18E811A5E86}"/>
    <cellStyle name="Normal 5 3 3 5" xfId="234" xr:uid="{A9BB0F2A-52BF-4A98-B547-06432BE775C4}"/>
    <cellStyle name="Normal 5 3 3 5 2" xfId="1896" xr:uid="{931231DE-D84D-4FA0-B817-92E1EBC26D2D}"/>
    <cellStyle name="Normal 5 3 3 5 2 2" xfId="3245" xr:uid="{B128C807-88E2-4B1C-854B-CFCC7621FFDC}"/>
    <cellStyle name="Normal 5 3 3 5 3" xfId="2570" xr:uid="{8BF438FA-6B64-4CA7-A682-8E8E9CA5F440}"/>
    <cellStyle name="Normal 5 3 3 5 4" xfId="1221" xr:uid="{CCE89C8A-1A89-4AAC-98ED-F08C15F22870}"/>
    <cellStyle name="Normal 5 3 3 6" xfId="1403" xr:uid="{64F302B6-A93B-45C6-9E8C-6EBDA2F77B61}"/>
    <cellStyle name="Normal 5 3 3 6 2" xfId="2752" xr:uid="{544E38A7-2AA4-46A1-9496-8022DFD5DB4F}"/>
    <cellStyle name="Normal 5 3 3 7" xfId="2078" xr:uid="{5A3C66B1-E953-45C2-BDC4-A2E9B0762759}"/>
    <cellStyle name="Normal 5 3 3 8" xfId="729" xr:uid="{4C3E70E1-5FA4-4E0A-A06F-7AABE109C53D}"/>
    <cellStyle name="Normal 5 3 4" xfId="80" xr:uid="{00000000-0005-0000-0000-000086000000}"/>
    <cellStyle name="Normal 5 3 4 2" xfId="168" xr:uid="{00000000-0005-0000-0000-000087000000}"/>
    <cellStyle name="Normal 5 3 4 2 2" xfId="665" xr:uid="{1A092340-0052-46B8-9461-2D29DF8FA67E}"/>
    <cellStyle name="Normal 5 3 4 2 2 2" xfId="1832" xr:uid="{14C9D7E6-6993-47E4-A9C5-99A098B18BFF}"/>
    <cellStyle name="Normal 5 3 4 2 2 2 2" xfId="3181" xr:uid="{03B7D692-AFDC-4110-934D-EE48AB4257C4}"/>
    <cellStyle name="Normal 5 3 4 2 2 3" xfId="2506" xr:uid="{EBE806EB-D1B9-4F0A-ADAC-D874CC36EC69}"/>
    <cellStyle name="Normal 5 3 4 2 2 4" xfId="1157" xr:uid="{8165B70F-590F-463D-9E88-4CE227FD1683}"/>
    <cellStyle name="Normal 5 3 4 2 3" xfId="481" xr:uid="{94260F0C-D38A-4830-8658-DCF89501118F}"/>
    <cellStyle name="Normal 5 3 4 2 3 2" xfId="2014" xr:uid="{BCB3E0D3-4D46-4B6C-B064-9E0ED2B772C7}"/>
    <cellStyle name="Normal 5 3 4 2 3 2 2" xfId="3363" xr:uid="{A0DFDEAA-211A-4085-BE63-25CFB04163E8}"/>
    <cellStyle name="Normal 5 3 4 2 3 3" xfId="2688" xr:uid="{E9750EFB-4C3A-4500-B68D-86618F371902}"/>
    <cellStyle name="Normal 5 3 4 2 3 4" xfId="1339" xr:uid="{820CB031-FABE-453B-81CE-031A9691F005}"/>
    <cellStyle name="Normal 5 3 4 2 4" xfId="1648" xr:uid="{A16C1ADF-B37E-4A9E-AF40-1EE0231216FA}"/>
    <cellStyle name="Normal 5 3 4 2 4 2" xfId="2997" xr:uid="{AF5ED45F-0798-45E3-BD62-234025BB88F8}"/>
    <cellStyle name="Normal 5 3 4 2 5" xfId="2322" xr:uid="{D4E42980-15A2-41F6-A028-CA6128F4D30F}"/>
    <cellStyle name="Normal 5 3 4 2 6" xfId="973" xr:uid="{7347BAF5-0F5D-43EC-A3F6-EB294C6B710D}"/>
    <cellStyle name="Normal 5 3 4 3" xfId="393" xr:uid="{E8414955-0789-44E2-85FF-71559A0C8AFB}"/>
    <cellStyle name="Normal 5 3 4 3 2" xfId="1561" xr:uid="{86979BB7-B910-4B5C-84BB-4ADE940FFFDC}"/>
    <cellStyle name="Normal 5 3 4 3 2 2" xfId="2910" xr:uid="{CE568A59-8870-4DD2-BE95-64503FE42118}"/>
    <cellStyle name="Normal 5 3 4 3 3" xfId="2235" xr:uid="{C6A63126-48D6-43EF-9B2E-0EBB4CC6A85E}"/>
    <cellStyle name="Normal 5 3 4 3 4" xfId="886" xr:uid="{077FBF88-FFB0-486C-8BD1-18924C6E1CF1}"/>
    <cellStyle name="Normal 5 3 4 4" xfId="578" xr:uid="{65954882-ACAF-4EB8-9E5C-77C30DB7AC62}"/>
    <cellStyle name="Normal 5 3 4 4 2" xfId="1745" xr:uid="{D537585C-36A1-4293-A6E4-6C861C3E0411}"/>
    <cellStyle name="Normal 5 3 4 4 2 2" xfId="3094" xr:uid="{643DEEB3-5A80-4B0D-8A46-E987D288F0C2}"/>
    <cellStyle name="Normal 5 3 4 4 3" xfId="2419" xr:uid="{437D14D8-9C57-4164-ADCB-6CA837B8C559}"/>
    <cellStyle name="Normal 5 3 4 4 4" xfId="1070" xr:uid="{16AA011A-E7AE-456A-8D45-553860BD62CD}"/>
    <cellStyle name="Normal 5 3 4 5" xfId="265" xr:uid="{52C8776D-0FA2-438D-8FB1-095F2B041087}"/>
    <cellStyle name="Normal 5 3 4 5 2" xfId="1927" xr:uid="{F3629614-0EE0-4D0B-9D52-7FF65917D746}"/>
    <cellStyle name="Normal 5 3 4 5 2 2" xfId="3276" xr:uid="{E4AC1399-E2D8-4BEB-9B52-2CA5C1D7DBFA}"/>
    <cellStyle name="Normal 5 3 4 5 3" xfId="2601" xr:uid="{A5AD22B8-5BA1-4BF2-93C1-53306D79811F}"/>
    <cellStyle name="Normal 5 3 4 5 4" xfId="1252" xr:uid="{21BE9ECC-2606-49E2-810A-302FA81D93B8}"/>
    <cellStyle name="Normal 5 3 4 6" xfId="1434" xr:uid="{DD0AF0D7-A5B5-4C70-AEF0-A68C71F2CC96}"/>
    <cellStyle name="Normal 5 3 4 6 2" xfId="2783" xr:uid="{9311DB24-C3EF-4001-BD8B-0A5E50404F30}"/>
    <cellStyle name="Normal 5 3 4 7" xfId="2109" xr:uid="{6FC98789-2530-4319-BB23-F7772C0219AF}"/>
    <cellStyle name="Normal 5 3 4 8" xfId="760" xr:uid="{574D6E79-6F43-43D9-B229-B0CB1B5B273C}"/>
    <cellStyle name="Normal 5 3 5" xfId="110" xr:uid="{00000000-0005-0000-0000-000088000000}"/>
    <cellStyle name="Normal 5 3 5 2" xfId="423" xr:uid="{3632B216-4952-4BE1-A12D-65C1E5F4BB4B}"/>
    <cellStyle name="Normal 5 3 5 2 2" xfId="1590" xr:uid="{BF05D920-A484-44E9-ADA2-FB3C3196D517}"/>
    <cellStyle name="Normal 5 3 5 2 2 2" xfId="2939" xr:uid="{BDBA6D4D-C610-4C64-94A1-0B4E8E7B961E}"/>
    <cellStyle name="Normal 5 3 5 2 3" xfId="2264" xr:uid="{22417808-8FF1-47DD-B17C-7E57FA92386F}"/>
    <cellStyle name="Normal 5 3 5 2 4" xfId="915" xr:uid="{4E248347-967D-4FD3-B7B3-0742ACA4599D}"/>
    <cellStyle name="Normal 5 3 5 3" xfId="607" xr:uid="{3189C20C-375D-4A09-8A08-584AA860A629}"/>
    <cellStyle name="Normal 5 3 5 3 2" xfId="1774" xr:uid="{894A976A-463A-4CD0-AFBA-E12760E4F4E5}"/>
    <cellStyle name="Normal 5 3 5 3 2 2" xfId="3123" xr:uid="{7B02E9C8-C619-4141-A8AD-5B0D58C5F386}"/>
    <cellStyle name="Normal 5 3 5 3 3" xfId="2448" xr:uid="{BBB19B54-73A5-49E7-9039-8CDD3CFF1E2F}"/>
    <cellStyle name="Normal 5 3 5 3 4" xfId="1099" xr:uid="{DC427272-DFA7-4067-BD20-7BE0EFAC92EB}"/>
    <cellStyle name="Normal 5 3 5 4" xfId="295" xr:uid="{934F253B-61C4-408B-92AC-0602782E915A}"/>
    <cellStyle name="Normal 5 3 5 4 2" xfId="1956" xr:uid="{02F07452-B5BF-4B0B-8057-590C117F924A}"/>
    <cellStyle name="Normal 5 3 5 4 2 2" xfId="3305" xr:uid="{D1AC346F-CF39-40C5-9C64-2A29D6BF2584}"/>
    <cellStyle name="Normal 5 3 5 4 3" xfId="2630" xr:uid="{EBF27B36-69F9-4033-AB5F-37E86539CC4C}"/>
    <cellStyle name="Normal 5 3 5 4 4" xfId="1281" xr:uid="{0DF60D14-DAFD-4157-94EB-DBDB1ED27E3B}"/>
    <cellStyle name="Normal 5 3 5 5" xfId="1464" xr:uid="{81105E76-007D-4A85-A62E-06B96ABE9917}"/>
    <cellStyle name="Normal 5 3 5 5 2" xfId="2813" xr:uid="{9F9C3656-7605-4AEF-901F-2AF2A2E27CF5}"/>
    <cellStyle name="Normal 5 3 5 6" xfId="2139" xr:uid="{4BA11110-2241-4139-B3BB-82538664AA2D}"/>
    <cellStyle name="Normal 5 3 5 7" xfId="790" xr:uid="{8AA2DDBD-1636-49C9-909E-0700B355C263}"/>
    <cellStyle name="Normal 5 3 6" xfId="330" xr:uid="{682B7FC1-D584-410C-8179-489A9BE3EC9A}"/>
    <cellStyle name="Normal 5 3 6 2" xfId="1498" xr:uid="{90154AA6-9C38-40C5-A5E1-B12D089CDBC9}"/>
    <cellStyle name="Normal 5 3 6 2 2" xfId="2847" xr:uid="{07813C02-3F85-454C-9FEF-57C0C3DC433C}"/>
    <cellStyle name="Normal 5 3 6 3" xfId="2172" xr:uid="{92C0B0E6-2CDA-4F79-85D9-52D4AA0145D8}"/>
    <cellStyle name="Normal 5 3 6 4" xfId="823" xr:uid="{E18A3EDA-9D05-4C2D-AB70-A994B7EC69E4}"/>
    <cellStyle name="Normal 5 3 7" xfId="515" xr:uid="{10469920-853B-4FD2-984C-FEE559685C03}"/>
    <cellStyle name="Normal 5 3 7 2" xfId="1682" xr:uid="{833DEF5A-AD44-4EFD-83D2-A17F89AF796D}"/>
    <cellStyle name="Normal 5 3 7 2 2" xfId="3031" xr:uid="{9C92A75A-6026-4427-BAB2-EB30A7DC6D59}"/>
    <cellStyle name="Normal 5 3 7 3" xfId="2356" xr:uid="{2FCBE75D-D086-4613-9D0F-107C9467C20E}"/>
    <cellStyle name="Normal 5 3 7 4" xfId="1007" xr:uid="{FEB2F8D1-5F16-4AFF-81AF-853CB09890AB}"/>
    <cellStyle name="Normal 5 3 8" xfId="202" xr:uid="{82250E00-4E4B-4AF3-BEF4-1B18920BB937}"/>
    <cellStyle name="Normal 5 3 8 2" xfId="1864" xr:uid="{1DF43A41-C6C2-4B25-8668-284191DACC77}"/>
    <cellStyle name="Normal 5 3 8 2 2" xfId="3213" xr:uid="{0BC23A48-BC8F-44A9-95DD-3F84D4D87101}"/>
    <cellStyle name="Normal 5 3 8 3" xfId="2538" xr:uid="{FBE25528-7EF7-4B8E-A6A9-2FF31DDE246B}"/>
    <cellStyle name="Normal 5 3 8 4" xfId="1189" xr:uid="{389FAEB3-B0F6-4306-922F-8786AAB41EE2}"/>
    <cellStyle name="Normal 5 3 9" xfId="1371" xr:uid="{1BF4213D-B11E-443F-A74E-239B6A26F76F}"/>
    <cellStyle name="Normal 5 3 9 2" xfId="2720" xr:uid="{F7EBD893-D448-4EA6-A2E6-261CA57B54C9}"/>
    <cellStyle name="Normal 5 4" xfId="28" xr:uid="{00000000-0005-0000-0000-000089000000}"/>
    <cellStyle name="Normal 5 4 10" xfId="708" xr:uid="{83B5F346-A668-4EAF-AB37-45C1BC77DB0A}"/>
    <cellStyle name="Normal 5 4 2" xfId="60" xr:uid="{00000000-0005-0000-0000-00008A000000}"/>
    <cellStyle name="Normal 5 4 2 2" xfId="150" xr:uid="{00000000-0005-0000-0000-00008B000000}"/>
    <cellStyle name="Normal 5 4 2 2 2" xfId="647" xr:uid="{4281E85C-8AE0-403B-9786-D277F3C07227}"/>
    <cellStyle name="Normal 5 4 2 2 2 2" xfId="1814" xr:uid="{26C33309-52CB-4AFD-AF1F-C38975DBCC09}"/>
    <cellStyle name="Normal 5 4 2 2 2 2 2" xfId="3163" xr:uid="{C0462232-BD41-4680-BE27-32F60B82B9C9}"/>
    <cellStyle name="Normal 5 4 2 2 2 3" xfId="2488" xr:uid="{6B0D3606-4F75-4E95-8BA4-1A9177BD2EA2}"/>
    <cellStyle name="Normal 5 4 2 2 2 4" xfId="1139" xr:uid="{4DB34620-06CD-4B3B-A4F8-74F04EF59D96}"/>
    <cellStyle name="Normal 5 4 2 2 3" xfId="463" xr:uid="{5ABE3B7C-8E37-4D24-885E-7EB2D4B6977D}"/>
    <cellStyle name="Normal 5 4 2 2 3 2" xfId="1996" xr:uid="{3D72FDD2-1740-4D5D-9597-AEB913C09CA8}"/>
    <cellStyle name="Normal 5 4 2 2 3 2 2" xfId="3345" xr:uid="{056DE8BA-08DD-418C-87C6-1DC108F99C90}"/>
    <cellStyle name="Normal 5 4 2 2 3 3" xfId="2670" xr:uid="{CCA5ABC9-BE26-4E4B-BD6E-4A38952AE544}"/>
    <cellStyle name="Normal 5 4 2 2 3 4" xfId="1321" xr:uid="{0F37DFD7-7F70-4E90-9D50-3F944E8C0555}"/>
    <cellStyle name="Normal 5 4 2 2 4" xfId="1630" xr:uid="{A5A25B84-4C95-4F9D-9F21-9149EC677FEE}"/>
    <cellStyle name="Normal 5 4 2 2 4 2" xfId="2979" xr:uid="{381E1974-AA60-4D14-8378-1B541475A278}"/>
    <cellStyle name="Normal 5 4 2 2 5" xfId="2304" xr:uid="{9567ED85-CB04-4CCC-BF03-F2C5F3F2604A}"/>
    <cellStyle name="Normal 5 4 2 2 6" xfId="955" xr:uid="{A54B7BE8-A91E-48D7-A537-F01E960FBAE4}"/>
    <cellStyle name="Normal 5 4 2 3" xfId="373" xr:uid="{E338B9A4-490D-471B-9E70-DB0721A038FA}"/>
    <cellStyle name="Normal 5 4 2 3 2" xfId="1541" xr:uid="{63DE2AB8-6458-46C1-A8C4-70721CD89D6F}"/>
    <cellStyle name="Normal 5 4 2 3 2 2" xfId="2890" xr:uid="{FB390462-3923-4C3C-BD30-474E416C2518}"/>
    <cellStyle name="Normal 5 4 2 3 3" xfId="2215" xr:uid="{DC1470AB-D173-43FF-A29B-F6E5704A293A}"/>
    <cellStyle name="Normal 5 4 2 3 4" xfId="866" xr:uid="{F7E4CAE5-5325-4F6D-B4EF-A60946CCAD3B}"/>
    <cellStyle name="Normal 5 4 2 4" xfId="558" xr:uid="{3ACCE371-B2E8-47BD-9E6C-E0FF38DD9619}"/>
    <cellStyle name="Normal 5 4 2 4 2" xfId="1725" xr:uid="{2D69E272-CBCA-454B-A3C8-950047BDF00D}"/>
    <cellStyle name="Normal 5 4 2 4 2 2" xfId="3074" xr:uid="{AC4D00B1-0ED8-4752-A62B-3AA46A41852A}"/>
    <cellStyle name="Normal 5 4 2 4 3" xfId="2399" xr:uid="{3027E876-C80B-453A-8543-76F62D8A906E}"/>
    <cellStyle name="Normal 5 4 2 4 4" xfId="1050" xr:uid="{A873060F-C219-4653-A0E3-9702F8E4FC40}"/>
    <cellStyle name="Normal 5 4 2 5" xfId="245" xr:uid="{B65CF9B0-F0E5-4E53-92C9-A2A8853C6ECD}"/>
    <cellStyle name="Normal 5 4 2 5 2" xfId="1907" xr:uid="{7B9654AC-2DC9-4A0E-B2F0-F68360166F1D}"/>
    <cellStyle name="Normal 5 4 2 5 2 2" xfId="3256" xr:uid="{399AD10B-DD1C-496A-8404-B862E91354F3}"/>
    <cellStyle name="Normal 5 4 2 5 3" xfId="2581" xr:uid="{C6601503-BF17-469A-850C-670A9DD3333C}"/>
    <cellStyle name="Normal 5 4 2 5 4" xfId="1232" xr:uid="{5E93D8A3-C042-46E3-9012-C4A277BB26DB}"/>
    <cellStyle name="Normal 5 4 2 6" xfId="1414" xr:uid="{B33151F0-0E3A-45C5-996D-C32DFD2AAF4D}"/>
    <cellStyle name="Normal 5 4 2 6 2" xfId="2763" xr:uid="{77E7B78E-A6AA-4844-85FB-593523AD1F0D}"/>
    <cellStyle name="Normal 5 4 2 7" xfId="2089" xr:uid="{E9F88D44-A02B-4493-867D-85FBCEFF0B3A}"/>
    <cellStyle name="Normal 5 4 2 8" xfId="740" xr:uid="{5A0C6E0B-7173-445C-8908-9B3CA4BE5305}"/>
    <cellStyle name="Normal 5 4 3" xfId="91" xr:uid="{00000000-0005-0000-0000-00008C000000}"/>
    <cellStyle name="Normal 5 4 3 2" xfId="179" xr:uid="{00000000-0005-0000-0000-00008D000000}"/>
    <cellStyle name="Normal 5 4 3 2 2" xfId="676" xr:uid="{E5B81451-516F-4676-B8CE-F23C6A612C62}"/>
    <cellStyle name="Normal 5 4 3 2 2 2" xfId="1843" xr:uid="{018549F9-2A0D-4406-B95C-A828F471B722}"/>
    <cellStyle name="Normal 5 4 3 2 2 2 2" xfId="3192" xr:uid="{5BA13987-2EA7-4982-BA6C-6EE3DA8E6576}"/>
    <cellStyle name="Normal 5 4 3 2 2 3" xfId="2517" xr:uid="{C09B7EE7-E65A-43CD-8811-D1CCA34CC8FD}"/>
    <cellStyle name="Normal 5 4 3 2 2 4" xfId="1168" xr:uid="{34FAF42E-5D92-4D54-885E-AD2C252389CA}"/>
    <cellStyle name="Normal 5 4 3 2 3" xfId="492" xr:uid="{4451BD3E-F172-4607-940E-994E573F5146}"/>
    <cellStyle name="Normal 5 4 3 2 3 2" xfId="2025" xr:uid="{AC3CEC1C-515B-4E45-BDAC-4BF38C564E86}"/>
    <cellStyle name="Normal 5 4 3 2 3 2 2" xfId="3374" xr:uid="{F576FD93-2E57-464E-B5D7-DCF265A383D8}"/>
    <cellStyle name="Normal 5 4 3 2 3 3" xfId="2699" xr:uid="{CAFCDB93-62CB-4E81-BA80-16E4F4449413}"/>
    <cellStyle name="Normal 5 4 3 2 3 4" xfId="1350" xr:uid="{6707CD59-28D9-4B76-82D9-717748733AF5}"/>
    <cellStyle name="Normal 5 4 3 2 4" xfId="1659" xr:uid="{79201C95-D1B2-44E8-B007-FD1EB798DDCC}"/>
    <cellStyle name="Normal 5 4 3 2 4 2" xfId="3008" xr:uid="{1A6E9FE8-5E96-4E6D-B525-FD8566D2CC6A}"/>
    <cellStyle name="Normal 5 4 3 2 5" xfId="2333" xr:uid="{C2B8F698-9E93-43F1-9273-B8F2B3CEE1F6}"/>
    <cellStyle name="Normal 5 4 3 2 6" xfId="984" xr:uid="{BE577298-BE42-4C49-BB5F-C43DE030D2A9}"/>
    <cellStyle name="Normal 5 4 3 3" xfId="404" xr:uid="{2F0E9D0B-BF65-41D3-97BD-5EBC770A9E3B}"/>
    <cellStyle name="Normal 5 4 3 3 2" xfId="1572" xr:uid="{F0B6151F-15DE-4F78-9A15-1C56E50430B7}"/>
    <cellStyle name="Normal 5 4 3 3 2 2" xfId="2921" xr:uid="{DDFB9C4A-3CF9-4430-90F8-0312B587AE18}"/>
    <cellStyle name="Normal 5 4 3 3 3" xfId="2246" xr:uid="{AB8824EA-6AD0-4646-B8EF-5CBCD8E268DF}"/>
    <cellStyle name="Normal 5 4 3 3 4" xfId="897" xr:uid="{D2CE5DB6-CFD6-4E18-9366-1572A348FAA4}"/>
    <cellStyle name="Normal 5 4 3 4" xfId="589" xr:uid="{4F64DABC-628A-483E-B7B7-868C94996AF7}"/>
    <cellStyle name="Normal 5 4 3 4 2" xfId="1756" xr:uid="{DC94AB30-030B-4F1F-8F08-2655E0D27299}"/>
    <cellStyle name="Normal 5 4 3 4 2 2" xfId="3105" xr:uid="{CA673CA8-8B46-4E8F-AC38-CF230A35E0E1}"/>
    <cellStyle name="Normal 5 4 3 4 3" xfId="2430" xr:uid="{13E3074F-9350-4FB2-8916-1C86B9A1C9EF}"/>
    <cellStyle name="Normal 5 4 3 4 4" xfId="1081" xr:uid="{FBB1061F-2636-4AC8-B4BA-09B77F8F748D}"/>
    <cellStyle name="Normal 5 4 3 5" xfId="276" xr:uid="{3C8A9C26-65CC-4F65-847F-429AE41FE266}"/>
    <cellStyle name="Normal 5 4 3 5 2" xfId="1938" xr:uid="{2AB36079-C521-4562-9A30-6E7162ADB622}"/>
    <cellStyle name="Normal 5 4 3 5 2 2" xfId="3287" xr:uid="{D1B9AE66-8FC9-4037-93B0-50A99B486837}"/>
    <cellStyle name="Normal 5 4 3 5 3" xfId="2612" xr:uid="{6DEEC7E4-D802-4BD7-BA5D-9C87BEBD95F1}"/>
    <cellStyle name="Normal 5 4 3 5 4" xfId="1263" xr:uid="{3212D1D4-F331-44A1-818D-09054632A715}"/>
    <cellStyle name="Normal 5 4 3 6" xfId="1445" xr:uid="{79CE862C-59FB-450F-80E1-1807176896AB}"/>
    <cellStyle name="Normal 5 4 3 6 2" xfId="2794" xr:uid="{B4C1EE1F-FF74-4272-93DD-69116C75FAC7}"/>
    <cellStyle name="Normal 5 4 3 7" xfId="2120" xr:uid="{0179B5C7-62BD-42AB-A142-746F23BC975E}"/>
    <cellStyle name="Normal 5 4 3 8" xfId="771" xr:uid="{8D09219A-B1C4-4AA5-9445-CCD96A2AD39D}"/>
    <cellStyle name="Normal 5 4 4" xfId="121" xr:uid="{00000000-0005-0000-0000-00008E000000}"/>
    <cellStyle name="Normal 5 4 4 2" xfId="434" xr:uid="{0E411404-CEFF-41A4-87F8-EFE4C046338E}"/>
    <cellStyle name="Normal 5 4 4 2 2" xfId="1601" xr:uid="{20D58D63-EFDB-49C6-9F0E-0FE798B23927}"/>
    <cellStyle name="Normal 5 4 4 2 2 2" xfId="2950" xr:uid="{A38E1058-29AF-4D29-B728-20D1A37EC3F6}"/>
    <cellStyle name="Normal 5 4 4 2 3" xfId="2275" xr:uid="{CD057050-5564-49E4-A6FD-5AF8B3D204CD}"/>
    <cellStyle name="Normal 5 4 4 2 4" xfId="926" xr:uid="{3C68D692-1172-4E91-B58D-886EBC7DE255}"/>
    <cellStyle name="Normal 5 4 4 3" xfId="618" xr:uid="{ED2D1946-9888-457D-9B82-0BE14D6BD2B2}"/>
    <cellStyle name="Normal 5 4 4 3 2" xfId="1785" xr:uid="{CCC4B9A9-1FDE-432C-A1DD-50BB426A051B}"/>
    <cellStyle name="Normal 5 4 4 3 2 2" xfId="3134" xr:uid="{15980AFC-2404-49F6-A4CC-42FDBCD47B72}"/>
    <cellStyle name="Normal 5 4 4 3 3" xfId="2459" xr:uid="{FDAB5B88-0EC4-46D9-A947-D7119E2A7478}"/>
    <cellStyle name="Normal 5 4 4 3 4" xfId="1110" xr:uid="{A1827248-C309-4527-B0F6-57A14EF88F5E}"/>
    <cellStyle name="Normal 5 4 4 4" xfId="306" xr:uid="{50AD5358-BD99-4BFD-82B3-0629E9AAE43B}"/>
    <cellStyle name="Normal 5 4 4 4 2" xfId="1967" xr:uid="{D6D0DC11-6E50-44C0-BBEB-2503BB007BA5}"/>
    <cellStyle name="Normal 5 4 4 4 2 2" xfId="3316" xr:uid="{EF15D1CE-5CB6-442A-B2BD-0D5A9ECF7C08}"/>
    <cellStyle name="Normal 5 4 4 4 3" xfId="2641" xr:uid="{2BE2F8CC-BD87-4F71-BF01-AC4F23B0297F}"/>
    <cellStyle name="Normal 5 4 4 4 4" xfId="1292" xr:uid="{C89E9366-3010-4433-8CB2-A246E2923D42}"/>
    <cellStyle name="Normal 5 4 4 5" xfId="1475" xr:uid="{5AFD3734-4E8C-434C-95C2-A4C9F9271A29}"/>
    <cellStyle name="Normal 5 4 4 5 2" xfId="2824" xr:uid="{06DF66AB-262E-4C77-AEC6-B71CF737E5BB}"/>
    <cellStyle name="Normal 5 4 4 6" xfId="2150" xr:uid="{B87627E4-4A90-4AFC-9427-F62DB565B653}"/>
    <cellStyle name="Normal 5 4 4 7" xfId="801" xr:uid="{D180943E-509B-4E3A-B59E-34E8ED6AB520}"/>
    <cellStyle name="Normal 5 4 5" xfId="341" xr:uid="{5ECDFD7B-4F40-42B7-A887-A74C7F6BAA37}"/>
    <cellStyle name="Normal 5 4 5 2" xfId="1509" xr:uid="{BB789135-1E52-4C1C-A913-D838B95A5F0B}"/>
    <cellStyle name="Normal 5 4 5 2 2" xfId="2858" xr:uid="{86FC897C-54F1-411C-B681-9C39115CCD63}"/>
    <cellStyle name="Normal 5 4 5 3" xfId="2183" xr:uid="{120400AA-A4BC-4A66-B0B0-8E41B418D9F8}"/>
    <cellStyle name="Normal 5 4 5 4" xfId="834" xr:uid="{36602ACB-0FBF-433C-8C43-5457C7C31A0C}"/>
    <cellStyle name="Normal 5 4 6" xfId="526" xr:uid="{65DF622B-54AF-4825-B1E8-071FF28A8D32}"/>
    <cellStyle name="Normal 5 4 6 2" xfId="1693" xr:uid="{02EF48B2-D8CA-4EE1-A620-8A3D229419E9}"/>
    <cellStyle name="Normal 5 4 6 2 2" xfId="3042" xr:uid="{3697B532-BA88-4B80-B452-B7D706143C52}"/>
    <cellStyle name="Normal 5 4 6 3" xfId="2367" xr:uid="{1A04223D-E3E1-43C9-ABA8-8B05D3A0BCAF}"/>
    <cellStyle name="Normal 5 4 6 4" xfId="1018" xr:uid="{82D20024-213D-450E-8C93-D57B3F793903}"/>
    <cellStyle name="Normal 5 4 7" xfId="213" xr:uid="{95FF97EB-CED6-4213-93FE-BFB82CDF5F9F}"/>
    <cellStyle name="Normal 5 4 7 2" xfId="1875" xr:uid="{BCDC8D6F-8722-4A2A-A51A-AF5F758C6131}"/>
    <cellStyle name="Normal 5 4 7 2 2" xfId="3224" xr:uid="{B1419C37-DC65-47F2-9865-5079BDC52E0C}"/>
    <cellStyle name="Normal 5 4 7 3" xfId="2549" xr:uid="{C0AA95C1-799D-4C56-991A-B254EDD87CB4}"/>
    <cellStyle name="Normal 5 4 7 4" xfId="1200" xr:uid="{6E516856-CAAB-4427-824F-17A1D7EA4864}"/>
    <cellStyle name="Normal 5 4 8" xfId="1382" xr:uid="{800A351B-37CE-4658-AE2F-AA8DD35852A9}"/>
    <cellStyle name="Normal 5 4 8 2" xfId="2731" xr:uid="{4FCAE52A-693A-42A1-BAAD-2CB91D04E5C1}"/>
    <cellStyle name="Normal 5 4 9" xfId="2057" xr:uid="{694FB1FC-D410-4F67-8089-E4BEC403193B}"/>
    <cellStyle name="Normal 5 5" xfId="45" xr:uid="{00000000-0005-0000-0000-00008F000000}"/>
    <cellStyle name="Normal 5 5 2" xfId="136" xr:uid="{00000000-0005-0000-0000-000090000000}"/>
    <cellStyle name="Normal 5 5 2 2" xfId="633" xr:uid="{6C443397-C58E-4DBA-95D8-004BDF7D3F68}"/>
    <cellStyle name="Normal 5 5 2 2 2" xfId="1800" xr:uid="{5400EF06-438E-49C6-8FF2-185C180B19F9}"/>
    <cellStyle name="Normal 5 5 2 2 2 2" xfId="3149" xr:uid="{C968FAF8-1BCE-4D10-840F-A376EBD5744D}"/>
    <cellStyle name="Normal 5 5 2 2 3" xfId="2474" xr:uid="{3CEF7B94-DE2D-455F-8D0A-D0554A28AFD0}"/>
    <cellStyle name="Normal 5 5 2 2 4" xfId="1125" xr:uid="{2DCC8BF1-6EF9-47E9-BDA5-7C3CAE51A786}"/>
    <cellStyle name="Normal 5 5 2 3" xfId="449" xr:uid="{4660AFCC-9989-465C-9FBE-87C4A7F8F4E5}"/>
    <cellStyle name="Normal 5 5 2 3 2" xfId="1982" xr:uid="{5A65A19C-4751-4290-96CD-9F335B69005E}"/>
    <cellStyle name="Normal 5 5 2 3 2 2" xfId="3331" xr:uid="{EC49B25E-B2D1-47C7-A328-C851049B6A89}"/>
    <cellStyle name="Normal 5 5 2 3 3" xfId="2656" xr:uid="{F9BE9912-D908-423B-879D-D35D2591F540}"/>
    <cellStyle name="Normal 5 5 2 3 4" xfId="1307" xr:uid="{89CF9FBF-0249-450B-A92E-7AACA50FE818}"/>
    <cellStyle name="Normal 5 5 2 4" xfId="1616" xr:uid="{B3553386-01BD-4889-81AD-48BC4A9AB9A4}"/>
    <cellStyle name="Normal 5 5 2 4 2" xfId="2965" xr:uid="{28D55231-302F-4AD4-81B2-8A8A0B115233}"/>
    <cellStyle name="Normal 5 5 2 5" xfId="2290" xr:uid="{E43FA405-2ADE-4EE5-B0A4-EA0D8465AE28}"/>
    <cellStyle name="Normal 5 5 2 6" xfId="941" xr:uid="{A9979073-0F9D-46A5-A0C1-59744E0FBB47}"/>
    <cellStyle name="Normal 5 5 3" xfId="358" xr:uid="{B02915CF-76DB-4276-BED8-E3CFA1F4122F}"/>
    <cellStyle name="Normal 5 5 3 2" xfId="1526" xr:uid="{031C2CD9-21C6-48E9-9450-E5A0F293AD34}"/>
    <cellStyle name="Normal 5 5 3 2 2" xfId="2875" xr:uid="{29F2049C-E0D5-4659-ACFD-BFC9844EF2AC}"/>
    <cellStyle name="Normal 5 5 3 3" xfId="2200" xr:uid="{145962D5-E097-4D80-A901-D9CE459F1A3D}"/>
    <cellStyle name="Normal 5 5 3 4" xfId="851" xr:uid="{5A16C628-ED67-4D43-AFB9-74307EB78A85}"/>
    <cellStyle name="Normal 5 5 4" xfId="543" xr:uid="{2446EB6B-2D58-4A0F-AE6A-977286445D96}"/>
    <cellStyle name="Normal 5 5 4 2" xfId="1710" xr:uid="{67B49BB0-12B2-43F6-9016-2E5797F88D0A}"/>
    <cellStyle name="Normal 5 5 4 2 2" xfId="3059" xr:uid="{CA6D2EC9-B0F1-441D-BF72-3DF22FE6A34A}"/>
    <cellStyle name="Normal 5 5 4 3" xfId="2384" xr:uid="{36FCB81E-82E8-442B-88DC-1B4DDE49BD61}"/>
    <cellStyle name="Normal 5 5 4 4" xfId="1035" xr:uid="{5F030330-4DE6-44F1-8DC2-527B06CC9528}"/>
    <cellStyle name="Normal 5 5 5" xfId="230" xr:uid="{B0191851-3743-40C7-B9AE-D09556D8C80D}"/>
    <cellStyle name="Normal 5 5 5 2" xfId="1892" xr:uid="{95C093D7-0381-423B-9817-8229120B5818}"/>
    <cellStyle name="Normal 5 5 5 2 2" xfId="3241" xr:uid="{F0961C51-D710-4CE9-BD75-C0AB4A50B970}"/>
    <cellStyle name="Normal 5 5 5 3" xfId="2566" xr:uid="{A72A0109-3304-42BA-BE80-0284BCE11359}"/>
    <cellStyle name="Normal 5 5 5 4" xfId="1217" xr:uid="{885C8ED6-93C0-4BA4-81D8-10F3B9AD13A5}"/>
    <cellStyle name="Normal 5 5 6" xfId="1399" xr:uid="{510D6DAA-483F-4336-B33F-5D210C21521F}"/>
    <cellStyle name="Normal 5 5 6 2" xfId="2748" xr:uid="{6214359F-5CD8-4851-86DF-F871AD9A438E}"/>
    <cellStyle name="Normal 5 5 7" xfId="2074" xr:uid="{7D42883B-3AC8-4948-8E57-2A3D08DD9105}"/>
    <cellStyle name="Normal 5 5 8" xfId="725" xr:uid="{3253234C-37FC-4313-A55C-B067E70855C7}"/>
    <cellStyle name="Normal 5 6" xfId="76" xr:uid="{00000000-0005-0000-0000-000091000000}"/>
    <cellStyle name="Normal 5 6 2" xfId="165" xr:uid="{00000000-0005-0000-0000-000092000000}"/>
    <cellStyle name="Normal 5 6 2 2" xfId="662" xr:uid="{2F0E5A42-2567-4015-82E8-6674779B811D}"/>
    <cellStyle name="Normal 5 6 2 2 2" xfId="1829" xr:uid="{10594A3E-2967-456B-A1BD-89DA5C6C7A35}"/>
    <cellStyle name="Normal 5 6 2 2 2 2" xfId="3178" xr:uid="{A1C1839C-1805-4B13-AA08-EF8E0D974EF2}"/>
    <cellStyle name="Normal 5 6 2 2 3" xfId="2503" xr:uid="{02FF60D8-26EA-4A68-B6AA-EF350BDBEF4B}"/>
    <cellStyle name="Normal 5 6 2 2 4" xfId="1154" xr:uid="{9FE16548-B84C-4994-A577-36F0B05144D3}"/>
    <cellStyle name="Normal 5 6 2 3" xfId="478" xr:uid="{61022798-AF5B-4CF2-969A-1BAB07514389}"/>
    <cellStyle name="Normal 5 6 2 3 2" xfId="2011" xr:uid="{20645A5F-447B-4480-BC0C-8EEED199BFA1}"/>
    <cellStyle name="Normal 5 6 2 3 2 2" xfId="3360" xr:uid="{6AB62F56-B539-47CE-B9CE-4FCBDAE38ED4}"/>
    <cellStyle name="Normal 5 6 2 3 3" xfId="2685" xr:uid="{4783E6D1-16F8-40B8-A4A1-04E6D88E17D2}"/>
    <cellStyle name="Normal 5 6 2 3 4" xfId="1336" xr:uid="{88BA41B1-5718-40A2-83C2-585382339D2D}"/>
    <cellStyle name="Normal 5 6 2 4" xfId="1645" xr:uid="{56FB3971-81BB-42A1-B48F-83430A8D514C}"/>
    <cellStyle name="Normal 5 6 2 4 2" xfId="2994" xr:uid="{1228FC49-4D6E-4BB7-B736-F946E69B4422}"/>
    <cellStyle name="Normal 5 6 2 5" xfId="2319" xr:uid="{76D450A9-1A6E-42BA-9D99-76D17B424CB7}"/>
    <cellStyle name="Normal 5 6 2 6" xfId="970" xr:uid="{81634ED3-CB4A-43CF-92D1-746900379970}"/>
    <cellStyle name="Normal 5 6 3" xfId="389" xr:uid="{C9001CF2-7153-4B72-8457-CB2A36BF145E}"/>
    <cellStyle name="Normal 5 6 3 2" xfId="1557" xr:uid="{9346F9EC-C304-4FB1-AD6F-842B9FB75B78}"/>
    <cellStyle name="Normal 5 6 3 2 2" xfId="2906" xr:uid="{CB67E1F5-4189-4E9C-AF64-B00159C8558E}"/>
    <cellStyle name="Normal 5 6 3 3" xfId="2231" xr:uid="{D2378DA5-BE87-437B-9A46-5EADF4B6C885}"/>
    <cellStyle name="Normal 5 6 3 4" xfId="882" xr:uid="{81560EEB-9868-4A26-9E55-9648E46F53D2}"/>
    <cellStyle name="Normal 5 6 4" xfId="574" xr:uid="{9224C94A-F2E7-4C38-8709-C18B05582FED}"/>
    <cellStyle name="Normal 5 6 4 2" xfId="1741" xr:uid="{1EFC7BDD-6458-4EA7-BA33-D253EDF83ADA}"/>
    <cellStyle name="Normal 5 6 4 2 2" xfId="3090" xr:uid="{3458B8CC-6743-49D7-A708-D0658CEECFE4}"/>
    <cellStyle name="Normal 5 6 4 3" xfId="2415" xr:uid="{D544D68C-FA50-470B-8023-74B42D4F852A}"/>
    <cellStyle name="Normal 5 6 4 4" xfId="1066" xr:uid="{7BF44A57-2391-4112-A10C-431C37CAA814}"/>
    <cellStyle name="Normal 5 6 5" xfId="261" xr:uid="{FB199905-F645-4416-A7DA-AD0690246500}"/>
    <cellStyle name="Normal 5 6 5 2" xfId="1923" xr:uid="{0EAB7A20-2C8D-4478-A4D7-A2D4A1D98F3B}"/>
    <cellStyle name="Normal 5 6 5 2 2" xfId="3272" xr:uid="{EA5D710E-5AF5-464A-A5B1-4809E9F9CC56}"/>
    <cellStyle name="Normal 5 6 5 3" xfId="2597" xr:uid="{DF29C662-6E92-4AD0-B923-7E79B619F4C4}"/>
    <cellStyle name="Normal 5 6 5 4" xfId="1248" xr:uid="{88C476AB-4461-41CD-B704-0055ED093B89}"/>
    <cellStyle name="Normal 5 6 6" xfId="1430" xr:uid="{4F84C2E3-51AE-4CCD-86C3-86D40361B8E7}"/>
    <cellStyle name="Normal 5 6 6 2" xfId="2779" xr:uid="{88526728-EC47-499F-B14B-2D2D1CBEEF12}"/>
    <cellStyle name="Normal 5 6 7" xfId="2105" xr:uid="{EB8CD902-D6B0-4802-B598-6E8F2ABE4071}"/>
    <cellStyle name="Normal 5 6 8" xfId="756" xr:uid="{7E70F4CD-9930-416C-BD58-DA2462FAF135}"/>
    <cellStyle name="Normal 5 7" xfId="107" xr:uid="{00000000-0005-0000-0000-000093000000}"/>
    <cellStyle name="Normal 5 7 2" xfId="420" xr:uid="{6E50894B-37A0-4A52-ACD7-7B5290C9C30B}"/>
    <cellStyle name="Normal 5 7 2 2" xfId="1587" xr:uid="{CFDCE63E-BAC3-4A2F-B42C-5AE909D1EC0B}"/>
    <cellStyle name="Normal 5 7 2 2 2" xfId="2936" xr:uid="{F12CEF06-662E-4D7E-A874-21291E84F9CF}"/>
    <cellStyle name="Normal 5 7 2 3" xfId="2261" xr:uid="{BA702595-E235-4DE7-A06B-A9C4FE12E7C7}"/>
    <cellStyle name="Normal 5 7 2 4" xfId="912" xr:uid="{A70BC6FB-37FF-4F32-900C-C430FDA01770}"/>
    <cellStyle name="Normal 5 7 3" xfId="604" xr:uid="{531E4AAE-D7A5-411F-9DF1-F269B6E96921}"/>
    <cellStyle name="Normal 5 7 3 2" xfId="1771" xr:uid="{1CBFFF3E-26AD-4F79-979D-1802CFD3B1F8}"/>
    <cellStyle name="Normal 5 7 3 2 2" xfId="3120" xr:uid="{633986BF-F960-4ECC-A8DA-F66B43943AC2}"/>
    <cellStyle name="Normal 5 7 3 3" xfId="2445" xr:uid="{DAE1D9BE-26A5-49E9-9FA6-8D6F5B28B729}"/>
    <cellStyle name="Normal 5 7 3 4" xfId="1096" xr:uid="{528A31C3-9098-45AA-B768-363B1267195B}"/>
    <cellStyle name="Normal 5 7 4" xfId="292" xr:uid="{40966A06-7B6B-4D5B-8B03-A569E3A80725}"/>
    <cellStyle name="Normal 5 7 4 2" xfId="1953" xr:uid="{B591C098-97CF-49FA-B861-D19C09F9BB91}"/>
    <cellStyle name="Normal 5 7 4 2 2" xfId="3302" xr:uid="{B37692AA-00A3-4C6D-ABA2-227F28B6722F}"/>
    <cellStyle name="Normal 5 7 4 3" xfId="2627" xr:uid="{5D10EF53-7458-4FAC-9B2F-F8A1479403E7}"/>
    <cellStyle name="Normal 5 7 4 4" xfId="1278" xr:uid="{0421E3E2-AAA2-49C2-BBBA-9CDCB7DD6ABC}"/>
    <cellStyle name="Normal 5 7 5" xfId="1461" xr:uid="{011900A4-168D-4D35-AD5D-40FE35889D9E}"/>
    <cellStyle name="Normal 5 7 5 2" xfId="2810" xr:uid="{FE3D393A-B890-4F4F-9A4E-5BDECA6F8FBD}"/>
    <cellStyle name="Normal 5 7 6" xfId="2136" xr:uid="{CF9E3F79-8415-4D0E-904A-F9A72C2C9F1F}"/>
    <cellStyle name="Normal 5 7 7" xfId="787" xr:uid="{160462CB-E383-435C-8AE7-C4DC5D826772}"/>
    <cellStyle name="Normal 5 8" xfId="326" xr:uid="{11F6757C-10A7-47B2-BB92-915F0D01D150}"/>
    <cellStyle name="Normal 5 8 2" xfId="1494" xr:uid="{C025324C-DF6D-45A8-BB90-E7D82DC07110}"/>
    <cellStyle name="Normal 5 8 2 2" xfId="2843" xr:uid="{B5772064-96B8-4376-8143-510BBBECFD65}"/>
    <cellStyle name="Normal 5 8 3" xfId="2168" xr:uid="{C4882DA9-E369-4748-907F-1675C5366374}"/>
    <cellStyle name="Normal 5 8 4" xfId="819" xr:uid="{12BF303B-7565-4FE5-8FDF-79BF7C4C037E}"/>
    <cellStyle name="Normal 5 9" xfId="511" xr:uid="{2A065006-1B24-404E-8AB3-6A08B21DC037}"/>
    <cellStyle name="Normal 5 9 2" xfId="1678" xr:uid="{1190FAA9-AD33-4273-AF75-E70F81C4C536}"/>
    <cellStyle name="Normal 5 9 2 2" xfId="3027" xr:uid="{AA378054-D74B-4F9F-89E0-144E62692477}"/>
    <cellStyle name="Normal 5 9 3" xfId="2352" xr:uid="{5E37BC2C-D90F-4D05-97F2-D9A7CAAA09AB}"/>
    <cellStyle name="Normal 5 9 4" xfId="1003" xr:uid="{73B35E5A-1C8B-421F-96A3-021327E7293A}"/>
    <cellStyle name="Normal 6" xfId="9" xr:uid="{00000000-0005-0000-0000-000094000000}"/>
    <cellStyle name="Normal 7" xfId="25" xr:uid="{00000000-0005-0000-0000-000095000000}"/>
    <cellStyle name="Normal 7 10" xfId="1379" xr:uid="{96363315-01D9-4078-899F-8157D5FC28A3}"/>
    <cellStyle name="Normal 7 10 2" xfId="2728" xr:uid="{A0EB33C1-0BAF-42A5-A2C6-EC7EDC7F42DE}"/>
    <cellStyle name="Normal 7 11" xfId="2054" xr:uid="{2D351D53-0770-4461-9F32-BE41B799870F}"/>
    <cellStyle name="Normal 7 12" xfId="705" xr:uid="{991873B3-1DBF-420A-BB35-D08E37549C6A}"/>
    <cellStyle name="Normal 7 2" xfId="21" xr:uid="{00000000-0005-0000-0000-000096000000}"/>
    <cellStyle name="Normal 7 2 10" xfId="2050" xr:uid="{EBC62F0C-4E92-42AB-99D8-1C1EBD758E9F}"/>
    <cellStyle name="Normal 7 2 11" xfId="701" xr:uid="{9DA4CA30-1F42-47DA-985A-AADA2FF0FAC3}"/>
    <cellStyle name="Normal 7 2 2" xfId="35" xr:uid="{00000000-0005-0000-0000-000097000000}"/>
    <cellStyle name="Normal 7 2 2 10" xfId="715" xr:uid="{0AEFA73A-8EA2-42E7-A7CD-2BBC4A9EDDBD}"/>
    <cellStyle name="Normal 7 2 2 2" xfId="67" xr:uid="{00000000-0005-0000-0000-000098000000}"/>
    <cellStyle name="Normal 7 2 2 2 2" xfId="157" xr:uid="{00000000-0005-0000-0000-000099000000}"/>
    <cellStyle name="Normal 7 2 2 2 2 2" xfId="654" xr:uid="{3D33E179-94B3-4682-872F-D80B2666F0BB}"/>
    <cellStyle name="Normal 7 2 2 2 2 2 2" xfId="1821" xr:uid="{77056957-910C-49CF-B9BA-8B8D6752C7B6}"/>
    <cellStyle name="Normal 7 2 2 2 2 2 2 2" xfId="3170" xr:uid="{B962B1B6-5B38-472A-82C6-1285C0FC6E46}"/>
    <cellStyle name="Normal 7 2 2 2 2 2 3" xfId="2495" xr:uid="{FBE00849-4CAD-4519-AFFD-A68E312CD138}"/>
    <cellStyle name="Normal 7 2 2 2 2 2 4" xfId="1146" xr:uid="{9E237989-774E-4EED-92F6-1CCED39CEA9B}"/>
    <cellStyle name="Normal 7 2 2 2 2 3" xfId="470" xr:uid="{45215B81-D7CD-422C-8C8F-E86B0D3F7EDC}"/>
    <cellStyle name="Normal 7 2 2 2 2 3 2" xfId="2003" xr:uid="{77E1F949-D49F-439E-9091-C01026ED6DAE}"/>
    <cellStyle name="Normal 7 2 2 2 2 3 2 2" xfId="3352" xr:uid="{244C26C8-0390-40EF-9A90-C9330A75D406}"/>
    <cellStyle name="Normal 7 2 2 2 2 3 3" xfId="2677" xr:uid="{D5D7133A-935D-4350-AD70-4C669B30B5DE}"/>
    <cellStyle name="Normal 7 2 2 2 2 3 4" xfId="1328" xr:uid="{9FDC068F-0CB9-43E7-94D6-61B4A447DCE7}"/>
    <cellStyle name="Normal 7 2 2 2 2 4" xfId="1637" xr:uid="{860C81D1-9C6D-43FC-9E08-70C80090BBC3}"/>
    <cellStyle name="Normal 7 2 2 2 2 4 2" xfId="2986" xr:uid="{6CCD2BD3-0AEC-4DFC-901F-78B73D5EB488}"/>
    <cellStyle name="Normal 7 2 2 2 2 5" xfId="2311" xr:uid="{6EE5CC64-0A45-41EB-86D1-90C84CBBCDD2}"/>
    <cellStyle name="Normal 7 2 2 2 2 6" xfId="962" xr:uid="{C00A3723-0287-403D-8C96-C7E7F127B8A9}"/>
    <cellStyle name="Normal 7 2 2 2 3" xfId="380" xr:uid="{BD0F37B1-6BDC-4397-A21B-09A4984C20FA}"/>
    <cellStyle name="Normal 7 2 2 2 3 2" xfId="1548" xr:uid="{FA3FCC75-893B-48EA-9DBB-3BFA509D9891}"/>
    <cellStyle name="Normal 7 2 2 2 3 2 2" xfId="2897" xr:uid="{963EECB7-A452-42FA-838A-20D5FF01148A}"/>
    <cellStyle name="Normal 7 2 2 2 3 3" xfId="2222" xr:uid="{C67A46C4-032B-4713-832C-E9237A4969DF}"/>
    <cellStyle name="Normal 7 2 2 2 3 4" xfId="873" xr:uid="{736DBB1A-20FA-4374-B5EC-DAD6D7A90277}"/>
    <cellStyle name="Normal 7 2 2 2 4" xfId="565" xr:uid="{90F62870-DF86-4693-B966-4D87F8986485}"/>
    <cellStyle name="Normal 7 2 2 2 4 2" xfId="1732" xr:uid="{2897E933-B947-4FDE-9F7E-7A14B4E97D7E}"/>
    <cellStyle name="Normal 7 2 2 2 4 2 2" xfId="3081" xr:uid="{6C1F80A1-2FB1-4FE8-826C-83766C5F1569}"/>
    <cellStyle name="Normal 7 2 2 2 4 3" xfId="2406" xr:uid="{E40B35E5-35D6-478D-95E9-E147520727F8}"/>
    <cellStyle name="Normal 7 2 2 2 4 4" xfId="1057" xr:uid="{FAC65202-3FFC-4776-9D43-470346882B72}"/>
    <cellStyle name="Normal 7 2 2 2 5" xfId="252" xr:uid="{EC0110C3-EC82-475C-B6DD-42B3BC80E82C}"/>
    <cellStyle name="Normal 7 2 2 2 5 2" xfId="1914" xr:uid="{70E72936-F3F8-4EE2-89EE-63B2C7EC434F}"/>
    <cellStyle name="Normal 7 2 2 2 5 2 2" xfId="3263" xr:uid="{F71E6AB1-7B2C-46BF-BEDA-E3089EF9BC58}"/>
    <cellStyle name="Normal 7 2 2 2 5 3" xfId="2588" xr:uid="{17BE3DEE-D8C1-4FDB-806C-288AF8A325E7}"/>
    <cellStyle name="Normal 7 2 2 2 5 4" xfId="1239" xr:uid="{1CAD002D-481F-44C3-8212-E6B97EEA5FD9}"/>
    <cellStyle name="Normal 7 2 2 2 6" xfId="1421" xr:uid="{1CEE8D9F-2FF7-4491-9FE0-32F0284E51E2}"/>
    <cellStyle name="Normal 7 2 2 2 6 2" xfId="2770" xr:uid="{F4EE5D05-E49E-4EB7-9E16-7576AEB2A20C}"/>
    <cellStyle name="Normal 7 2 2 2 7" xfId="2096" xr:uid="{7AF0306B-7A52-4A15-8575-7051C12EB268}"/>
    <cellStyle name="Normal 7 2 2 2 8" xfId="747" xr:uid="{215E7277-CACE-4A4D-8AA4-6511B1C3FBDE}"/>
    <cellStyle name="Normal 7 2 2 3" xfId="98" xr:uid="{00000000-0005-0000-0000-00009A000000}"/>
    <cellStyle name="Normal 7 2 2 3 2" xfId="186" xr:uid="{00000000-0005-0000-0000-00009B000000}"/>
    <cellStyle name="Normal 7 2 2 3 2 2" xfId="683" xr:uid="{95F9883E-6AD6-4523-B726-EAB87106054F}"/>
    <cellStyle name="Normal 7 2 2 3 2 2 2" xfId="1850" xr:uid="{07797F0F-BB56-4BE5-BD7A-6F915A74F688}"/>
    <cellStyle name="Normal 7 2 2 3 2 2 2 2" xfId="3199" xr:uid="{52FD7B99-6C0E-401F-BA51-51A8C994FD09}"/>
    <cellStyle name="Normal 7 2 2 3 2 2 3" xfId="2524" xr:uid="{4B807F1D-0742-4E44-A1CE-C18A2844E94C}"/>
    <cellStyle name="Normal 7 2 2 3 2 2 4" xfId="1175" xr:uid="{6543CC41-7918-4EEF-B3C9-82F4814262AA}"/>
    <cellStyle name="Normal 7 2 2 3 2 3" xfId="499" xr:uid="{22FCC421-E57A-45EA-8D01-B070DF25388A}"/>
    <cellStyle name="Normal 7 2 2 3 2 3 2" xfId="2032" xr:uid="{B76F88B9-F9E8-4686-819B-03C5D5A03458}"/>
    <cellStyle name="Normal 7 2 2 3 2 3 2 2" xfId="3381" xr:uid="{FCA0F51F-7CD7-4F5F-AF4B-8F685A6968FA}"/>
    <cellStyle name="Normal 7 2 2 3 2 3 3" xfId="2706" xr:uid="{0008A121-0CC6-4889-AE56-C8AB34486A56}"/>
    <cellStyle name="Normal 7 2 2 3 2 3 4" xfId="1357" xr:uid="{BD285EF5-CB27-4689-8DBC-5316A7E2DA02}"/>
    <cellStyle name="Normal 7 2 2 3 2 4" xfId="1666" xr:uid="{982F3D43-A106-4605-B2B6-14AA234F5737}"/>
    <cellStyle name="Normal 7 2 2 3 2 4 2" xfId="3015" xr:uid="{F0F47829-1AB1-4733-A76B-F6CAFA055253}"/>
    <cellStyle name="Normal 7 2 2 3 2 5" xfId="2340" xr:uid="{AD6E1121-CD60-4D19-9B77-86E3125DFD0F}"/>
    <cellStyle name="Normal 7 2 2 3 2 6" xfId="991" xr:uid="{62FF4950-0C3F-409B-9430-44FF35143EBC}"/>
    <cellStyle name="Normal 7 2 2 3 3" xfId="411" xr:uid="{8F112C08-9DAE-4601-BBAD-AB1630A96359}"/>
    <cellStyle name="Normal 7 2 2 3 3 2" xfId="1579" xr:uid="{18D30282-F463-4E27-B7CE-7A603824695A}"/>
    <cellStyle name="Normal 7 2 2 3 3 2 2" xfId="2928" xr:uid="{4221CEF1-2AA4-44DB-9810-03086CA42007}"/>
    <cellStyle name="Normal 7 2 2 3 3 3" xfId="2253" xr:uid="{783FEA06-A636-4FB6-944D-C9D6304BE498}"/>
    <cellStyle name="Normal 7 2 2 3 3 4" xfId="904" xr:uid="{5D256D41-C034-4A5D-BDCB-2E6102C591C2}"/>
    <cellStyle name="Normal 7 2 2 3 4" xfId="596" xr:uid="{5726BF05-36A7-441B-A58B-0829025DF550}"/>
    <cellStyle name="Normal 7 2 2 3 4 2" xfId="1763" xr:uid="{26FA7E93-B414-4DD0-A24C-EB203BD6ADB3}"/>
    <cellStyle name="Normal 7 2 2 3 4 2 2" xfId="3112" xr:uid="{77DF4696-D2D6-4011-BD4A-2C49476042BC}"/>
    <cellStyle name="Normal 7 2 2 3 4 3" xfId="2437" xr:uid="{D77A9A5A-F8FB-4374-B829-32C645B03D63}"/>
    <cellStyle name="Normal 7 2 2 3 4 4" xfId="1088" xr:uid="{404FBAC8-4485-4171-9CEE-DFFD2DCCD63F}"/>
    <cellStyle name="Normal 7 2 2 3 5" xfId="283" xr:uid="{8EC353A0-8BE9-4078-96E3-6FA3086DD2CB}"/>
    <cellStyle name="Normal 7 2 2 3 5 2" xfId="1945" xr:uid="{FC1A0140-202C-4DB2-983B-0646298D1416}"/>
    <cellStyle name="Normal 7 2 2 3 5 2 2" xfId="3294" xr:uid="{9A9F3878-F179-41F7-A4E7-6F296BB9F00A}"/>
    <cellStyle name="Normal 7 2 2 3 5 3" xfId="2619" xr:uid="{B67ABC3F-8BEF-4B8E-970A-37BA7E0F61AB}"/>
    <cellStyle name="Normal 7 2 2 3 5 4" xfId="1270" xr:uid="{BBDFB800-43F9-4A12-9FD8-ECE5631E1348}"/>
    <cellStyle name="Normal 7 2 2 3 6" xfId="1452" xr:uid="{4AFFBA48-D329-4B42-B4D7-FF775FC0BA61}"/>
    <cellStyle name="Normal 7 2 2 3 6 2" xfId="2801" xr:uid="{3A39B70A-2249-4246-AEBD-9B5E2C9E0903}"/>
    <cellStyle name="Normal 7 2 2 3 7" xfId="2127" xr:uid="{4BE8E4C7-B3C2-407C-A40A-F8B9419AAC37}"/>
    <cellStyle name="Normal 7 2 2 3 8" xfId="778" xr:uid="{8C49130D-3195-47BA-B5F9-F0208EC691F4}"/>
    <cellStyle name="Normal 7 2 2 4" xfId="128" xr:uid="{00000000-0005-0000-0000-00009C000000}"/>
    <cellStyle name="Normal 7 2 2 4 2" xfId="441" xr:uid="{206F76CC-9701-4E32-BDD9-B1BB2953B2DB}"/>
    <cellStyle name="Normal 7 2 2 4 2 2" xfId="1608" xr:uid="{F21ADDC1-405A-4B16-802A-BF8EB992A76A}"/>
    <cellStyle name="Normal 7 2 2 4 2 2 2" xfId="2957" xr:uid="{2FDE1D2B-E8E8-4AAD-870E-6B9796CFB62E}"/>
    <cellStyle name="Normal 7 2 2 4 2 3" xfId="2282" xr:uid="{24A04EE3-9FF6-4231-8558-6AD147C5F40B}"/>
    <cellStyle name="Normal 7 2 2 4 2 4" xfId="933" xr:uid="{D5DB2405-84A4-482A-BECC-E350143F7AFA}"/>
    <cellStyle name="Normal 7 2 2 4 3" xfId="625" xr:uid="{CB465612-5169-4303-8448-456C418C5A73}"/>
    <cellStyle name="Normal 7 2 2 4 3 2" xfId="1792" xr:uid="{FCAD4886-58D0-4860-A70A-58BC879D8804}"/>
    <cellStyle name="Normal 7 2 2 4 3 2 2" xfId="3141" xr:uid="{53E224DD-A20E-437F-B512-B58B0D9AABA6}"/>
    <cellStyle name="Normal 7 2 2 4 3 3" xfId="2466" xr:uid="{E8E2A42E-B1C2-4BD0-A4EB-4EFC27244169}"/>
    <cellStyle name="Normal 7 2 2 4 3 4" xfId="1117" xr:uid="{1818769F-C761-4A82-B598-3B4AEFA70852}"/>
    <cellStyle name="Normal 7 2 2 4 4" xfId="313" xr:uid="{FCEB174B-745F-420E-89C9-08205D38ABA0}"/>
    <cellStyle name="Normal 7 2 2 4 4 2" xfId="1974" xr:uid="{E0474EFB-4EB5-471C-850D-6F0D00650529}"/>
    <cellStyle name="Normal 7 2 2 4 4 2 2" xfId="3323" xr:uid="{5E24F84E-A692-4E34-8206-0B606A40773C}"/>
    <cellStyle name="Normal 7 2 2 4 4 3" xfId="2648" xr:uid="{F42DE063-6E94-4A68-BFBE-471606F09D5B}"/>
    <cellStyle name="Normal 7 2 2 4 4 4" xfId="1299" xr:uid="{8460958C-9AA7-4626-865F-EF7081F03E45}"/>
    <cellStyle name="Normal 7 2 2 4 5" xfId="1482" xr:uid="{5867D817-2DA9-4BD0-8FC2-2F3529923CB1}"/>
    <cellStyle name="Normal 7 2 2 4 5 2" xfId="2831" xr:uid="{61877298-9713-45CC-A9B2-B678EB056577}"/>
    <cellStyle name="Normal 7 2 2 4 6" xfId="2157" xr:uid="{E65ED31B-84D0-4EFF-9C40-297927EC8190}"/>
    <cellStyle name="Normal 7 2 2 4 7" xfId="808" xr:uid="{91CE0840-450B-4BB0-A56E-55718116141E}"/>
    <cellStyle name="Normal 7 2 2 5" xfId="348" xr:uid="{43D7AFC4-6722-4F91-A069-3F358D278FBE}"/>
    <cellStyle name="Normal 7 2 2 5 2" xfId="1516" xr:uid="{BA0570DF-A453-4988-9D36-145236D0CC37}"/>
    <cellStyle name="Normal 7 2 2 5 2 2" xfId="2865" xr:uid="{49C5C5D8-13A7-44E1-B8E8-6F2583936A59}"/>
    <cellStyle name="Normal 7 2 2 5 3" xfId="2190" xr:uid="{0A091385-7097-43DF-9DE1-333020E21CF1}"/>
    <cellStyle name="Normal 7 2 2 5 4" xfId="841" xr:uid="{4ED6B251-C4F3-4D24-9D7B-B36C6617D6D0}"/>
    <cellStyle name="Normal 7 2 2 6" xfId="533" xr:uid="{6FBC3D0D-73FC-4854-BA59-73AAEA94298B}"/>
    <cellStyle name="Normal 7 2 2 6 2" xfId="1700" xr:uid="{144E23AE-BDD2-43DB-A2AA-44C9FC71D80B}"/>
    <cellStyle name="Normal 7 2 2 6 2 2" xfId="3049" xr:uid="{EEA497C1-6ABF-4575-9AF3-79AE192D007E}"/>
    <cellStyle name="Normal 7 2 2 6 3" xfId="2374" xr:uid="{6C9DA9A6-AF08-4254-8EAA-7B71FA6918E8}"/>
    <cellStyle name="Normal 7 2 2 6 4" xfId="1025" xr:uid="{DCF52E42-1EB4-48AD-9644-63FF64C12780}"/>
    <cellStyle name="Normal 7 2 2 7" xfId="220" xr:uid="{05AAEC59-D289-4303-91F6-D7F91A4A3C86}"/>
    <cellStyle name="Normal 7 2 2 7 2" xfId="1882" xr:uid="{E9A78F6D-BFFA-41AB-A16E-BCB29D816ED2}"/>
    <cellStyle name="Normal 7 2 2 7 2 2" xfId="3231" xr:uid="{EF1C877F-8CA5-4E04-AE75-8573A3E0E23A}"/>
    <cellStyle name="Normal 7 2 2 7 3" xfId="2556" xr:uid="{0E13C85E-6FDE-49D1-A4F6-67144C932494}"/>
    <cellStyle name="Normal 7 2 2 7 4" xfId="1207" xr:uid="{4AA71238-1ADA-4159-A228-50A13558807B}"/>
    <cellStyle name="Normal 7 2 2 8" xfId="1389" xr:uid="{D43B0F0B-B538-4A6E-89DC-8AEBA6C857E6}"/>
    <cellStyle name="Normal 7 2 2 8 2" xfId="2738" xr:uid="{5FEC3A27-B351-4AC5-902E-16B9B33BE92D}"/>
    <cellStyle name="Normal 7 2 2 9" xfId="2064" xr:uid="{7349C782-B46A-47B9-B4F6-03DA717BA20A}"/>
    <cellStyle name="Normal 7 2 3" xfId="53" xr:uid="{00000000-0005-0000-0000-00009D000000}"/>
    <cellStyle name="Normal 7 2 3 2" xfId="143" xr:uid="{00000000-0005-0000-0000-00009E000000}"/>
    <cellStyle name="Normal 7 2 3 2 2" xfId="640" xr:uid="{70854D4D-F3DC-44A6-AC04-5AF9B886D40F}"/>
    <cellStyle name="Normal 7 2 3 2 2 2" xfId="1807" xr:uid="{DC0EA043-796F-4E27-B39F-05A63F8040E9}"/>
    <cellStyle name="Normal 7 2 3 2 2 2 2" xfId="3156" xr:uid="{C6478AE8-7E62-456D-91A4-4D63FF60978E}"/>
    <cellStyle name="Normal 7 2 3 2 2 3" xfId="2481" xr:uid="{F4B8A9A7-89CA-484E-BAB1-2E9389DCD747}"/>
    <cellStyle name="Normal 7 2 3 2 2 4" xfId="1132" xr:uid="{ACFE3F6F-95E0-48BA-B776-6C54F694FD79}"/>
    <cellStyle name="Normal 7 2 3 2 3" xfId="456" xr:uid="{7C1CDF6B-AA81-4579-AF5B-68A834B5DA88}"/>
    <cellStyle name="Normal 7 2 3 2 3 2" xfId="1989" xr:uid="{9D4F7789-0750-427E-B1A2-8A2B99822504}"/>
    <cellStyle name="Normal 7 2 3 2 3 2 2" xfId="3338" xr:uid="{F3BDB741-8533-4195-8335-343E2C64D274}"/>
    <cellStyle name="Normal 7 2 3 2 3 3" xfId="2663" xr:uid="{15DE889B-D04E-42B3-9BAB-68966C6CFF48}"/>
    <cellStyle name="Normal 7 2 3 2 3 4" xfId="1314" xr:uid="{E5D57595-4343-4F9A-8F61-134250D0E36F}"/>
    <cellStyle name="Normal 7 2 3 2 4" xfId="1623" xr:uid="{A2BC4462-34A4-43C0-99A1-CC620DE79477}"/>
    <cellStyle name="Normal 7 2 3 2 4 2" xfId="2972" xr:uid="{8DC8C2F3-B988-49AB-8EC9-3E24D29B26FD}"/>
    <cellStyle name="Normal 7 2 3 2 5" xfId="2297" xr:uid="{A4171576-DEE2-49F0-AE87-80724E5B238C}"/>
    <cellStyle name="Normal 7 2 3 2 6" xfId="948" xr:uid="{8C1BA36F-238A-4866-B68C-6C7AE22D2D44}"/>
    <cellStyle name="Normal 7 2 3 3" xfId="366" xr:uid="{6D33BF02-F40D-4730-BA87-276C12A3B62F}"/>
    <cellStyle name="Normal 7 2 3 3 2" xfId="1534" xr:uid="{60960CE3-3550-4BA5-8306-AC25352ED29C}"/>
    <cellStyle name="Normal 7 2 3 3 2 2" xfId="2883" xr:uid="{C7D4D056-7052-4B9F-A7B1-B6D89F0ACAA8}"/>
    <cellStyle name="Normal 7 2 3 3 3" xfId="2208" xr:uid="{86455DD8-7C74-414F-90C7-211BF3A30B99}"/>
    <cellStyle name="Normal 7 2 3 3 4" xfId="859" xr:uid="{AF2F6C7E-C55C-4791-B2F6-A6BAA1F803DF}"/>
    <cellStyle name="Normal 7 2 3 4" xfId="551" xr:uid="{73489F8B-6F21-468F-84F5-A0355E58094E}"/>
    <cellStyle name="Normal 7 2 3 4 2" xfId="1718" xr:uid="{DCBE6047-4586-4FC0-B729-798DC491F91C}"/>
    <cellStyle name="Normal 7 2 3 4 2 2" xfId="3067" xr:uid="{D350E695-1ACF-4F30-9D73-8CAF1FA5A81D}"/>
    <cellStyle name="Normal 7 2 3 4 3" xfId="2392" xr:uid="{05F25FCC-DF34-4397-83B7-28578BAA25A5}"/>
    <cellStyle name="Normal 7 2 3 4 4" xfId="1043" xr:uid="{ACE0CE86-0BD8-4592-A72C-CC317101E060}"/>
    <cellStyle name="Normal 7 2 3 5" xfId="238" xr:uid="{7C455C44-D96E-4B47-A810-2EAEA1D7DD52}"/>
    <cellStyle name="Normal 7 2 3 5 2" xfId="1900" xr:uid="{AE9C23C0-DBF4-45C8-BBA9-E71F6EED573D}"/>
    <cellStyle name="Normal 7 2 3 5 2 2" xfId="3249" xr:uid="{4B7FE1B2-D03A-4B1D-8671-CBF03E6C10E1}"/>
    <cellStyle name="Normal 7 2 3 5 3" xfId="2574" xr:uid="{E24CBBD7-02CC-4735-8385-14CDBCD12605}"/>
    <cellStyle name="Normal 7 2 3 5 4" xfId="1225" xr:uid="{E32AFD0C-B30E-434D-8D33-61B0F21CFFE1}"/>
    <cellStyle name="Normal 7 2 3 6" xfId="1407" xr:uid="{135D3A65-5114-4E47-B340-785FEC69312E}"/>
    <cellStyle name="Normal 7 2 3 6 2" xfId="2756" xr:uid="{0DE0494F-6604-4F9A-B3C4-70B2827BB0BB}"/>
    <cellStyle name="Normal 7 2 3 7" xfId="2082" xr:uid="{216273CC-B9EB-422F-A68E-963AEC01834F}"/>
    <cellStyle name="Normal 7 2 3 8" xfId="733" xr:uid="{E320FA2C-A9B0-4C98-9EFD-ED81E3B582CD}"/>
    <cellStyle name="Normal 7 2 4" xfId="84" xr:uid="{00000000-0005-0000-0000-00009F000000}"/>
    <cellStyle name="Normal 7 2 4 2" xfId="172" xr:uid="{00000000-0005-0000-0000-0000A0000000}"/>
    <cellStyle name="Normal 7 2 4 2 2" xfId="669" xr:uid="{B344DAFB-2804-4C1B-9932-8BD072013087}"/>
    <cellStyle name="Normal 7 2 4 2 2 2" xfId="1836" xr:uid="{DC194C57-E847-4C21-B735-78BD78B03917}"/>
    <cellStyle name="Normal 7 2 4 2 2 2 2" xfId="3185" xr:uid="{6F7774F9-A992-4036-A2D5-66DF49342E43}"/>
    <cellStyle name="Normal 7 2 4 2 2 3" xfId="2510" xr:uid="{CF3B732C-6A8C-46EB-9B47-EA3766C49061}"/>
    <cellStyle name="Normal 7 2 4 2 2 4" xfId="1161" xr:uid="{A71A55F4-D129-452F-A7F0-1A6FFDA50424}"/>
    <cellStyle name="Normal 7 2 4 2 3" xfId="485" xr:uid="{71B913ED-A048-4929-B89B-5CEF09C2C87C}"/>
    <cellStyle name="Normal 7 2 4 2 3 2" xfId="2018" xr:uid="{ED123B7B-1468-45BC-92F6-1C3D4AC2E773}"/>
    <cellStyle name="Normal 7 2 4 2 3 2 2" xfId="3367" xr:uid="{71489270-7A5E-4640-95DD-51066BEBDEBE}"/>
    <cellStyle name="Normal 7 2 4 2 3 3" xfId="2692" xr:uid="{D6DAE51A-5CD5-4F0A-9C32-8F58A6F938AB}"/>
    <cellStyle name="Normal 7 2 4 2 3 4" xfId="1343" xr:uid="{99F041A0-FAC9-4BBD-BB24-1C6AA3F8ED80}"/>
    <cellStyle name="Normal 7 2 4 2 4" xfId="1652" xr:uid="{C8588F2C-83A9-49BF-9195-31FEB3E117EF}"/>
    <cellStyle name="Normal 7 2 4 2 4 2" xfId="3001" xr:uid="{2C38883E-B9F4-41C8-8AF0-8EC504A60C44}"/>
    <cellStyle name="Normal 7 2 4 2 5" xfId="2326" xr:uid="{AEEC5B6F-AEBA-48D0-994E-49627EAD286B}"/>
    <cellStyle name="Normal 7 2 4 2 6" xfId="977" xr:uid="{54ABF58B-F0CA-46F0-AE5B-7E4127FAF118}"/>
    <cellStyle name="Normal 7 2 4 3" xfId="397" xr:uid="{5953C897-E66B-4771-A1FC-562D8E1EDB66}"/>
    <cellStyle name="Normal 7 2 4 3 2" xfId="1565" xr:uid="{EB47CEDD-309C-4DA3-8A14-F7683A5EC4FF}"/>
    <cellStyle name="Normal 7 2 4 3 2 2" xfId="2914" xr:uid="{97F1CBC1-6E1C-47E4-B412-39AE16ACCC86}"/>
    <cellStyle name="Normal 7 2 4 3 3" xfId="2239" xr:uid="{B86EB3F2-8007-4F18-9CDA-18318D80AB04}"/>
    <cellStyle name="Normal 7 2 4 3 4" xfId="890" xr:uid="{5A80A888-55BB-4258-A919-3B4697FBA229}"/>
    <cellStyle name="Normal 7 2 4 4" xfId="582" xr:uid="{29CBDCA4-334D-4673-9D96-989AC83B628E}"/>
    <cellStyle name="Normal 7 2 4 4 2" xfId="1749" xr:uid="{55C0C429-5902-478D-B7E3-0112E0E65DA7}"/>
    <cellStyle name="Normal 7 2 4 4 2 2" xfId="3098" xr:uid="{82685C03-5ABB-474C-BD53-E0EDEBFBA8F0}"/>
    <cellStyle name="Normal 7 2 4 4 3" xfId="2423" xr:uid="{411297A4-7B94-4D61-8D13-EFE7AD25F394}"/>
    <cellStyle name="Normal 7 2 4 4 4" xfId="1074" xr:uid="{3BCE3C84-2A6E-45D8-8F82-28811C993A2E}"/>
    <cellStyle name="Normal 7 2 4 5" xfId="269" xr:uid="{F4DE0640-22D5-4723-8BA2-7BB4E7C1E935}"/>
    <cellStyle name="Normal 7 2 4 5 2" xfId="1931" xr:uid="{D83719EF-DB2B-467B-8388-AA73A2532E70}"/>
    <cellStyle name="Normal 7 2 4 5 2 2" xfId="3280" xr:uid="{481FDDB9-8D71-430E-9283-FE5A3DEA44BA}"/>
    <cellStyle name="Normal 7 2 4 5 3" xfId="2605" xr:uid="{5C9427FB-4336-4AAD-AB7A-12575EE6E047}"/>
    <cellStyle name="Normal 7 2 4 5 4" xfId="1256" xr:uid="{83D71100-43F9-494B-ACE7-5C8814220F85}"/>
    <cellStyle name="Normal 7 2 4 6" xfId="1438" xr:uid="{6720C03B-2292-49B1-B643-56132D19CFF3}"/>
    <cellStyle name="Normal 7 2 4 6 2" xfId="2787" xr:uid="{3BC3A332-A036-4C77-AB90-E04EB78A5BFF}"/>
    <cellStyle name="Normal 7 2 4 7" xfId="2113" xr:uid="{86E8F1E9-ADFE-4BF5-8FEA-3373B9A41840}"/>
    <cellStyle name="Normal 7 2 4 8" xfId="764" xr:uid="{8703EC5B-EC2E-465A-8FC0-6EC57D2F30B5}"/>
    <cellStyle name="Normal 7 2 5" xfId="114" xr:uid="{00000000-0005-0000-0000-0000A1000000}"/>
    <cellStyle name="Normal 7 2 5 2" xfId="427" xr:uid="{C3B95E93-B1D0-4555-AC45-C4FFA77DF075}"/>
    <cellStyle name="Normal 7 2 5 2 2" xfId="1594" xr:uid="{B66E9FC1-C07B-4D68-8CFA-5BFCC5DEF459}"/>
    <cellStyle name="Normal 7 2 5 2 2 2" xfId="2943" xr:uid="{A2FE0088-4DC9-414E-A6DD-6CC002255D59}"/>
    <cellStyle name="Normal 7 2 5 2 3" xfId="2268" xr:uid="{3C10E113-50ED-4CD4-99F6-7C6AE91A5A69}"/>
    <cellStyle name="Normal 7 2 5 2 4" xfId="919" xr:uid="{9FD5274B-E0A6-44EE-BD45-D83543F98D2C}"/>
    <cellStyle name="Normal 7 2 5 3" xfId="611" xr:uid="{458C166F-CFDD-41A4-99F6-67A31FBA6EC6}"/>
    <cellStyle name="Normal 7 2 5 3 2" xfId="1778" xr:uid="{5BB200DF-602E-4D38-A0DD-15E56FC36829}"/>
    <cellStyle name="Normal 7 2 5 3 2 2" xfId="3127" xr:uid="{6B45072A-2175-465A-846B-ED110082A680}"/>
    <cellStyle name="Normal 7 2 5 3 3" xfId="2452" xr:uid="{4E469F5B-D020-4DD6-8041-26456E116384}"/>
    <cellStyle name="Normal 7 2 5 3 4" xfId="1103" xr:uid="{6C207B85-E8F8-41C4-9C84-FE6809CD4291}"/>
    <cellStyle name="Normal 7 2 5 4" xfId="299" xr:uid="{80BBF8FE-16F6-4DBF-AD7C-A1E22D166082}"/>
    <cellStyle name="Normal 7 2 5 4 2" xfId="1960" xr:uid="{B531D715-552A-46F6-B318-FC7B58D380A0}"/>
    <cellStyle name="Normal 7 2 5 4 2 2" xfId="3309" xr:uid="{55FBF772-00C2-4E1E-94C9-E34C9183664C}"/>
    <cellStyle name="Normal 7 2 5 4 3" xfId="2634" xr:uid="{EA79E8B3-B67B-4237-8376-75DF217BE44B}"/>
    <cellStyle name="Normal 7 2 5 4 4" xfId="1285" xr:uid="{7188AC7B-5637-46D1-A12C-DFA9F15EB702}"/>
    <cellStyle name="Normal 7 2 5 5" xfId="1468" xr:uid="{1C6CF4E4-115B-44E1-BC88-2845649BCEC8}"/>
    <cellStyle name="Normal 7 2 5 5 2" xfId="2817" xr:uid="{A14067FE-8EE2-48A8-BCF8-252BA60D64F0}"/>
    <cellStyle name="Normal 7 2 5 6" xfId="2143" xr:uid="{DD8935AD-3917-46B3-9AC4-00DEF089D85D}"/>
    <cellStyle name="Normal 7 2 5 7" xfId="794" xr:uid="{6948D256-2926-4554-8943-28EBB93176B8}"/>
    <cellStyle name="Normal 7 2 6" xfId="334" xr:uid="{E9E1AF6E-53CA-46D2-90B4-4D015B800857}"/>
    <cellStyle name="Normal 7 2 6 2" xfId="1502" xr:uid="{3423290B-A476-4074-A635-61066A86DF3B}"/>
    <cellStyle name="Normal 7 2 6 2 2" xfId="2851" xr:uid="{26A8BB95-89AC-4D3B-A126-DA4DE4AF8AEC}"/>
    <cellStyle name="Normal 7 2 6 3" xfId="2176" xr:uid="{F099D804-9665-48D8-A6C3-45F4167BFCBC}"/>
    <cellStyle name="Normal 7 2 6 4" xfId="827" xr:uid="{1CC46164-8D07-4D61-8A7D-038570ED02A0}"/>
    <cellStyle name="Normal 7 2 7" xfId="519" xr:uid="{60BFE6EA-BE68-4FE5-8D20-3DDE219E96EA}"/>
    <cellStyle name="Normal 7 2 7 2" xfId="1686" xr:uid="{D49E531C-472A-4289-86D3-33F808941D37}"/>
    <cellStyle name="Normal 7 2 7 2 2" xfId="3035" xr:uid="{2C2F99F3-39D4-4E00-B1AA-19C273020FD7}"/>
    <cellStyle name="Normal 7 2 7 3" xfId="2360" xr:uid="{28633971-651A-49BB-A95A-57B897512C41}"/>
    <cellStyle name="Normal 7 2 7 4" xfId="1011" xr:uid="{6D95FC81-FF07-416B-97CF-A2FBE10FC53F}"/>
    <cellStyle name="Normal 7 2 8" xfId="206" xr:uid="{761D56FC-4FAA-45C9-BD87-7D20B3091927}"/>
    <cellStyle name="Normal 7 2 8 2" xfId="1868" xr:uid="{489440A6-BE08-403B-846C-983532CA4C8B}"/>
    <cellStyle name="Normal 7 2 8 2 2" xfId="3217" xr:uid="{68A6800E-54EB-43CD-93F9-0FADAF168883}"/>
    <cellStyle name="Normal 7 2 8 3" xfId="2542" xr:uid="{F36D56B3-6122-469E-AC2F-90DAB854B361}"/>
    <cellStyle name="Normal 7 2 8 4" xfId="1193" xr:uid="{4A69C016-01E4-403C-B52C-0E115118E522}"/>
    <cellStyle name="Normal 7 2 9" xfId="1375" xr:uid="{27969A8D-B8FF-4DEA-AC9C-F366518A75A6}"/>
    <cellStyle name="Normal 7 2 9 2" xfId="2724" xr:uid="{FF24C070-1264-4CE0-A179-9BE7083F2ED1}"/>
    <cellStyle name="Normal 7 3" xfId="39" xr:uid="{00000000-0005-0000-0000-0000A2000000}"/>
    <cellStyle name="Normal 7 3 10" xfId="719" xr:uid="{C130576A-273C-434E-8DFB-BECFF402D840}"/>
    <cellStyle name="Normal 7 3 2" xfId="71" xr:uid="{00000000-0005-0000-0000-0000A3000000}"/>
    <cellStyle name="Normal 7 3 2 2" xfId="161" xr:uid="{00000000-0005-0000-0000-0000A4000000}"/>
    <cellStyle name="Normal 7 3 2 2 2" xfId="658" xr:uid="{A3DC7F56-8C88-43D4-9FFA-1CBC31E54376}"/>
    <cellStyle name="Normal 7 3 2 2 2 2" xfId="1825" xr:uid="{A4A354B6-5A8B-4515-943C-5C1A09C3FC29}"/>
    <cellStyle name="Normal 7 3 2 2 2 2 2" xfId="3174" xr:uid="{EB8FF6FC-8DA8-4B87-AB9D-BA6369446C45}"/>
    <cellStyle name="Normal 7 3 2 2 2 3" xfId="2499" xr:uid="{0472DDEB-37B9-4936-8549-BD14C1CB482B}"/>
    <cellStyle name="Normal 7 3 2 2 2 4" xfId="1150" xr:uid="{9D333F8A-5F50-4944-9B2F-14C4913CB1C6}"/>
    <cellStyle name="Normal 7 3 2 2 3" xfId="474" xr:uid="{3CEA4C19-D6F1-4DCF-8D13-59B714237ED6}"/>
    <cellStyle name="Normal 7 3 2 2 3 2" xfId="2007" xr:uid="{A747A5C0-7FEF-44BD-A46E-19A8AE320C63}"/>
    <cellStyle name="Normal 7 3 2 2 3 2 2" xfId="3356" xr:uid="{C06BD4AA-E2F8-4DFD-9D58-FA299AC189F5}"/>
    <cellStyle name="Normal 7 3 2 2 3 3" xfId="2681" xr:uid="{BCA0E0BE-7E09-4E42-8160-2FBEFFB912E2}"/>
    <cellStyle name="Normal 7 3 2 2 3 4" xfId="1332" xr:uid="{F68E8F65-9394-4050-9E50-5198C4E3DABC}"/>
    <cellStyle name="Normal 7 3 2 2 4" xfId="1641" xr:uid="{E71554E6-D875-486A-9287-AACB628DA344}"/>
    <cellStyle name="Normal 7 3 2 2 4 2" xfId="2990" xr:uid="{73B34BD0-1A78-4E97-9FFA-D32324378425}"/>
    <cellStyle name="Normal 7 3 2 2 5" xfId="2315" xr:uid="{51428161-E679-4B2B-87AD-6E4EA2CA80B4}"/>
    <cellStyle name="Normal 7 3 2 2 6" xfId="966" xr:uid="{6AFD29AF-E604-414E-BA3B-38D64825E973}"/>
    <cellStyle name="Normal 7 3 2 3" xfId="384" xr:uid="{7F7C169B-30B5-4C9D-BB55-73E26E126FD9}"/>
    <cellStyle name="Normal 7 3 2 3 2" xfId="1552" xr:uid="{E65DEDC0-4725-4DAB-9CA7-1B05CCFBBE85}"/>
    <cellStyle name="Normal 7 3 2 3 2 2" xfId="2901" xr:uid="{B86FCDAF-04DA-4AA5-8D8D-7FD9B50BA80D}"/>
    <cellStyle name="Normal 7 3 2 3 3" xfId="2226" xr:uid="{87FAAB8A-D71D-4AA0-B3EE-E9D01B777EE8}"/>
    <cellStyle name="Normal 7 3 2 3 4" xfId="877" xr:uid="{25CE84DE-480C-4690-93B7-3A1180A37335}"/>
    <cellStyle name="Normal 7 3 2 4" xfId="569" xr:uid="{DE0A2EA2-CCAD-482A-B048-F00E1D209577}"/>
    <cellStyle name="Normal 7 3 2 4 2" xfId="1736" xr:uid="{6047AC33-6A3D-47B1-94C4-5AD4A5F57D8F}"/>
    <cellStyle name="Normal 7 3 2 4 2 2" xfId="3085" xr:uid="{76E17055-7F8C-4CD9-A232-DFA8617C684D}"/>
    <cellStyle name="Normal 7 3 2 4 3" xfId="2410" xr:uid="{CA44C247-1E77-4972-A01A-5A001DED2798}"/>
    <cellStyle name="Normal 7 3 2 4 4" xfId="1061" xr:uid="{94BB5A3B-83D5-45DF-B411-801C687074B3}"/>
    <cellStyle name="Normal 7 3 2 5" xfId="256" xr:uid="{33578F17-A9B1-4424-A5E5-E3432F82C79B}"/>
    <cellStyle name="Normal 7 3 2 5 2" xfId="1918" xr:uid="{FDDDAD05-2246-48B3-AC54-45A705CD7FA3}"/>
    <cellStyle name="Normal 7 3 2 5 2 2" xfId="3267" xr:uid="{EE30C5AD-4C96-4FC5-A42F-7FA0C535A09B}"/>
    <cellStyle name="Normal 7 3 2 5 3" xfId="2592" xr:uid="{E6842CF4-01D0-4304-8B83-62ADFA1BC4EF}"/>
    <cellStyle name="Normal 7 3 2 5 4" xfId="1243" xr:uid="{42EDE9BF-0393-4E09-9F60-36CF04957025}"/>
    <cellStyle name="Normal 7 3 2 6" xfId="1425" xr:uid="{108A05EE-9A1C-47EB-B780-B7541118A830}"/>
    <cellStyle name="Normal 7 3 2 6 2" xfId="2774" xr:uid="{E004F554-A644-4778-B43A-344B4C9CE226}"/>
    <cellStyle name="Normal 7 3 2 7" xfId="2100" xr:uid="{3B0520E6-30EE-4405-B876-A8BF5D816810}"/>
    <cellStyle name="Normal 7 3 2 8" xfId="751" xr:uid="{47C7567B-4C2E-429F-921B-71CBB4CE296B}"/>
    <cellStyle name="Normal 7 3 3" xfId="102" xr:uid="{00000000-0005-0000-0000-0000A5000000}"/>
    <cellStyle name="Normal 7 3 3 2" xfId="190" xr:uid="{00000000-0005-0000-0000-0000A6000000}"/>
    <cellStyle name="Normal 7 3 3 2 2" xfId="687" xr:uid="{5829D401-F17D-4FB0-85CE-D19B8242F9BC}"/>
    <cellStyle name="Normal 7 3 3 2 2 2" xfId="1854" xr:uid="{C29D08E6-AA81-462F-92DD-2DFD6534D6CF}"/>
    <cellStyle name="Normal 7 3 3 2 2 2 2" xfId="3203" xr:uid="{9C129292-67DB-446A-94BA-4E0D37ADD683}"/>
    <cellStyle name="Normal 7 3 3 2 2 3" xfId="2528" xr:uid="{33AE6976-9DC6-43C2-9E57-AC1EFF553C72}"/>
    <cellStyle name="Normal 7 3 3 2 2 4" xfId="1179" xr:uid="{103E98EE-8DFC-4D4F-A86A-869F3DE00EBD}"/>
    <cellStyle name="Normal 7 3 3 2 3" xfId="503" xr:uid="{148A5BA6-5FBF-4BD4-B139-91BE02C2B316}"/>
    <cellStyle name="Normal 7 3 3 2 3 2" xfId="2036" xr:uid="{4868715B-FAD6-4390-99F4-69D2D3A57DBA}"/>
    <cellStyle name="Normal 7 3 3 2 3 2 2" xfId="3385" xr:uid="{E47AEAEE-6162-4DDA-B810-A91522D3EBE8}"/>
    <cellStyle name="Normal 7 3 3 2 3 3" xfId="2710" xr:uid="{E51D688C-E02E-4D8C-B5A9-3919729AF32F}"/>
    <cellStyle name="Normal 7 3 3 2 3 4" xfId="1361" xr:uid="{9DCA3626-CEC9-4334-BC1D-ED6A7BA777AD}"/>
    <cellStyle name="Normal 7 3 3 2 4" xfId="1670" xr:uid="{64D2508C-740A-4C17-8093-0A26959E7221}"/>
    <cellStyle name="Normal 7 3 3 2 4 2" xfId="3019" xr:uid="{10D6ADDB-EEBD-4E42-9BB2-026408D2DD5F}"/>
    <cellStyle name="Normal 7 3 3 2 5" xfId="2344" xr:uid="{E9ECADDC-A6AB-405E-8676-DFC37E8222E6}"/>
    <cellStyle name="Normal 7 3 3 2 6" xfId="995" xr:uid="{414CD8AB-8E74-4365-9F32-A726646CE832}"/>
    <cellStyle name="Normal 7 3 3 3" xfId="415" xr:uid="{E8EC9329-52D7-48C9-8FB9-E574B8178769}"/>
    <cellStyle name="Normal 7 3 3 3 2" xfId="1583" xr:uid="{003F92FD-4D4D-4A1F-80DF-C31E8948AF16}"/>
    <cellStyle name="Normal 7 3 3 3 2 2" xfId="2932" xr:uid="{BD7753D9-DDDC-4440-B886-4B704160AB9F}"/>
    <cellStyle name="Normal 7 3 3 3 3" xfId="2257" xr:uid="{859E5C91-96C3-4E4C-9A08-68EEAC1DE2F6}"/>
    <cellStyle name="Normal 7 3 3 3 4" xfId="908" xr:uid="{84FAEF62-C4B4-49A0-8AA8-3BCFD39C5711}"/>
    <cellStyle name="Normal 7 3 3 4" xfId="600" xr:uid="{33D6459A-1AC7-4E21-B513-F13CAB446E6D}"/>
    <cellStyle name="Normal 7 3 3 4 2" xfId="1767" xr:uid="{03CEFC92-1DF1-430A-8A92-F534B10DC9C1}"/>
    <cellStyle name="Normal 7 3 3 4 2 2" xfId="3116" xr:uid="{AC898045-98C3-4A70-80CC-C17134A36CB8}"/>
    <cellStyle name="Normal 7 3 3 4 3" xfId="2441" xr:uid="{6EE3E3D0-C18B-471B-A2B8-CE4180B27C9A}"/>
    <cellStyle name="Normal 7 3 3 4 4" xfId="1092" xr:uid="{76B79BF4-E9CA-4A4F-9690-7041677EB965}"/>
    <cellStyle name="Normal 7 3 3 5" xfId="287" xr:uid="{C1C1E597-6F74-4CCD-9FA4-03A848A8BEC9}"/>
    <cellStyle name="Normal 7 3 3 5 2" xfId="1949" xr:uid="{9D852BFF-3CFF-45AF-8682-B09E47A0C62C}"/>
    <cellStyle name="Normal 7 3 3 5 2 2" xfId="3298" xr:uid="{8EC532DE-2E91-4713-BA48-D1F481C9D541}"/>
    <cellStyle name="Normal 7 3 3 5 3" xfId="2623" xr:uid="{6289F989-E73D-46CC-8F74-BAABCADA1555}"/>
    <cellStyle name="Normal 7 3 3 5 4" xfId="1274" xr:uid="{641F5D9E-B728-46A2-BE0B-88B55D02C095}"/>
    <cellStyle name="Normal 7 3 3 6" xfId="1456" xr:uid="{FCC49F42-B210-461A-890D-7F908E1CE99A}"/>
    <cellStyle name="Normal 7 3 3 6 2" xfId="2805" xr:uid="{5915AD07-EBB7-4EE0-B77E-9FDF2E1BF6DF}"/>
    <cellStyle name="Normal 7 3 3 7" xfId="2131" xr:uid="{7373556C-FE6A-4CFE-8AA5-6C990118198F}"/>
    <cellStyle name="Normal 7 3 3 8" xfId="782" xr:uid="{27BB5487-0523-4CC4-A096-6DC1EB63E93F}"/>
    <cellStyle name="Normal 7 3 4" xfId="132" xr:uid="{00000000-0005-0000-0000-0000A7000000}"/>
    <cellStyle name="Normal 7 3 4 2" xfId="445" xr:uid="{6389CB29-3E78-42B3-B2A7-A836389E431A}"/>
    <cellStyle name="Normal 7 3 4 2 2" xfId="1612" xr:uid="{2DAB1D38-1B71-49DA-8A8B-BF3D99732A78}"/>
    <cellStyle name="Normal 7 3 4 2 2 2" xfId="2961" xr:uid="{4FC28236-B909-415A-8E1D-62BED73D07A9}"/>
    <cellStyle name="Normal 7 3 4 2 3" xfId="2286" xr:uid="{1F671EC3-D434-4842-A84E-603F286AE7F5}"/>
    <cellStyle name="Normal 7 3 4 2 4" xfId="937" xr:uid="{D484620E-F373-412D-BC27-4CCF20CD6341}"/>
    <cellStyle name="Normal 7 3 4 3" xfId="629" xr:uid="{A2E69BF1-0976-4248-8BA1-5D572FC6BB2D}"/>
    <cellStyle name="Normal 7 3 4 3 2" xfId="1796" xr:uid="{990ABF96-9EE4-4B7A-9E8B-AD3450F58AD4}"/>
    <cellStyle name="Normal 7 3 4 3 2 2" xfId="3145" xr:uid="{96B2770D-A72B-4133-8A5A-C4F4326CCC50}"/>
    <cellStyle name="Normal 7 3 4 3 3" xfId="2470" xr:uid="{2C601E54-D666-4E04-8E2F-4069A9B9B2A4}"/>
    <cellStyle name="Normal 7 3 4 3 4" xfId="1121" xr:uid="{93E0F013-3B85-4E8A-B344-FC454671BF01}"/>
    <cellStyle name="Normal 7 3 4 4" xfId="317" xr:uid="{3E372D5E-15B8-4006-9AD2-3D7010D3A221}"/>
    <cellStyle name="Normal 7 3 4 4 2" xfId="1978" xr:uid="{BDD8AA79-61C8-45CC-AA19-EF15A12EB964}"/>
    <cellStyle name="Normal 7 3 4 4 2 2" xfId="3327" xr:uid="{96A7AD1F-8159-489E-AB4E-1604DA58342C}"/>
    <cellStyle name="Normal 7 3 4 4 3" xfId="2652" xr:uid="{4B60E7E0-3119-4325-8C3F-391F748BF46E}"/>
    <cellStyle name="Normal 7 3 4 4 4" xfId="1303" xr:uid="{DE64C395-3825-4354-88DC-AB419DF194A0}"/>
    <cellStyle name="Normal 7 3 4 5" xfId="1486" xr:uid="{00470A83-8E88-4EEE-A48D-EA10B830DE98}"/>
    <cellStyle name="Normal 7 3 4 5 2" xfId="2835" xr:uid="{8A0E8193-BAE8-468D-89F6-A4F3B7095C5A}"/>
    <cellStyle name="Normal 7 3 4 6" xfId="2161" xr:uid="{1D8A72BE-342A-48D9-8CB8-77FD30522B35}"/>
    <cellStyle name="Normal 7 3 4 7" xfId="812" xr:uid="{54D335C0-5CB4-45B8-8B22-D9F4F7868B36}"/>
    <cellStyle name="Normal 7 3 5" xfId="352" xr:uid="{2664B0DE-7A35-4288-9B64-5EF33D5018EC}"/>
    <cellStyle name="Normal 7 3 5 2" xfId="1520" xr:uid="{F691E5EB-55A5-4C42-AC36-BA88017B7C67}"/>
    <cellStyle name="Normal 7 3 5 2 2" xfId="2869" xr:uid="{E9AB451E-B3ED-413D-A5FA-0E75952AE5E3}"/>
    <cellStyle name="Normal 7 3 5 3" xfId="2194" xr:uid="{51902FDB-1C47-417E-9368-37685F6D35CF}"/>
    <cellStyle name="Normal 7 3 5 4" xfId="845" xr:uid="{63E64F1C-984B-46FE-8B24-5BECE54EB825}"/>
    <cellStyle name="Normal 7 3 6" xfId="537" xr:uid="{D0FBBA2D-9C65-4A85-9417-B0FF93625C4C}"/>
    <cellStyle name="Normal 7 3 6 2" xfId="1704" xr:uid="{00D5518D-EAC6-4A9F-8C55-DE7B6327B2D9}"/>
    <cellStyle name="Normal 7 3 6 2 2" xfId="3053" xr:uid="{511E8B7C-5133-4CB7-A4EB-6922D150C004}"/>
    <cellStyle name="Normal 7 3 6 3" xfId="2378" xr:uid="{1FB4138B-E1AD-457D-9D23-D07A40797A5F}"/>
    <cellStyle name="Normal 7 3 6 4" xfId="1029" xr:uid="{3972F24D-120D-44E6-91F6-C5854DB03051}"/>
    <cellStyle name="Normal 7 3 7" xfId="224" xr:uid="{1103E554-09DE-46AC-B409-431B2D6FFFAA}"/>
    <cellStyle name="Normal 7 3 7 2" xfId="1886" xr:uid="{2E4793E9-9545-43AF-9F83-ACB4E8BBF6B7}"/>
    <cellStyle name="Normal 7 3 7 2 2" xfId="3235" xr:uid="{D0068873-BAE5-43F5-8FF6-0C8F5D12DB66}"/>
    <cellStyle name="Normal 7 3 7 3" xfId="2560" xr:uid="{C7AEE496-5CE1-4300-8216-4A703E6AC733}"/>
    <cellStyle name="Normal 7 3 7 4" xfId="1211" xr:uid="{233F762E-3EE4-4C5D-897C-27A4066FAFC0}"/>
    <cellStyle name="Normal 7 3 8" xfId="1393" xr:uid="{D94CAC5B-F6C5-4DCF-A644-08D06EAC78D9}"/>
    <cellStyle name="Normal 7 3 8 2" xfId="2742" xr:uid="{B5C11A8B-39F7-4DFC-A84D-42825A380AAB}"/>
    <cellStyle name="Normal 7 3 9" xfId="2068" xr:uid="{5C03DEBB-7713-4F16-8264-80655FB34FF2}"/>
    <cellStyle name="Normal 7 4" xfId="57" xr:uid="{00000000-0005-0000-0000-0000A8000000}"/>
    <cellStyle name="Normal 7 4 2" xfId="147" xr:uid="{00000000-0005-0000-0000-0000A9000000}"/>
    <cellStyle name="Normal 7 4 2 2" xfId="644" xr:uid="{46F726ED-19BB-4D63-B454-0A132B0C2AFE}"/>
    <cellStyle name="Normal 7 4 2 2 2" xfId="1811" xr:uid="{BE6442DD-208E-4865-AB39-2622C2F6EAF0}"/>
    <cellStyle name="Normal 7 4 2 2 2 2" xfId="3160" xr:uid="{8111D895-0978-4962-A893-C4C849D3ACEF}"/>
    <cellStyle name="Normal 7 4 2 2 3" xfId="2485" xr:uid="{7C02A0CE-4BF4-451D-BA59-A2FCE5B239A5}"/>
    <cellStyle name="Normal 7 4 2 2 4" xfId="1136" xr:uid="{8B116601-0D62-4F6D-9AF4-816D378027E1}"/>
    <cellStyle name="Normal 7 4 2 3" xfId="460" xr:uid="{69985E21-EBAF-4B4B-AFC0-5318E5FB3F15}"/>
    <cellStyle name="Normal 7 4 2 3 2" xfId="1993" xr:uid="{3BCA2BC3-B951-4B52-82C0-3EFE476061B8}"/>
    <cellStyle name="Normal 7 4 2 3 2 2" xfId="3342" xr:uid="{D94F6304-9F60-45D5-9831-72793F8F4BC7}"/>
    <cellStyle name="Normal 7 4 2 3 3" xfId="2667" xr:uid="{F2BD130A-475A-4BD4-A77D-C90C483F7E7A}"/>
    <cellStyle name="Normal 7 4 2 3 4" xfId="1318" xr:uid="{EFE504F3-785D-4586-B41E-FD998950B08E}"/>
    <cellStyle name="Normal 7 4 2 4" xfId="1627" xr:uid="{E50C9653-28EC-4E7F-B394-69047A79E682}"/>
    <cellStyle name="Normal 7 4 2 4 2" xfId="2976" xr:uid="{0628B45F-F6B0-4A27-84ED-A0184CA0C4A5}"/>
    <cellStyle name="Normal 7 4 2 5" xfId="2301" xr:uid="{193F205A-19AA-49A1-9C0C-2A4FF751B276}"/>
    <cellStyle name="Normal 7 4 2 6" xfId="952" xr:uid="{BC84F0AF-18F9-4AB8-8A7F-EC294C732609}"/>
    <cellStyle name="Normal 7 4 3" xfId="370" xr:uid="{619B78D9-5CCB-43A9-A8A3-89D6F314E621}"/>
    <cellStyle name="Normal 7 4 3 2" xfId="1538" xr:uid="{F2A2E9B9-6AB8-4C0C-A15C-26A9EC9FC5BD}"/>
    <cellStyle name="Normal 7 4 3 2 2" xfId="2887" xr:uid="{85EAC620-0B79-492A-90B3-F83EBFE0F3D0}"/>
    <cellStyle name="Normal 7 4 3 3" xfId="2212" xr:uid="{C309A946-EF66-441F-9C79-8AB3705CDA9E}"/>
    <cellStyle name="Normal 7 4 3 4" xfId="863" xr:uid="{1E56AB00-31F9-4556-B128-EF3949CB0095}"/>
    <cellStyle name="Normal 7 4 4" xfId="555" xr:uid="{51B5DD00-7BF0-4683-800C-3225D0602F39}"/>
    <cellStyle name="Normal 7 4 4 2" xfId="1722" xr:uid="{5E3C9050-CA8B-452F-B567-3B7645B0C128}"/>
    <cellStyle name="Normal 7 4 4 2 2" xfId="3071" xr:uid="{401DB033-85CC-49F7-BFAC-1A47A675C940}"/>
    <cellStyle name="Normal 7 4 4 3" xfId="2396" xr:uid="{C18BB05E-EE1B-45F4-A5BF-3F6F7A612ED7}"/>
    <cellStyle name="Normal 7 4 4 4" xfId="1047" xr:uid="{42DD93C0-F8E5-48C6-A683-D73A2127317E}"/>
    <cellStyle name="Normal 7 4 5" xfId="242" xr:uid="{1DB6CFE8-14F5-4C06-9864-158D4E714AC2}"/>
    <cellStyle name="Normal 7 4 5 2" xfId="1904" xr:uid="{E856EFBC-9ABA-4908-894E-4C05AD98D769}"/>
    <cellStyle name="Normal 7 4 5 2 2" xfId="3253" xr:uid="{9B852F45-B908-49C3-B940-931748B4E57A}"/>
    <cellStyle name="Normal 7 4 5 3" xfId="2578" xr:uid="{36D79BF0-0124-4811-8FF2-758A4EA6412C}"/>
    <cellStyle name="Normal 7 4 5 4" xfId="1229" xr:uid="{73852C5B-ECAA-4137-9952-C6BD489A2C0C}"/>
    <cellStyle name="Normal 7 4 6" xfId="1411" xr:uid="{4F75D129-6337-4C73-B113-D2E12EE0CF70}"/>
    <cellStyle name="Normal 7 4 6 2" xfId="2760" xr:uid="{7DB83071-A152-4549-9C52-6422B28DD267}"/>
    <cellStyle name="Normal 7 4 7" xfId="2086" xr:uid="{2027EA2A-1A20-4848-84E2-7C3FAB391AF1}"/>
    <cellStyle name="Normal 7 4 8" xfId="737" xr:uid="{13905785-E78A-48F4-8462-78516C4098BE}"/>
    <cellStyle name="Normal 7 5" xfId="88" xr:uid="{00000000-0005-0000-0000-0000AA000000}"/>
    <cellStyle name="Normal 7 5 2" xfId="176" xr:uid="{00000000-0005-0000-0000-0000AB000000}"/>
    <cellStyle name="Normal 7 5 2 2" xfId="673" xr:uid="{89D66AB6-4C99-41CA-AFE5-49832E1A2915}"/>
    <cellStyle name="Normal 7 5 2 2 2" xfId="1840" xr:uid="{A3490646-8DC8-45FE-9507-3E77ABE8DA86}"/>
    <cellStyle name="Normal 7 5 2 2 2 2" xfId="3189" xr:uid="{A029ABE2-1C59-41DC-8007-D6716F7C8678}"/>
    <cellStyle name="Normal 7 5 2 2 3" xfId="2514" xr:uid="{02D7457B-EF91-4200-9BFB-7AEF2D9209EA}"/>
    <cellStyle name="Normal 7 5 2 2 4" xfId="1165" xr:uid="{35033079-EB7C-4076-895A-14D8E60165C3}"/>
    <cellStyle name="Normal 7 5 2 3" xfId="489" xr:uid="{4CE37463-F698-4877-9534-D84132D6E220}"/>
    <cellStyle name="Normal 7 5 2 3 2" xfId="2022" xr:uid="{09A97A58-849E-4716-A7BA-E3EACDDACBBA}"/>
    <cellStyle name="Normal 7 5 2 3 2 2" xfId="3371" xr:uid="{A1F3A579-D76F-4F38-8798-047ADC56635C}"/>
    <cellStyle name="Normal 7 5 2 3 3" xfId="2696" xr:uid="{DD62E9BA-5442-467D-934C-C361A225B874}"/>
    <cellStyle name="Normal 7 5 2 3 4" xfId="1347" xr:uid="{8310F9E6-6A4B-4B44-BB4C-FBA2DDCD6824}"/>
    <cellStyle name="Normal 7 5 2 4" xfId="1656" xr:uid="{2EB714CC-429E-4E9A-8AB3-CC6EB3505D34}"/>
    <cellStyle name="Normal 7 5 2 4 2" xfId="3005" xr:uid="{5108A3BC-D519-48B9-9057-3116528C63F9}"/>
    <cellStyle name="Normal 7 5 2 5" xfId="2330" xr:uid="{E569B6D4-77ED-4297-B631-C50A4713EE5F}"/>
    <cellStyle name="Normal 7 5 2 6" xfId="981" xr:uid="{66964947-2A96-4CD2-9662-EA8C533AC9A3}"/>
    <cellStyle name="Normal 7 5 3" xfId="401" xr:uid="{AA683D48-3068-4A9E-9E53-376B278CAEF8}"/>
    <cellStyle name="Normal 7 5 3 2" xfId="1569" xr:uid="{BAD5834D-B5B3-48C6-84C0-8D500703CB22}"/>
    <cellStyle name="Normal 7 5 3 2 2" xfId="2918" xr:uid="{1CCF316A-0218-4A4E-A0A3-D38A49F9D9B0}"/>
    <cellStyle name="Normal 7 5 3 3" xfId="2243" xr:uid="{6F17661F-E610-4E93-B0AD-FCA17BA53748}"/>
    <cellStyle name="Normal 7 5 3 4" xfId="894" xr:uid="{0E50B6F9-B0CD-444B-8E44-3907CC7A9108}"/>
    <cellStyle name="Normal 7 5 4" xfId="586" xr:uid="{E6A7722E-B70C-4050-8CA6-B2D2674CB733}"/>
    <cellStyle name="Normal 7 5 4 2" xfId="1753" xr:uid="{52E771E8-BBBE-45D5-8138-435D37370B4B}"/>
    <cellStyle name="Normal 7 5 4 2 2" xfId="3102" xr:uid="{9211E12A-8FF2-4F18-BCAA-DB2D554A6AA9}"/>
    <cellStyle name="Normal 7 5 4 3" xfId="2427" xr:uid="{1E801FF0-34D5-44F6-972C-D0B2877C1C22}"/>
    <cellStyle name="Normal 7 5 4 4" xfId="1078" xr:uid="{AF7D147E-0BD1-4B1C-AF91-C367A8B0E4AF}"/>
    <cellStyle name="Normal 7 5 5" xfId="273" xr:uid="{A26370A1-FC39-44C5-9F9A-652D8310F7B6}"/>
    <cellStyle name="Normal 7 5 5 2" xfId="1935" xr:uid="{FE21DFEE-A73C-490B-A839-CD5F02951023}"/>
    <cellStyle name="Normal 7 5 5 2 2" xfId="3284" xr:uid="{84B4829F-16C6-4D9D-BD96-C85AB13CBCC8}"/>
    <cellStyle name="Normal 7 5 5 3" xfId="2609" xr:uid="{0BBA41EA-1540-4AFB-ADCB-F6EB4663DA77}"/>
    <cellStyle name="Normal 7 5 5 4" xfId="1260" xr:uid="{EDD04004-AA3F-4AF6-AA91-287A14B6B46A}"/>
    <cellStyle name="Normal 7 5 6" xfId="1442" xr:uid="{64D52EDA-69CA-4C17-A7A2-CCFE048A60AF}"/>
    <cellStyle name="Normal 7 5 6 2" xfId="2791" xr:uid="{5271B35F-DAEF-45A9-B1E4-45E2B6A5843F}"/>
    <cellStyle name="Normal 7 5 7" xfId="2117" xr:uid="{06B6E4CA-CA3C-4379-890D-E61785DC2F8B}"/>
    <cellStyle name="Normal 7 5 8" xfId="768" xr:uid="{A996F951-D51C-4FC9-8FD1-B7F48DFE4209}"/>
    <cellStyle name="Normal 7 6" xfId="118" xr:uid="{00000000-0005-0000-0000-0000AC000000}"/>
    <cellStyle name="Normal 7 6 2" xfId="431" xr:uid="{CFC759DB-B319-4123-84C6-3EF30DD466F2}"/>
    <cellStyle name="Normal 7 6 2 2" xfId="1598" xr:uid="{66C84AB2-4BA7-48E2-BDB2-52113E3E19E2}"/>
    <cellStyle name="Normal 7 6 2 2 2" xfId="2947" xr:uid="{26DE8664-DF8F-4266-985A-837AC552AD8E}"/>
    <cellStyle name="Normal 7 6 2 3" xfId="2272" xr:uid="{7F49421C-B754-4CFB-85C6-3206A3E77E6C}"/>
    <cellStyle name="Normal 7 6 2 4" xfId="923" xr:uid="{8995B148-EFFB-47C5-93B3-D925D3797A3C}"/>
    <cellStyle name="Normal 7 6 3" xfId="615" xr:uid="{3269C3C3-1FDE-40DD-B0B2-DEDB906B283C}"/>
    <cellStyle name="Normal 7 6 3 2" xfId="1782" xr:uid="{E057C5FB-8CB5-49A4-86B1-2C93F3A4D697}"/>
    <cellStyle name="Normal 7 6 3 2 2" xfId="3131" xr:uid="{E7353DB0-2043-4A99-B67B-54008CB5FF53}"/>
    <cellStyle name="Normal 7 6 3 3" xfId="2456" xr:uid="{ED16AED5-0401-464E-9461-27EDE654DF2D}"/>
    <cellStyle name="Normal 7 6 3 4" xfId="1107" xr:uid="{619E6DB2-234D-4E44-8AB4-9B6C2534B6CA}"/>
    <cellStyle name="Normal 7 6 4" xfId="303" xr:uid="{58247DF4-A43A-45A1-A7B0-730B0010AFCD}"/>
    <cellStyle name="Normal 7 6 4 2" xfId="1964" xr:uid="{9FED2517-6842-422A-8FC0-3F8995634FE1}"/>
    <cellStyle name="Normal 7 6 4 2 2" xfId="3313" xr:uid="{B4936D26-E333-440C-A006-B771FFFEB636}"/>
    <cellStyle name="Normal 7 6 4 3" xfId="2638" xr:uid="{FF0BFD95-6745-4579-AD56-06C7D4CF2134}"/>
    <cellStyle name="Normal 7 6 4 4" xfId="1289" xr:uid="{FDA3D616-4971-4F01-A04A-DBE6ACF6CF12}"/>
    <cellStyle name="Normal 7 6 5" xfId="1472" xr:uid="{AC4C6B3E-FC50-45C5-B5BE-28FDF078FB94}"/>
    <cellStyle name="Normal 7 6 5 2" xfId="2821" xr:uid="{F6B64D8A-9F6B-49FF-B7D1-C4F85C9CAB9F}"/>
    <cellStyle name="Normal 7 6 6" xfId="2147" xr:uid="{8A7F386E-E020-43ED-AC9E-520B084A204F}"/>
    <cellStyle name="Normal 7 6 7" xfId="798" xr:uid="{33CC46FC-F53D-45BF-A54E-BB4C5711196E}"/>
    <cellStyle name="Normal 7 7" xfId="338" xr:uid="{A1C9998B-0E30-43D0-B87C-2FFDE000B594}"/>
    <cellStyle name="Normal 7 7 2" xfId="1506" xr:uid="{6A2D7F06-8E6F-45AD-9F22-7B6A513EB169}"/>
    <cellStyle name="Normal 7 7 2 2" xfId="2855" xr:uid="{0AAAB00F-2878-43E7-99FD-AE0726113730}"/>
    <cellStyle name="Normal 7 7 3" xfId="2180" xr:uid="{60CE9C6E-7C91-4E50-B3C0-6ADEDC97AE82}"/>
    <cellStyle name="Normal 7 7 4" xfId="831" xr:uid="{228F89CC-B898-4C4B-9F2E-4E00CC3FB54F}"/>
    <cellStyle name="Normal 7 8" xfId="523" xr:uid="{3BA85906-10BB-4DBE-963C-3DC8C4512111}"/>
    <cellStyle name="Normal 7 8 2" xfId="1690" xr:uid="{A80FD48E-2249-4B7F-BF7F-8EFDF51A8262}"/>
    <cellStyle name="Normal 7 8 2 2" xfId="3039" xr:uid="{8258ECCC-AC97-40D2-8BAA-15610B05DF94}"/>
    <cellStyle name="Normal 7 8 3" xfId="2364" xr:uid="{7AECA0E2-AB41-4637-A0FD-637F4488DB34}"/>
    <cellStyle name="Normal 7 8 4" xfId="1015" xr:uid="{54331CDC-0497-4E1A-8C0A-014AD7187397}"/>
    <cellStyle name="Normal 7 9" xfId="210" xr:uid="{10F05E84-376D-4188-B0D1-FBD392D43139}"/>
    <cellStyle name="Normal 7 9 2" xfId="1872" xr:uid="{A08E0B0B-8BDF-4B6D-AD4F-A1A10B5C5C67}"/>
    <cellStyle name="Normal 7 9 2 2" xfId="3221" xr:uid="{D4EDA64A-3C38-4D0B-8BBF-E61DAC0FC26F}"/>
    <cellStyle name="Normal 7 9 3" xfId="2546" xr:uid="{2A1725D3-3EBB-4BFE-B40F-FD32C3B0594D}"/>
    <cellStyle name="Normal 7 9 4" xfId="1197" xr:uid="{4AB8630E-1FA4-4B0C-95C1-54E241CE0860}"/>
    <cellStyle name="Normal 8" xfId="40" xr:uid="{00000000-0005-0000-0000-0000AD000000}"/>
    <cellStyle name="Normal 8 10" xfId="2069" xr:uid="{AC2A72C0-14C8-4B0A-9728-70842EC15C47}"/>
    <cellStyle name="Normal 8 11" xfId="720" xr:uid="{0AEDEFFF-6D86-4383-8185-B3C193AE572C}"/>
    <cellStyle name="Normal 8 2" xfId="17" xr:uid="{00000000-0005-0000-0000-0000AE000000}"/>
    <cellStyle name="Normal 8 2 10" xfId="2048" xr:uid="{8518DAA1-4E57-4D2E-83A5-952839BF1ED8}"/>
    <cellStyle name="Normal 8 2 11" xfId="699" xr:uid="{28FC69FA-784E-4C32-866A-CD682F2F9955}"/>
    <cellStyle name="Normal 8 2 2" xfId="33" xr:uid="{00000000-0005-0000-0000-0000AF000000}"/>
    <cellStyle name="Normal 8 2 2 10" xfId="713" xr:uid="{8CFACE69-43E7-4C24-B4F4-244348F065DB}"/>
    <cellStyle name="Normal 8 2 2 2" xfId="65" xr:uid="{00000000-0005-0000-0000-0000B0000000}"/>
    <cellStyle name="Normal 8 2 2 2 2" xfId="155" xr:uid="{00000000-0005-0000-0000-0000B1000000}"/>
    <cellStyle name="Normal 8 2 2 2 2 2" xfId="652" xr:uid="{6B9162C0-B973-406D-A711-808334C79223}"/>
    <cellStyle name="Normal 8 2 2 2 2 2 2" xfId="1819" xr:uid="{4CFD7981-69C4-4E97-BD4E-E4EC4E41C87C}"/>
    <cellStyle name="Normal 8 2 2 2 2 2 2 2" xfId="3168" xr:uid="{F62ABC07-ECD7-476C-AE47-BFC0A6D65EB6}"/>
    <cellStyle name="Normal 8 2 2 2 2 2 3" xfId="2493" xr:uid="{728AF1FD-F534-45E3-911F-6D071CE370CB}"/>
    <cellStyle name="Normal 8 2 2 2 2 2 4" xfId="1144" xr:uid="{F7281A05-D43E-4C6C-A759-848010C3D57B}"/>
    <cellStyle name="Normal 8 2 2 2 2 3" xfId="468" xr:uid="{D8B99419-96FC-4F15-A20B-AE98E2415D7C}"/>
    <cellStyle name="Normal 8 2 2 2 2 3 2" xfId="2001" xr:uid="{805524E4-0B03-4214-B581-80D9CBA83167}"/>
    <cellStyle name="Normal 8 2 2 2 2 3 2 2" xfId="3350" xr:uid="{636985B4-1646-40A1-BE63-A02E79565390}"/>
    <cellStyle name="Normal 8 2 2 2 2 3 3" xfId="2675" xr:uid="{85F2F470-FC6C-4184-A297-0202FBFF5BD3}"/>
    <cellStyle name="Normal 8 2 2 2 2 3 4" xfId="1326" xr:uid="{B12A51BC-0E12-4C13-9196-C6F86A65854C}"/>
    <cellStyle name="Normal 8 2 2 2 2 4" xfId="1635" xr:uid="{A92AA6C2-5F71-4D50-9564-838EB059AD38}"/>
    <cellStyle name="Normal 8 2 2 2 2 4 2" xfId="2984" xr:uid="{C24B464B-98A7-4C77-B019-AA7290D8F68D}"/>
    <cellStyle name="Normal 8 2 2 2 2 5" xfId="2309" xr:uid="{E6867978-BF14-4C4F-ABC2-8994697FA5DC}"/>
    <cellStyle name="Normal 8 2 2 2 2 6" xfId="960" xr:uid="{D59E7528-664E-4C38-A5B1-4994A57B5E3E}"/>
    <cellStyle name="Normal 8 2 2 2 3" xfId="378" xr:uid="{FC1A7713-1578-4510-A65B-D514A280621C}"/>
    <cellStyle name="Normal 8 2 2 2 3 2" xfId="1546" xr:uid="{0CEB6DDD-5465-4D30-86D0-C9014AB9D0FE}"/>
    <cellStyle name="Normal 8 2 2 2 3 2 2" xfId="2895" xr:uid="{3C4C2A10-0D1F-408B-9D8A-211560FB0559}"/>
    <cellStyle name="Normal 8 2 2 2 3 3" xfId="2220" xr:uid="{B73AC328-CA46-4813-8AB4-7011216E8812}"/>
    <cellStyle name="Normal 8 2 2 2 3 4" xfId="871" xr:uid="{B9B26C89-C755-4D32-8FB2-A7D4CD6D79EA}"/>
    <cellStyle name="Normal 8 2 2 2 4" xfId="563" xr:uid="{2988A976-CF82-494F-8955-16B01D83B236}"/>
    <cellStyle name="Normal 8 2 2 2 4 2" xfId="1730" xr:uid="{F4B234DB-F880-4412-A954-2084B4224FFA}"/>
    <cellStyle name="Normal 8 2 2 2 4 2 2" xfId="3079" xr:uid="{8F6211FC-1AB9-4F50-BF9B-CBE4B7AEAF98}"/>
    <cellStyle name="Normal 8 2 2 2 4 3" xfId="2404" xr:uid="{8589B459-243C-4C49-B259-B82C73903F00}"/>
    <cellStyle name="Normal 8 2 2 2 4 4" xfId="1055" xr:uid="{FA7CD9E4-1D91-44D5-BED9-B5E27EFD4507}"/>
    <cellStyle name="Normal 8 2 2 2 5" xfId="250" xr:uid="{5606A35D-FA69-4671-935E-C73C4FC5E0FD}"/>
    <cellStyle name="Normal 8 2 2 2 5 2" xfId="1912" xr:uid="{5DD401D7-E0E3-4C22-8380-8759A6C93894}"/>
    <cellStyle name="Normal 8 2 2 2 5 2 2" xfId="3261" xr:uid="{EC613A77-A975-46B3-AA56-27FC92A0F071}"/>
    <cellStyle name="Normal 8 2 2 2 5 3" xfId="2586" xr:uid="{DA8D570A-B675-43E5-B4DF-26E9A05DFE44}"/>
    <cellStyle name="Normal 8 2 2 2 5 4" xfId="1237" xr:uid="{915DB8C5-4A16-4E14-A719-BB2405A13846}"/>
    <cellStyle name="Normal 8 2 2 2 6" xfId="1419" xr:uid="{B05FA8D4-F2B5-494A-BBD4-406D43F51DDD}"/>
    <cellStyle name="Normal 8 2 2 2 6 2" xfId="2768" xr:uid="{EBF2F08B-A324-46D3-B5F3-4982E11B18E6}"/>
    <cellStyle name="Normal 8 2 2 2 7" xfId="2094" xr:uid="{A5E2F5FB-7E04-4E8E-8948-CF82B135A32B}"/>
    <cellStyle name="Normal 8 2 2 2 8" xfId="745" xr:uid="{92ED520F-64E3-472A-8DBE-7E5AFB217417}"/>
    <cellStyle name="Normal 8 2 2 3" xfId="96" xr:uid="{00000000-0005-0000-0000-0000B2000000}"/>
    <cellStyle name="Normal 8 2 2 3 2" xfId="184" xr:uid="{00000000-0005-0000-0000-0000B3000000}"/>
    <cellStyle name="Normal 8 2 2 3 2 2" xfId="681" xr:uid="{A17B4198-8D92-48D6-85EF-6F1BA886ABC0}"/>
    <cellStyle name="Normal 8 2 2 3 2 2 2" xfId="1848" xr:uid="{38748526-8814-4522-B045-C19F777C1CFC}"/>
    <cellStyle name="Normal 8 2 2 3 2 2 2 2" xfId="3197" xr:uid="{3EB68234-3B63-4ECE-9768-24ADDD95F543}"/>
    <cellStyle name="Normal 8 2 2 3 2 2 3" xfId="2522" xr:uid="{E4A67340-65B1-4652-B9F9-F7B5B1472E53}"/>
    <cellStyle name="Normal 8 2 2 3 2 2 4" xfId="1173" xr:uid="{E80D4B1D-551E-4E14-9D7E-866CC3B1C2EE}"/>
    <cellStyle name="Normal 8 2 2 3 2 3" xfId="497" xr:uid="{81FF89BD-7BA1-45B6-9A71-FCC258BA2AEF}"/>
    <cellStyle name="Normal 8 2 2 3 2 3 2" xfId="2030" xr:uid="{2B4A7DDC-417C-4430-A6CC-474A4B526B46}"/>
    <cellStyle name="Normal 8 2 2 3 2 3 2 2" xfId="3379" xr:uid="{B7F91335-62E5-4433-9FE4-CF73F7EE86CC}"/>
    <cellStyle name="Normal 8 2 2 3 2 3 3" xfId="2704" xr:uid="{4D26B2FE-4BA2-4E82-A746-7702F0032DEC}"/>
    <cellStyle name="Normal 8 2 2 3 2 3 4" xfId="1355" xr:uid="{751EE761-9C25-4CD3-9D0D-2CDAC4CD5519}"/>
    <cellStyle name="Normal 8 2 2 3 2 4" xfId="1664" xr:uid="{10EEBE66-41FF-444E-9260-B0C2C4F5ED8B}"/>
    <cellStyle name="Normal 8 2 2 3 2 4 2" xfId="3013" xr:uid="{6FCB8F32-7FD6-456C-824D-B279527E5A8D}"/>
    <cellStyle name="Normal 8 2 2 3 2 5" xfId="2338" xr:uid="{190A4E4A-AE2C-47E9-B40F-330D5427D42B}"/>
    <cellStyle name="Normal 8 2 2 3 2 6" xfId="989" xr:uid="{8AAD64C8-65A9-46A7-B235-C085ECA2D0E2}"/>
    <cellStyle name="Normal 8 2 2 3 3" xfId="409" xr:uid="{3F30A5E4-7557-4D58-B37D-03A1806200B7}"/>
    <cellStyle name="Normal 8 2 2 3 3 2" xfId="1577" xr:uid="{F4167DBA-4859-4393-9855-776590030D54}"/>
    <cellStyle name="Normal 8 2 2 3 3 2 2" xfId="2926" xr:uid="{E5DA5642-4F05-4983-8DCF-17E526F30600}"/>
    <cellStyle name="Normal 8 2 2 3 3 3" xfId="2251" xr:uid="{EEEC75CB-2611-4099-A437-BA8A0040585D}"/>
    <cellStyle name="Normal 8 2 2 3 3 4" xfId="902" xr:uid="{DD9361F1-5D94-4E08-B4D6-A7D59987EB4F}"/>
    <cellStyle name="Normal 8 2 2 3 4" xfId="594" xr:uid="{6D7E94D9-5B6B-465E-B6EB-8DA91875DA39}"/>
    <cellStyle name="Normal 8 2 2 3 4 2" xfId="1761" xr:uid="{89E3D3F4-A7F4-41C7-B9AA-6C54D6C7D446}"/>
    <cellStyle name="Normal 8 2 2 3 4 2 2" xfId="3110" xr:uid="{EC95D883-41BC-4D1B-97A6-4A95E74CE12D}"/>
    <cellStyle name="Normal 8 2 2 3 4 3" xfId="2435" xr:uid="{44F53164-D491-434F-8532-2D9E7B7DF53B}"/>
    <cellStyle name="Normal 8 2 2 3 4 4" xfId="1086" xr:uid="{9C74B015-3460-4A55-BE33-378B218B6E28}"/>
    <cellStyle name="Normal 8 2 2 3 5" xfId="281" xr:uid="{3D1C519D-3CAE-426E-ACC3-A52E55901ED0}"/>
    <cellStyle name="Normal 8 2 2 3 5 2" xfId="1943" xr:uid="{B3C07675-004F-447A-808C-E432CD51D54F}"/>
    <cellStyle name="Normal 8 2 2 3 5 2 2" xfId="3292" xr:uid="{75589BF9-61FD-463E-984D-FD25153094E9}"/>
    <cellStyle name="Normal 8 2 2 3 5 3" xfId="2617" xr:uid="{369D06DD-819E-484E-8BD2-077C1F276857}"/>
    <cellStyle name="Normal 8 2 2 3 5 4" xfId="1268" xr:uid="{B2F84956-09EB-4145-9A6C-955488B13229}"/>
    <cellStyle name="Normal 8 2 2 3 6" xfId="1450" xr:uid="{F043C152-EC2A-4001-BA04-8999DB0FB20E}"/>
    <cellStyle name="Normal 8 2 2 3 6 2" xfId="2799" xr:uid="{1F9124FE-3698-4597-ABF3-4DEE8532A21E}"/>
    <cellStyle name="Normal 8 2 2 3 7" xfId="2125" xr:uid="{2FCC6412-6BA4-44E1-BE80-2CBB3E92560E}"/>
    <cellStyle name="Normal 8 2 2 3 8" xfId="776" xr:uid="{E6762F84-53D0-43C4-B6FD-735CF9990FB6}"/>
    <cellStyle name="Normal 8 2 2 4" xfId="126" xr:uid="{00000000-0005-0000-0000-0000B4000000}"/>
    <cellStyle name="Normal 8 2 2 4 2" xfId="439" xr:uid="{6EF9FF61-981A-4C3E-8DDF-88600C077BD6}"/>
    <cellStyle name="Normal 8 2 2 4 2 2" xfId="1606" xr:uid="{2352CA53-2DBA-4CB2-A88D-BA63963FE701}"/>
    <cellStyle name="Normal 8 2 2 4 2 2 2" xfId="2955" xr:uid="{AD46AA6E-5C48-41FE-B23E-A191682E5960}"/>
    <cellStyle name="Normal 8 2 2 4 2 3" xfId="2280" xr:uid="{42CDF08B-B08F-4D12-9D60-C26BD9D1D4CA}"/>
    <cellStyle name="Normal 8 2 2 4 2 4" xfId="931" xr:uid="{F035197C-22A8-4C2D-9E7B-C9ABC92B6B70}"/>
    <cellStyle name="Normal 8 2 2 4 3" xfId="623" xr:uid="{B648464F-DDD5-4D30-B557-E168BEB8800B}"/>
    <cellStyle name="Normal 8 2 2 4 3 2" xfId="1790" xr:uid="{D3DA0C08-7D74-47B9-9324-7EF6CAC5F6D9}"/>
    <cellStyle name="Normal 8 2 2 4 3 2 2" xfId="3139" xr:uid="{FC8A7038-CA79-40DF-9DDB-35E8EF8365B1}"/>
    <cellStyle name="Normal 8 2 2 4 3 3" xfId="2464" xr:uid="{81D90D6C-F725-424B-A450-FF62A0509B3F}"/>
    <cellStyle name="Normal 8 2 2 4 3 4" xfId="1115" xr:uid="{FA34C412-F5CF-48E3-A067-9291E0FAB1AD}"/>
    <cellStyle name="Normal 8 2 2 4 4" xfId="311" xr:uid="{54ACF8AB-9638-434D-8C0D-AE109FECE481}"/>
    <cellStyle name="Normal 8 2 2 4 4 2" xfId="1972" xr:uid="{2FA931EF-0496-41ED-ADCD-3258559FEE2B}"/>
    <cellStyle name="Normal 8 2 2 4 4 2 2" xfId="3321" xr:uid="{081E0C54-47E5-4F70-B9E4-BA1A49F86CF3}"/>
    <cellStyle name="Normal 8 2 2 4 4 3" xfId="2646" xr:uid="{89C3FC85-3C09-4EF0-9544-EC4FDBD45E51}"/>
    <cellStyle name="Normal 8 2 2 4 4 4" xfId="1297" xr:uid="{FA059280-26B0-4576-A129-0D9130C61512}"/>
    <cellStyle name="Normal 8 2 2 4 5" xfId="1480" xr:uid="{27E58C46-C61A-4FB6-9D5D-9A401403C3BD}"/>
    <cellStyle name="Normal 8 2 2 4 5 2" xfId="2829" xr:uid="{0D6BDE1A-111C-411D-98AE-90B2AA592878}"/>
    <cellStyle name="Normal 8 2 2 4 6" xfId="2155" xr:uid="{332FB966-D226-4E78-8683-B6577A20F905}"/>
    <cellStyle name="Normal 8 2 2 4 7" xfId="806" xr:uid="{B287794E-D5D2-4863-B22F-D711E5D43A4C}"/>
    <cellStyle name="Normal 8 2 2 5" xfId="346" xr:uid="{ACC6F334-2464-4DA2-9E93-D94F73C9F2B0}"/>
    <cellStyle name="Normal 8 2 2 5 2" xfId="1514" xr:uid="{E0D39BCB-765A-479D-828F-690DF8AFC821}"/>
    <cellStyle name="Normal 8 2 2 5 2 2" xfId="2863" xr:uid="{2D87FAF8-91A7-4852-8D9A-013BBCC8DFD4}"/>
    <cellStyle name="Normal 8 2 2 5 3" xfId="2188" xr:uid="{0776E2C2-A229-4C8E-9F9A-C8419501EFB0}"/>
    <cellStyle name="Normal 8 2 2 5 4" xfId="839" xr:uid="{0792834E-1898-4DC0-9C24-EEA4C2447412}"/>
    <cellStyle name="Normal 8 2 2 6" xfId="531" xr:uid="{AC495E50-90BD-483A-A5A7-0A9AEFB3586C}"/>
    <cellStyle name="Normal 8 2 2 6 2" xfId="1698" xr:uid="{09213085-BD60-4583-BEA1-CFF60B2C800C}"/>
    <cellStyle name="Normal 8 2 2 6 2 2" xfId="3047" xr:uid="{A30E2031-DC21-4F6D-8CA3-CAA3675D81AA}"/>
    <cellStyle name="Normal 8 2 2 6 3" xfId="2372" xr:uid="{C5B35F3C-4245-4664-9AA7-2437E3606761}"/>
    <cellStyle name="Normal 8 2 2 6 4" xfId="1023" xr:uid="{A200BCFF-2FC2-4F73-8BFB-6546A5CFB31C}"/>
    <cellStyle name="Normal 8 2 2 7" xfId="218" xr:uid="{A3EE3F5F-0E3E-4B40-B3A3-C766CC70DD67}"/>
    <cellStyle name="Normal 8 2 2 7 2" xfId="1880" xr:uid="{0DFD41E4-9BAC-490D-8AD3-FDDAF88BA15F}"/>
    <cellStyle name="Normal 8 2 2 7 2 2" xfId="3229" xr:uid="{95B5BCB4-4881-4395-A130-7CC7300AA717}"/>
    <cellStyle name="Normal 8 2 2 7 3" xfId="2554" xr:uid="{589A7519-FC3A-4760-9DCA-57FAB00E3266}"/>
    <cellStyle name="Normal 8 2 2 7 4" xfId="1205" xr:uid="{AD2BECC6-7436-4FF7-8962-046252DF2C5B}"/>
    <cellStyle name="Normal 8 2 2 8" xfId="1387" xr:uid="{6EE28876-8759-437A-82A7-D9D8B3494A67}"/>
    <cellStyle name="Normal 8 2 2 8 2" xfId="2736" xr:uid="{7292D240-716D-4AAD-9723-5FEE3319E7F1}"/>
    <cellStyle name="Normal 8 2 2 9" xfId="2062" xr:uid="{0CA2A178-59AB-4F81-802F-1445F2C4FCC5}"/>
    <cellStyle name="Normal 8 2 3" xfId="51" xr:uid="{00000000-0005-0000-0000-0000B5000000}"/>
    <cellStyle name="Normal 8 2 3 2" xfId="141" xr:uid="{00000000-0005-0000-0000-0000B6000000}"/>
    <cellStyle name="Normal 8 2 3 2 2" xfId="638" xr:uid="{11B3ECC1-35B6-4D23-B89A-85D6AFC70873}"/>
    <cellStyle name="Normal 8 2 3 2 2 2" xfId="1805" xr:uid="{A8FD56A2-3083-439C-A06E-A8A3D42B04FE}"/>
    <cellStyle name="Normal 8 2 3 2 2 2 2" xfId="3154" xr:uid="{0C8FC8E6-A0A0-4DE6-AE08-AB3233A1FB8B}"/>
    <cellStyle name="Normal 8 2 3 2 2 3" xfId="2479" xr:uid="{E83FB40F-ED4B-48F0-A951-A9FB5E5605EE}"/>
    <cellStyle name="Normal 8 2 3 2 2 4" xfId="1130" xr:uid="{024C4A62-900E-46EC-A9A7-2A40B629BCD3}"/>
    <cellStyle name="Normal 8 2 3 2 3" xfId="454" xr:uid="{3FEF8B9E-7D20-4436-8E8E-E04B895F69A0}"/>
    <cellStyle name="Normal 8 2 3 2 3 2" xfId="1987" xr:uid="{8046468E-71C2-4F8A-AC9B-9154066DB684}"/>
    <cellStyle name="Normal 8 2 3 2 3 2 2" xfId="3336" xr:uid="{12CA2FD9-A89E-4019-AA00-8A939CF950C5}"/>
    <cellStyle name="Normal 8 2 3 2 3 3" xfId="2661" xr:uid="{1E5D35D8-390D-49A6-A636-2AF1D25AB28C}"/>
    <cellStyle name="Normal 8 2 3 2 3 4" xfId="1312" xr:uid="{15EEF53F-20AC-4DA1-A7A0-21AACFD74884}"/>
    <cellStyle name="Normal 8 2 3 2 4" xfId="1621" xr:uid="{1BC4FA62-A2DA-417E-BA48-F57991AB4C08}"/>
    <cellStyle name="Normal 8 2 3 2 4 2" xfId="2970" xr:uid="{0375BD3F-DB13-4EC0-964C-0C1414A0F54F}"/>
    <cellStyle name="Normal 8 2 3 2 5" xfId="2295" xr:uid="{1612D1DD-A954-4AF8-B3F9-948DCC3D2AEE}"/>
    <cellStyle name="Normal 8 2 3 2 6" xfId="946" xr:uid="{EB07719A-6787-4DC2-8870-74E289D22281}"/>
    <cellStyle name="Normal 8 2 3 3" xfId="364" xr:uid="{9E7A3ADC-69CB-48C7-8050-B000BA930DEF}"/>
    <cellStyle name="Normal 8 2 3 3 2" xfId="1532" xr:uid="{C0A6892E-316B-43BF-8EAA-3014740824A2}"/>
    <cellStyle name="Normal 8 2 3 3 2 2" xfId="2881" xr:uid="{9E21F60C-DFA0-4B73-A98B-F1143C16BB53}"/>
    <cellStyle name="Normal 8 2 3 3 3" xfId="2206" xr:uid="{51E67F0E-B6A5-4D90-B8E2-EFE575E67A86}"/>
    <cellStyle name="Normal 8 2 3 3 4" xfId="857" xr:uid="{7922D3E6-23AC-4DE0-AFE1-7DA146A8994E}"/>
    <cellStyle name="Normal 8 2 3 4" xfId="549" xr:uid="{CC75FBF8-1E53-460C-9A51-53E5F2A40576}"/>
    <cellStyle name="Normal 8 2 3 4 2" xfId="1716" xr:uid="{D2030274-B1BE-4C21-A315-0E2D1F38D68B}"/>
    <cellStyle name="Normal 8 2 3 4 2 2" xfId="3065" xr:uid="{58187915-CCFE-4A67-B553-137F29381613}"/>
    <cellStyle name="Normal 8 2 3 4 3" xfId="2390" xr:uid="{77EC7F09-3A7B-40E6-A795-B0FE1CCC9882}"/>
    <cellStyle name="Normal 8 2 3 4 4" xfId="1041" xr:uid="{DBD22E81-B4D9-450A-B644-534B11B1B9A7}"/>
    <cellStyle name="Normal 8 2 3 5" xfId="236" xr:uid="{F56FCF59-4355-4EB8-B286-2F32F99EB518}"/>
    <cellStyle name="Normal 8 2 3 5 2" xfId="1898" xr:uid="{ECAEA02F-DD76-436B-A25C-206A25E31F32}"/>
    <cellStyle name="Normal 8 2 3 5 2 2" xfId="3247" xr:uid="{677DE4E1-257E-49E4-ADF8-4D9803782ADB}"/>
    <cellStyle name="Normal 8 2 3 5 3" xfId="2572" xr:uid="{1AC0AF89-24AC-4675-9773-18CDAC9B45AB}"/>
    <cellStyle name="Normal 8 2 3 5 4" xfId="1223" xr:uid="{3666D78D-081E-4BF0-BAA0-1C224C4D1DA5}"/>
    <cellStyle name="Normal 8 2 3 6" xfId="1405" xr:uid="{BF14044A-1A55-439C-BE6A-2739E1AE85EC}"/>
    <cellStyle name="Normal 8 2 3 6 2" xfId="2754" xr:uid="{60A65F32-A659-440D-B626-00475901AED8}"/>
    <cellStyle name="Normal 8 2 3 7" xfId="2080" xr:uid="{4D341C04-8E40-4BF1-AEE9-60320C5DBC4F}"/>
    <cellStyle name="Normal 8 2 3 8" xfId="731" xr:uid="{075E1A8C-D647-447E-B70D-E63375777C4F}"/>
    <cellStyle name="Normal 8 2 4" xfId="82" xr:uid="{00000000-0005-0000-0000-0000B7000000}"/>
    <cellStyle name="Normal 8 2 4 2" xfId="170" xr:uid="{00000000-0005-0000-0000-0000B8000000}"/>
    <cellStyle name="Normal 8 2 4 2 2" xfId="667" xr:uid="{373A66D9-DA32-4B19-BB4B-FE017FCFF4AE}"/>
    <cellStyle name="Normal 8 2 4 2 2 2" xfId="1834" xr:uid="{22AB3E0A-ABA2-4CD1-B2EA-60F93A474DDA}"/>
    <cellStyle name="Normal 8 2 4 2 2 2 2" xfId="3183" xr:uid="{A2D5B2FA-37F4-42EE-B214-F3EEA32DB43E}"/>
    <cellStyle name="Normal 8 2 4 2 2 3" xfId="2508" xr:uid="{4809C377-236C-411B-AE2E-AABAAC7B0379}"/>
    <cellStyle name="Normal 8 2 4 2 2 4" xfId="1159" xr:uid="{811A1CAC-DE89-4C9A-B330-0A6935655EE5}"/>
    <cellStyle name="Normal 8 2 4 2 3" xfId="483" xr:uid="{F78FEBC8-1372-4024-846C-97892658F3AD}"/>
    <cellStyle name="Normal 8 2 4 2 3 2" xfId="2016" xr:uid="{B783CA62-DAEB-4322-9B63-D41C88083A2B}"/>
    <cellStyle name="Normal 8 2 4 2 3 2 2" xfId="3365" xr:uid="{1927958C-EFAD-4EC5-BDE3-4E5B0D7D449C}"/>
    <cellStyle name="Normal 8 2 4 2 3 3" xfId="2690" xr:uid="{6D61B270-E9C1-45A2-BD27-F6A60A1076A7}"/>
    <cellStyle name="Normal 8 2 4 2 3 4" xfId="1341" xr:uid="{DCBCD268-A892-4507-8A8D-3843943A3F7C}"/>
    <cellStyle name="Normal 8 2 4 2 4" xfId="1650" xr:uid="{0E640B14-9DCD-4A67-A7DD-092CE029D4D5}"/>
    <cellStyle name="Normal 8 2 4 2 4 2" xfId="2999" xr:uid="{9330E6EB-50E2-4BB8-95EC-7BDB5B54232B}"/>
    <cellStyle name="Normal 8 2 4 2 5" xfId="2324" xr:uid="{ED7DBDBD-18BE-4556-8329-879A1BC834FC}"/>
    <cellStyle name="Normal 8 2 4 2 6" xfId="975" xr:uid="{2AF417CA-C0F8-43E2-921D-10557CA6AA85}"/>
    <cellStyle name="Normal 8 2 4 3" xfId="395" xr:uid="{72D5E0FE-9006-4448-9977-71BFF1F0FB96}"/>
    <cellStyle name="Normal 8 2 4 3 2" xfId="1563" xr:uid="{C0D39FA7-7CE0-4049-8C06-61CEECBCEC99}"/>
    <cellStyle name="Normal 8 2 4 3 2 2" xfId="2912" xr:uid="{9637E78D-0160-4067-A139-0A031F52B3B8}"/>
    <cellStyle name="Normal 8 2 4 3 3" xfId="2237" xr:uid="{E0AB4401-4B38-4B58-B5FD-47AE8A33757C}"/>
    <cellStyle name="Normal 8 2 4 3 4" xfId="888" xr:uid="{930292D1-C171-4774-9A5D-7F17EBFFA363}"/>
    <cellStyle name="Normal 8 2 4 4" xfId="580" xr:uid="{C7A60674-C4E6-4644-947E-99F23CFC5379}"/>
    <cellStyle name="Normal 8 2 4 4 2" xfId="1747" xr:uid="{A28BFDC7-92B1-48D7-803E-6E01D2686FB8}"/>
    <cellStyle name="Normal 8 2 4 4 2 2" xfId="3096" xr:uid="{10BE3519-8862-4DF7-A824-B463A0037CF1}"/>
    <cellStyle name="Normal 8 2 4 4 3" xfId="2421" xr:uid="{5B717CB1-C5A0-4D77-BCD4-B1BD57DD7A3F}"/>
    <cellStyle name="Normal 8 2 4 4 4" xfId="1072" xr:uid="{1B3DDBAD-B321-4AD6-9F93-955C33620EC0}"/>
    <cellStyle name="Normal 8 2 4 5" xfId="267" xr:uid="{7F56337F-9E7C-4157-9C90-B15C81A7DBAF}"/>
    <cellStyle name="Normal 8 2 4 5 2" xfId="1929" xr:uid="{32577756-37C6-49DC-98D6-07659856A244}"/>
    <cellStyle name="Normal 8 2 4 5 2 2" xfId="3278" xr:uid="{A5D66843-02EE-48F8-9CFC-45CAD0BEFF75}"/>
    <cellStyle name="Normal 8 2 4 5 3" xfId="2603" xr:uid="{DEBC51A1-E8DB-4C15-9422-04A3EA9B51FF}"/>
    <cellStyle name="Normal 8 2 4 5 4" xfId="1254" xr:uid="{E83B08C2-8D39-4E57-B1DB-B62C3AB4D293}"/>
    <cellStyle name="Normal 8 2 4 6" xfId="1436" xr:uid="{A57D71EF-2FD4-4BF5-9A69-FB77AA4C2FA1}"/>
    <cellStyle name="Normal 8 2 4 6 2" xfId="2785" xr:uid="{FC6CE44A-2948-4E3D-9302-8D25939B4C7F}"/>
    <cellStyle name="Normal 8 2 4 7" xfId="2111" xr:uid="{0000606F-315F-408D-9380-3C2CD96454A4}"/>
    <cellStyle name="Normal 8 2 4 8" xfId="762" xr:uid="{458BD0DE-45FC-4F8E-AB37-80B9C3C7AD98}"/>
    <cellStyle name="Normal 8 2 5" xfId="112" xr:uid="{00000000-0005-0000-0000-0000B9000000}"/>
    <cellStyle name="Normal 8 2 5 2" xfId="425" xr:uid="{F73A33A6-670F-40A0-AD30-94CBCC60EFE0}"/>
    <cellStyle name="Normal 8 2 5 2 2" xfId="1592" xr:uid="{997AA35A-0A1E-4B63-88F0-DE9598CBF802}"/>
    <cellStyle name="Normal 8 2 5 2 2 2" xfId="2941" xr:uid="{681D106E-7D54-49F9-A1A0-26BC8A9ADB59}"/>
    <cellStyle name="Normal 8 2 5 2 3" xfId="2266" xr:uid="{EC2C657E-2827-4B10-B0EB-2B211B2B3F33}"/>
    <cellStyle name="Normal 8 2 5 2 4" xfId="917" xr:uid="{D88F1FEF-FB0C-4B5B-A5F2-EE0D9FB11609}"/>
    <cellStyle name="Normal 8 2 5 3" xfId="609" xr:uid="{83E249A2-8493-4882-93CB-E27CD62DFCC6}"/>
    <cellStyle name="Normal 8 2 5 3 2" xfId="1776" xr:uid="{A5DAF759-E638-4D5F-BE8D-4D38765F8A4B}"/>
    <cellStyle name="Normal 8 2 5 3 2 2" xfId="3125" xr:uid="{06D1E14B-78CC-46F5-B486-9BF8527BAAD2}"/>
    <cellStyle name="Normal 8 2 5 3 3" xfId="2450" xr:uid="{8C4692A5-854C-4D53-9FFE-8C1419A013A2}"/>
    <cellStyle name="Normal 8 2 5 3 4" xfId="1101" xr:uid="{0DA28CAC-6DAB-466D-97AD-0A1AD70AD2FD}"/>
    <cellStyle name="Normal 8 2 5 4" xfId="297" xr:uid="{05EF2679-39D1-4F72-89DB-8103F7E9FBAF}"/>
    <cellStyle name="Normal 8 2 5 4 2" xfId="1958" xr:uid="{FE50B72E-C159-4EE7-B826-C88F9D7416B8}"/>
    <cellStyle name="Normal 8 2 5 4 2 2" xfId="3307" xr:uid="{EF84F3EA-DB3E-4DBE-8239-6551644DBD3B}"/>
    <cellStyle name="Normal 8 2 5 4 3" xfId="2632" xr:uid="{766659E3-36E8-4D4D-AC2C-B9050D6A1D5B}"/>
    <cellStyle name="Normal 8 2 5 4 4" xfId="1283" xr:uid="{9AE3E6B1-BFD8-40D4-8E29-3185280A0EA3}"/>
    <cellStyle name="Normal 8 2 5 5" xfId="1466" xr:uid="{1CEC15BF-AC27-4DCC-9BF4-97524BFBC005}"/>
    <cellStyle name="Normal 8 2 5 5 2" xfId="2815" xr:uid="{477F1552-279C-48B2-8D71-D960D449E6E1}"/>
    <cellStyle name="Normal 8 2 5 6" xfId="2141" xr:uid="{B31AB10D-CB25-475A-A514-AA3E01093E31}"/>
    <cellStyle name="Normal 8 2 5 7" xfId="792" xr:uid="{681214D6-A5FB-4941-BB6D-E47CB2DD08D3}"/>
    <cellStyle name="Normal 8 2 6" xfId="332" xr:uid="{366CA64C-F0DE-48E5-B87B-FED57FA8B151}"/>
    <cellStyle name="Normal 8 2 6 2" xfId="1500" xr:uid="{BC11750D-CADD-49BC-A998-EC1B17443EC0}"/>
    <cellStyle name="Normal 8 2 6 2 2" xfId="2849" xr:uid="{158A23FF-9716-4648-ABAA-565CA4FF8D0D}"/>
    <cellStyle name="Normal 8 2 6 3" xfId="2174" xr:uid="{9A4A75EC-22D8-463E-AEF5-30A04E95131B}"/>
    <cellStyle name="Normal 8 2 6 4" xfId="825" xr:uid="{E337C40D-2534-40C6-AB31-611F11C5ABB4}"/>
    <cellStyle name="Normal 8 2 7" xfId="517" xr:uid="{7A17E3C8-09F2-47F3-B388-12630EDA56B1}"/>
    <cellStyle name="Normal 8 2 7 2" xfId="1684" xr:uid="{9914EB5A-B6FD-4EF9-811F-FC8C1BAB71A2}"/>
    <cellStyle name="Normal 8 2 7 2 2" xfId="3033" xr:uid="{6ABD1A38-2359-462D-8859-98B4C40D07B9}"/>
    <cellStyle name="Normal 8 2 7 3" xfId="2358" xr:uid="{C30A4CDC-B5C7-46AB-A1B4-72369EA45840}"/>
    <cellStyle name="Normal 8 2 7 4" xfId="1009" xr:uid="{6A84E4FD-9966-44CB-B7D8-56B9A99C9769}"/>
    <cellStyle name="Normal 8 2 8" xfId="204" xr:uid="{C54A4E30-4069-4D21-BB68-E4F235554FFD}"/>
    <cellStyle name="Normal 8 2 8 2" xfId="1866" xr:uid="{0C1CBC84-16F8-44C1-B02A-93E4ACEAB10A}"/>
    <cellStyle name="Normal 8 2 8 2 2" xfId="3215" xr:uid="{61A7C06B-9533-4D6A-9DAE-D734C470653C}"/>
    <cellStyle name="Normal 8 2 8 3" xfId="2540" xr:uid="{3AA37859-5F96-4BF8-942D-F3759BC90C46}"/>
    <cellStyle name="Normal 8 2 8 4" xfId="1191" xr:uid="{4D486C9C-BE0A-492A-8BBF-3F3AA49F1048}"/>
    <cellStyle name="Normal 8 2 9" xfId="1373" xr:uid="{39BE5EAE-B3C5-4732-8DC9-910A18EE8763}"/>
    <cellStyle name="Normal 8 2 9 2" xfId="2722" xr:uid="{709BFD8B-3D38-4738-937E-817D6C3E99D4}"/>
    <cellStyle name="Normal 8 3" xfId="72" xr:uid="{00000000-0005-0000-0000-0000BA000000}"/>
    <cellStyle name="Normal 8 3 2" xfId="162" xr:uid="{00000000-0005-0000-0000-0000BB000000}"/>
    <cellStyle name="Normal 8 3 2 2" xfId="659" xr:uid="{0F3204AA-C2D5-4350-B70D-AC37116CC772}"/>
    <cellStyle name="Normal 8 3 2 2 2" xfId="1826" xr:uid="{A263B9B1-9912-4A93-B84D-A2CA1161EE8C}"/>
    <cellStyle name="Normal 8 3 2 2 2 2" xfId="3175" xr:uid="{0186FDFA-488F-4FFE-B482-CE8AA50B39E3}"/>
    <cellStyle name="Normal 8 3 2 2 3" xfId="2500" xr:uid="{D526FDCB-E08A-42AE-8E33-D7A119F40AA6}"/>
    <cellStyle name="Normal 8 3 2 2 4" xfId="1151" xr:uid="{8875D104-8921-474C-9ECA-0FDFB4AB1837}"/>
    <cellStyle name="Normal 8 3 2 3" xfId="475" xr:uid="{D38EA90C-2F89-49C2-A9EF-A82CECD268F9}"/>
    <cellStyle name="Normal 8 3 2 3 2" xfId="2008" xr:uid="{4902C256-D086-4317-83FD-072453DC83F8}"/>
    <cellStyle name="Normal 8 3 2 3 2 2" xfId="3357" xr:uid="{1BD336AD-9119-485D-A37B-BB6772443B6C}"/>
    <cellStyle name="Normal 8 3 2 3 3" xfId="2682" xr:uid="{C04E5880-EE3D-41DA-92CB-506C3107DC14}"/>
    <cellStyle name="Normal 8 3 2 3 4" xfId="1333" xr:uid="{4861B9E5-4055-4ED3-83B9-2A72CD5E567E}"/>
    <cellStyle name="Normal 8 3 2 4" xfId="1642" xr:uid="{F765A9FA-093B-446B-A0E0-18DA9E61ADE9}"/>
    <cellStyle name="Normal 8 3 2 4 2" xfId="2991" xr:uid="{8A6402F1-3268-4844-A54F-77ECF8DCA22B}"/>
    <cellStyle name="Normal 8 3 2 5" xfId="2316" xr:uid="{DD5A98F6-4BE7-469B-B87C-60EEE1697DE4}"/>
    <cellStyle name="Normal 8 3 2 6" xfId="967" xr:uid="{C809E43A-3F02-4866-A7D5-32A880CF9FAC}"/>
    <cellStyle name="Normal 8 3 3" xfId="385" xr:uid="{EE033CAA-4AF7-486E-ABC9-7AC0F04BE1D7}"/>
    <cellStyle name="Normal 8 3 3 2" xfId="1553" xr:uid="{9E3726E8-2F38-4BC0-84FB-13A45B9BF434}"/>
    <cellStyle name="Normal 8 3 3 2 2" xfId="2902" xr:uid="{B87AF41D-AE3E-4853-87EC-3831F1DDD9E4}"/>
    <cellStyle name="Normal 8 3 3 3" xfId="2227" xr:uid="{308A811F-7CD5-48F0-8C8D-6B35A1300DC5}"/>
    <cellStyle name="Normal 8 3 3 4" xfId="878" xr:uid="{EC5CA150-CDF3-4118-85E1-6C535B6E5EEE}"/>
    <cellStyle name="Normal 8 3 4" xfId="570" xr:uid="{4B96DA8E-67A0-4A76-AD62-1A17B4E30443}"/>
    <cellStyle name="Normal 8 3 4 2" xfId="1737" xr:uid="{5F31841A-C941-4C32-9F31-E87CFE856E32}"/>
    <cellStyle name="Normal 8 3 4 2 2" xfId="3086" xr:uid="{0404C421-2B7C-44E2-AA40-A77264B07E05}"/>
    <cellStyle name="Normal 8 3 4 3" xfId="2411" xr:uid="{E42C2BC0-9AE6-4ABC-9CB5-8E915C7C3D0F}"/>
    <cellStyle name="Normal 8 3 4 4" xfId="1062" xr:uid="{632763AC-34A0-43AF-81F7-4CAB53B6CCE6}"/>
    <cellStyle name="Normal 8 3 5" xfId="257" xr:uid="{A559FB57-279B-4880-A2C3-FFCD3F6FFDBA}"/>
    <cellStyle name="Normal 8 3 5 2" xfId="1919" xr:uid="{057E8D32-CE01-458D-96AC-A27ACB29736D}"/>
    <cellStyle name="Normal 8 3 5 2 2" xfId="3268" xr:uid="{13FE25AC-E3AF-4A76-926A-D33BF6763AF7}"/>
    <cellStyle name="Normal 8 3 5 3" xfId="2593" xr:uid="{BA4F1F37-D054-4864-8FFE-438D17D7CC25}"/>
    <cellStyle name="Normal 8 3 5 4" xfId="1244" xr:uid="{CB7D1DC4-93D3-4032-BCC5-3A139F7DB83D}"/>
    <cellStyle name="Normal 8 3 6" xfId="1426" xr:uid="{2CBC989D-37B2-49D1-B3AE-8CFE4AA99870}"/>
    <cellStyle name="Normal 8 3 6 2" xfId="2775" xr:uid="{F2D151EF-1261-4E9D-B9A6-024F2C1D58D0}"/>
    <cellStyle name="Normal 8 3 7" xfId="2101" xr:uid="{8303FA2A-B502-4D53-8A25-5F3919313D08}"/>
    <cellStyle name="Normal 8 3 8" xfId="752" xr:uid="{608DA41C-FEF6-498C-9FD3-67225D85D537}"/>
    <cellStyle name="Normal 8 4" xfId="103" xr:uid="{00000000-0005-0000-0000-0000BC000000}"/>
    <cellStyle name="Normal 8 4 2" xfId="191" xr:uid="{00000000-0005-0000-0000-0000BD000000}"/>
    <cellStyle name="Normal 8 4 2 2" xfId="688" xr:uid="{A2E4F434-27E4-431E-B0D2-EE00F764DE08}"/>
    <cellStyle name="Normal 8 4 2 2 2" xfId="1855" xr:uid="{F12AD617-4610-480B-88B9-71E920313B60}"/>
    <cellStyle name="Normal 8 4 2 2 2 2" xfId="3204" xr:uid="{EB7C4A99-8137-470B-8EF9-A276EC1ADF28}"/>
    <cellStyle name="Normal 8 4 2 2 3" xfId="2529" xr:uid="{5BB0F39B-37E1-4497-B4C7-7203B22B910E}"/>
    <cellStyle name="Normal 8 4 2 2 4" xfId="1180" xr:uid="{2883C13E-5AB8-4752-AAFC-8B2F2382A12F}"/>
    <cellStyle name="Normal 8 4 2 3" xfId="504" xr:uid="{199CE8D3-B093-4899-AA6D-905E02F7E944}"/>
    <cellStyle name="Normal 8 4 2 3 2" xfId="2037" xr:uid="{136518F8-1E66-44E4-AA89-F611E9596428}"/>
    <cellStyle name="Normal 8 4 2 3 2 2" xfId="3386" xr:uid="{8170263E-3C2F-499C-9B31-B72AB93C578F}"/>
    <cellStyle name="Normal 8 4 2 3 3" xfId="2711" xr:uid="{BCD7EE8F-5DE1-4F11-A8B6-0BE34EEE2DD3}"/>
    <cellStyle name="Normal 8 4 2 3 4" xfId="1362" xr:uid="{1B05A48B-B96C-40A8-8847-1E6EBD1C17CE}"/>
    <cellStyle name="Normal 8 4 2 4" xfId="1671" xr:uid="{0055E8B3-E511-43AB-A3D3-B5BB90D145FE}"/>
    <cellStyle name="Normal 8 4 2 4 2" xfId="3020" xr:uid="{D427F062-31F7-4DD1-A079-B91A1F1804E7}"/>
    <cellStyle name="Normal 8 4 2 5" xfId="2345" xr:uid="{CAF40D57-FE0D-4B43-82B7-616585B5B8D0}"/>
    <cellStyle name="Normal 8 4 2 6" xfId="996" xr:uid="{FEE169EF-615E-4A1B-863F-473FDFA35C8D}"/>
    <cellStyle name="Normal 8 4 3" xfId="416" xr:uid="{DF985F74-E34F-470A-95DF-65E66F526086}"/>
    <cellStyle name="Normal 8 4 3 2" xfId="1584" xr:uid="{F93ECD6E-6AD2-44ED-9AA0-926D2E6D5CE4}"/>
    <cellStyle name="Normal 8 4 3 2 2" xfId="2933" xr:uid="{62539FAE-1669-4D01-BB72-42656D2BC386}"/>
    <cellStyle name="Normal 8 4 3 3" xfId="2258" xr:uid="{C89BB555-CA2B-4D14-9209-58B3D695F4E4}"/>
    <cellStyle name="Normal 8 4 3 4" xfId="909" xr:uid="{F8898E53-BE6F-4848-825A-DF604D1A57A2}"/>
    <cellStyle name="Normal 8 4 4" xfId="601" xr:uid="{37C398A7-B72B-4B27-9293-DD3BE1529F2F}"/>
    <cellStyle name="Normal 8 4 4 2" xfId="1768" xr:uid="{086DE607-7E44-41C4-8C00-C547E2150712}"/>
    <cellStyle name="Normal 8 4 4 2 2" xfId="3117" xr:uid="{C4BBF5B8-D55E-49E2-9437-6B2EC23448B3}"/>
    <cellStyle name="Normal 8 4 4 3" xfId="2442" xr:uid="{68EA4F51-643F-41A3-A073-9466EBB499CA}"/>
    <cellStyle name="Normal 8 4 4 4" xfId="1093" xr:uid="{E9B0D4DF-96FB-4225-B46B-50530215D392}"/>
    <cellStyle name="Normal 8 4 5" xfId="288" xr:uid="{C5E15E10-C33F-47C9-8037-EF611EFF36D4}"/>
    <cellStyle name="Normal 8 4 5 2" xfId="1950" xr:uid="{8E1D460A-1241-4C12-A3EB-79CFF97EFFF1}"/>
    <cellStyle name="Normal 8 4 5 2 2" xfId="3299" xr:uid="{1FAEC39B-E4E8-4FC6-82BA-C0F479786CF0}"/>
    <cellStyle name="Normal 8 4 5 3" xfId="2624" xr:uid="{3E842C8B-B616-49A6-A69B-50E25966110B}"/>
    <cellStyle name="Normal 8 4 5 4" xfId="1275" xr:uid="{E775CC97-A168-4584-9AC3-0537020B7850}"/>
    <cellStyle name="Normal 8 4 6" xfId="1457" xr:uid="{19737D39-A284-44C8-9B87-9E54789B0E62}"/>
    <cellStyle name="Normal 8 4 6 2" xfId="2806" xr:uid="{B99F76FA-3A44-45D5-AE1E-59C316C5581E}"/>
    <cellStyle name="Normal 8 4 7" xfId="2132" xr:uid="{96AD6888-4B69-4705-8B63-22BEDED1AADF}"/>
    <cellStyle name="Normal 8 4 8" xfId="783" xr:uid="{10B8FA83-D17D-46B6-B8D8-DB2AFDE67A7E}"/>
    <cellStyle name="Normal 8 5" xfId="133" xr:uid="{00000000-0005-0000-0000-0000BE000000}"/>
    <cellStyle name="Normal 8 5 2" xfId="446" xr:uid="{87022FDB-5157-4998-A8EE-C8AE827156EE}"/>
    <cellStyle name="Normal 8 5 2 2" xfId="1613" xr:uid="{86F02147-D2BC-476B-907F-0B4A1268CB03}"/>
    <cellStyle name="Normal 8 5 2 2 2" xfId="2962" xr:uid="{EDAF2F22-A388-400C-9519-5686DE987BB4}"/>
    <cellStyle name="Normal 8 5 2 3" xfId="2287" xr:uid="{00EF7733-A2DF-4B45-AA6D-0FCA1A86E094}"/>
    <cellStyle name="Normal 8 5 2 4" xfId="938" xr:uid="{CB2301C1-9ECD-45BD-84D9-983830CBD437}"/>
    <cellStyle name="Normal 8 5 3" xfId="630" xr:uid="{75697B91-D411-438F-9EAC-AC90910D4E59}"/>
    <cellStyle name="Normal 8 5 3 2" xfId="1797" xr:uid="{7194C210-1371-4205-BF1F-0E4AA0AEF6FA}"/>
    <cellStyle name="Normal 8 5 3 2 2" xfId="3146" xr:uid="{6F013F3E-8232-4466-B7F8-20385DFD95ED}"/>
    <cellStyle name="Normal 8 5 3 3" xfId="2471" xr:uid="{6E2D19E7-653B-4D4D-B06D-2D6C27C71883}"/>
    <cellStyle name="Normal 8 5 3 4" xfId="1122" xr:uid="{A0286D7A-0666-462C-AC76-52A0CCF5E563}"/>
    <cellStyle name="Normal 8 5 4" xfId="318" xr:uid="{E34BA1F3-9740-49FA-B740-A104B89953C8}"/>
    <cellStyle name="Normal 8 5 4 2" xfId="1979" xr:uid="{852B2F35-8365-4880-AD5C-74FDE5B4A165}"/>
    <cellStyle name="Normal 8 5 4 2 2" xfId="3328" xr:uid="{5215F4CC-02EE-42D5-930F-70DDCF2F4114}"/>
    <cellStyle name="Normal 8 5 4 3" xfId="2653" xr:uid="{D1A3E2AF-A72E-4425-83F3-2F09247F2DCF}"/>
    <cellStyle name="Normal 8 5 4 4" xfId="1304" xr:uid="{5E1140E3-AFE9-4ED4-8DFC-EFFB6A87B0CF}"/>
    <cellStyle name="Normal 8 5 5" xfId="1487" xr:uid="{82ECD65A-25D2-411A-92D2-C9DE33309C32}"/>
    <cellStyle name="Normal 8 5 5 2" xfId="2836" xr:uid="{8AF70225-66A1-4395-8B6F-48F4B89C836D}"/>
    <cellStyle name="Normal 8 5 6" xfId="2162" xr:uid="{50815A22-746B-444A-9FF5-F1761D260DEB}"/>
    <cellStyle name="Normal 8 5 7" xfId="813" xr:uid="{165E2A80-1B67-4DB4-9D51-892B54A52402}"/>
    <cellStyle name="Normal 8 6" xfId="353" xr:uid="{DE15B370-3EB2-47D5-8C1B-5A0F416A3E4E}"/>
    <cellStyle name="Normal 8 6 2" xfId="1521" xr:uid="{D392CC68-D79D-4B49-A548-13DBECF3DB22}"/>
    <cellStyle name="Normal 8 6 2 2" xfId="2870" xr:uid="{8AFE6923-7303-4C11-B41C-586B7E09D6E0}"/>
    <cellStyle name="Normal 8 6 3" xfId="2195" xr:uid="{29A53510-4489-4023-9972-E75B96CD8F41}"/>
    <cellStyle name="Normal 8 6 4" xfId="846" xr:uid="{BC5EC48C-2E57-4BD6-809C-7B64305AC8D2}"/>
    <cellStyle name="Normal 8 7" xfId="538" xr:uid="{E540C3BB-4D28-49E1-911A-985ABA2E319F}"/>
    <cellStyle name="Normal 8 7 2" xfId="1705" xr:uid="{EC15CE4F-51D5-4CDB-8036-DFF727E5AA75}"/>
    <cellStyle name="Normal 8 7 2 2" xfId="3054" xr:uid="{4E4DF1C2-FD47-4B11-BA66-5721DE3A3BA4}"/>
    <cellStyle name="Normal 8 7 3" xfId="2379" xr:uid="{B48E2899-ABCE-418C-B125-8C27E044F5E3}"/>
    <cellStyle name="Normal 8 7 4" xfId="1030" xr:uid="{E418DB4A-E083-4F64-9086-68FC644032D9}"/>
    <cellStyle name="Normal 8 8" xfId="225" xr:uid="{C10E641F-6FCD-401D-8A63-019B5F11E463}"/>
    <cellStyle name="Normal 8 8 2" xfId="1887" xr:uid="{540E8326-6FDD-40C4-B196-A1D8C22FD952}"/>
    <cellStyle name="Normal 8 8 2 2" xfId="3236" xr:uid="{365DBCE4-FF20-43FB-BEE5-3AFF18F7ED75}"/>
    <cellStyle name="Normal 8 8 3" xfId="2561" xr:uid="{DBB98559-4276-48D6-B8AE-AEFEB93AF3E4}"/>
    <cellStyle name="Normal 8 8 4" xfId="1212" xr:uid="{42750C2A-2A1C-420F-A7EE-A09BBBD97AE9}"/>
    <cellStyle name="Normal 8 9" xfId="1394" xr:uid="{BC1D55C4-0618-4570-97A6-04BB6D7A57B8}"/>
    <cellStyle name="Normal 8 9 2" xfId="2743" xr:uid="{9E9DBE96-0855-4BB9-869F-F4E5AE75EFEA}"/>
    <cellStyle name="Normal 9" xfId="15" xr:uid="{00000000-0005-0000-0000-0000BF000000}"/>
    <cellStyle name="Porcentaje" xfId="2" builtinId="5"/>
    <cellStyle name="Porcentaje 2" xfId="5" xr:uid="{00000000-0005-0000-0000-0000C1000000}"/>
    <cellStyle name="Porcentaje 2 2" xfId="11" xr:uid="{00000000-0005-0000-0000-0000C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28575</xdr:rowOff>
    </xdr:from>
    <xdr:to>
      <xdr:col>1</xdr:col>
      <xdr:colOff>1876424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A1EC44-F45C-45C8-987C-8C38EA7EB2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457200" y="28575"/>
          <a:ext cx="1809749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85725</xdr:rowOff>
    </xdr:from>
    <xdr:to>
      <xdr:col>1</xdr:col>
      <xdr:colOff>1990725</xdr:colOff>
      <xdr:row>3</xdr:row>
      <xdr:rowOff>114301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5A6C9D-6848-4669-950E-FC8A2B524F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800100" y="85725"/>
          <a:ext cx="1905000" cy="60007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64</xdr:row>
      <xdr:rowOff>9525</xdr:rowOff>
    </xdr:from>
    <xdr:to>
      <xdr:col>1</xdr:col>
      <xdr:colOff>1647826</xdr:colOff>
      <xdr:row>66</xdr:row>
      <xdr:rowOff>66736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F5E238-0FC5-43E9-BD3A-FDE650722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951" y="12439650"/>
          <a:ext cx="1619250" cy="438211"/>
        </a:xfrm>
        <a:prstGeom prst="rect">
          <a:avLst/>
        </a:prstGeom>
      </xdr:spPr>
    </xdr:pic>
    <xdr:clientData/>
  </xdr:twoCellAnchor>
  <xdr:twoCellAnchor editAs="oneCell">
    <xdr:from>
      <xdr:col>1</xdr:col>
      <xdr:colOff>2714625</xdr:colOff>
      <xdr:row>63</xdr:row>
      <xdr:rowOff>171450</xdr:rowOff>
    </xdr:from>
    <xdr:to>
      <xdr:col>2</xdr:col>
      <xdr:colOff>219075</xdr:colOff>
      <xdr:row>66</xdr:row>
      <xdr:rowOff>181056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39118C-2D31-4D78-AD9C-B7EDD17C5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0" y="12411075"/>
          <a:ext cx="1885950" cy="581106"/>
        </a:xfrm>
        <a:prstGeom prst="rect">
          <a:avLst/>
        </a:prstGeom>
      </xdr:spPr>
    </xdr:pic>
    <xdr:clientData/>
  </xdr:twoCellAnchor>
  <xdr:twoCellAnchor editAs="oneCell">
    <xdr:from>
      <xdr:col>3</xdr:col>
      <xdr:colOff>742950</xdr:colOff>
      <xdr:row>63</xdr:row>
      <xdr:rowOff>104775</xdr:rowOff>
    </xdr:from>
    <xdr:to>
      <xdr:col>6</xdr:col>
      <xdr:colOff>238125</xdr:colOff>
      <xdr:row>66</xdr:row>
      <xdr:rowOff>114300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511841-263B-4073-8197-E0143F278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62675" y="12344400"/>
          <a:ext cx="2085975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57150</xdr:rowOff>
    </xdr:from>
    <xdr:to>
      <xdr:col>2</xdr:col>
      <xdr:colOff>180976</xdr:colOff>
      <xdr:row>5</xdr:row>
      <xdr:rowOff>161925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F745DFF-D801-4E86-AFDD-76259EE4C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19075"/>
          <a:ext cx="1009650" cy="895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66675</xdr:rowOff>
    </xdr:from>
    <xdr:to>
      <xdr:col>2</xdr:col>
      <xdr:colOff>238125</xdr:colOff>
      <xdr:row>5</xdr:row>
      <xdr:rowOff>323850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BA207C-0B18-48AA-8576-BCF1DE44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52425"/>
          <a:ext cx="1009650" cy="895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152759</xdr:colOff>
      <xdr:row>0</xdr:row>
      <xdr:rowOff>104774</xdr:rowOff>
    </xdr:from>
    <xdr:to>
      <xdr:col>1</xdr:col>
      <xdr:colOff>2291392</xdr:colOff>
      <xdr:row>3</xdr:row>
      <xdr:rowOff>85724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BAC4D0-5C80-456F-A453-44E46ED5B7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1229084" y="1247774"/>
          <a:ext cx="2138633" cy="600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E69"/>
  <sheetViews>
    <sheetView workbookViewId="0">
      <selection activeCell="G13" sqref="G13"/>
    </sheetView>
  </sheetViews>
  <sheetFormatPr baseColWidth="10" defaultColWidth="11.42578125" defaultRowHeight="12.75" x14ac:dyDescent="0.2"/>
  <cols>
    <col min="1" max="1" width="4.140625" customWidth="1"/>
    <col min="2" max="2" width="69.5703125" bestFit="1" customWidth="1"/>
    <col min="3" max="4" width="13.85546875" bestFit="1" customWidth="1"/>
  </cols>
  <sheetData>
    <row r="3" spans="2:5" x14ac:dyDescent="0.2">
      <c r="B3" s="203" t="s">
        <v>42</v>
      </c>
      <c r="C3" s="203"/>
      <c r="D3" s="107"/>
    </row>
    <row r="4" spans="2:5" x14ac:dyDescent="0.2">
      <c r="B4" s="203" t="s">
        <v>43</v>
      </c>
      <c r="C4" s="203"/>
      <c r="D4" s="107"/>
    </row>
    <row r="5" spans="2:5" x14ac:dyDescent="0.2">
      <c r="B5" s="38" t="s">
        <v>281</v>
      </c>
      <c r="C5" s="38"/>
      <c r="D5" s="38"/>
    </row>
    <row r="6" spans="2:5" x14ac:dyDescent="0.2">
      <c r="B6" s="204" t="s">
        <v>7</v>
      </c>
      <c r="C6" s="204"/>
      <c r="D6" s="108"/>
    </row>
    <row r="7" spans="2:5" x14ac:dyDescent="0.2">
      <c r="B7" s="8"/>
      <c r="C7" s="8"/>
      <c r="D7" s="8"/>
    </row>
    <row r="8" spans="2:5" x14ac:dyDescent="0.2">
      <c r="B8" s="8"/>
      <c r="C8" s="193" t="s">
        <v>44</v>
      </c>
      <c r="D8" s="193" t="s">
        <v>44</v>
      </c>
    </row>
    <row r="9" spans="2:5" x14ac:dyDescent="0.2">
      <c r="B9" s="29"/>
      <c r="C9" s="101">
        <v>2025</v>
      </c>
      <c r="D9" s="101">
        <v>2024</v>
      </c>
    </row>
    <row r="10" spans="2:5" x14ac:dyDescent="0.2">
      <c r="B10" s="8"/>
      <c r="C10" s="102" t="s">
        <v>45</v>
      </c>
      <c r="D10" s="102" t="s">
        <v>45</v>
      </c>
    </row>
    <row r="11" spans="2:5" x14ac:dyDescent="0.2">
      <c r="B11" s="11" t="s">
        <v>46</v>
      </c>
      <c r="C11" s="192" t="e">
        <f>#REF!</f>
        <v>#REF!</v>
      </c>
      <c r="D11" s="192" t="e">
        <f>+#REF!</f>
        <v>#REF!</v>
      </c>
      <c r="E11" s="36"/>
    </row>
    <row r="12" spans="2:5" x14ac:dyDescent="0.2">
      <c r="B12" s="8" t="s">
        <v>4</v>
      </c>
      <c r="C12" s="32"/>
      <c r="D12" s="32"/>
    </row>
    <row r="13" spans="2:5" x14ac:dyDescent="0.2">
      <c r="B13" s="8" t="s">
        <v>47</v>
      </c>
      <c r="C13" s="174">
        <v>-46805.26</v>
      </c>
      <c r="D13" s="174">
        <v>-500</v>
      </c>
    </row>
    <row r="14" spans="2:5" x14ac:dyDescent="0.2">
      <c r="B14" s="8" t="s">
        <v>280</v>
      </c>
      <c r="C14" s="174">
        <v>-17369.670000000002</v>
      </c>
      <c r="D14" s="30">
        <v>0</v>
      </c>
      <c r="E14" s="30"/>
    </row>
    <row r="15" spans="2:5" x14ac:dyDescent="0.2">
      <c r="B15" s="8" t="s">
        <v>48</v>
      </c>
      <c r="C15" s="30">
        <v>0</v>
      </c>
      <c r="D15" s="30">
        <v>0</v>
      </c>
    </row>
    <row r="16" spans="2:5" x14ac:dyDescent="0.2">
      <c r="B16" s="8" t="s">
        <v>49</v>
      </c>
      <c r="C16" s="30" t="e">
        <f>-#REF!</f>
        <v>#REF!</v>
      </c>
      <c r="D16" s="30" t="e">
        <f>#REF!*-1</f>
        <v>#REF!</v>
      </c>
    </row>
    <row r="17" spans="2:4" x14ac:dyDescent="0.2">
      <c r="B17" s="8" t="s">
        <v>178</v>
      </c>
      <c r="C17" s="174">
        <v>-421135.00626109599</v>
      </c>
      <c r="D17" s="174">
        <v>-262035.61</v>
      </c>
    </row>
    <row r="18" spans="2:4" ht="18.75" customHeight="1" x14ac:dyDescent="0.2">
      <c r="B18" s="90" t="s">
        <v>50</v>
      </c>
      <c r="C18" s="174">
        <v>-23414.09</v>
      </c>
      <c r="D18" s="174">
        <v>-11659.82</v>
      </c>
    </row>
    <row r="19" spans="2:4" x14ac:dyDescent="0.2">
      <c r="B19" s="8" t="s">
        <v>51</v>
      </c>
      <c r="C19" s="30" t="e">
        <f>(#REF!+#REF!)*-1</f>
        <v>#REF!</v>
      </c>
      <c r="D19" s="30">
        <v>0</v>
      </c>
    </row>
    <row r="20" spans="2:4" x14ac:dyDescent="0.2">
      <c r="B20" s="8" t="s">
        <v>52</v>
      </c>
      <c r="C20" s="39"/>
      <c r="D20" s="39"/>
    </row>
    <row r="21" spans="2:4" x14ac:dyDescent="0.2">
      <c r="B21" s="8" t="s">
        <v>53</v>
      </c>
      <c r="C21" s="174">
        <v>44353.2</v>
      </c>
      <c r="D21" s="175">
        <v>39527.26</v>
      </c>
    </row>
    <row r="22" spans="2:4" x14ac:dyDescent="0.2">
      <c r="B22" s="8" t="s">
        <v>175</v>
      </c>
      <c r="C22" s="175">
        <v>491586.36300000007</v>
      </c>
      <c r="D22" s="175">
        <v>236497.77</v>
      </c>
    </row>
    <row r="23" spans="2:4" x14ac:dyDescent="0.2">
      <c r="B23" s="8" t="s">
        <v>54</v>
      </c>
      <c r="C23" s="39" t="e">
        <f>+#REF!</f>
        <v>#REF!</v>
      </c>
      <c r="D23" s="175" t="e">
        <f>#REF!</f>
        <v>#REF!</v>
      </c>
    </row>
    <row r="24" spans="2:4" x14ac:dyDescent="0.2">
      <c r="B24" s="8" t="s">
        <v>55</v>
      </c>
      <c r="C24" s="39">
        <v>562.55999999999995</v>
      </c>
      <c r="D24" s="175">
        <v>6.56</v>
      </c>
    </row>
    <row r="25" spans="2:4" ht="18.75" customHeight="1" x14ac:dyDescent="0.2">
      <c r="B25" s="8" t="s">
        <v>56</v>
      </c>
      <c r="C25" s="39"/>
      <c r="D25" s="39"/>
    </row>
    <row r="26" spans="2:4" x14ac:dyDescent="0.2">
      <c r="B26" s="8" t="s">
        <v>1</v>
      </c>
      <c r="C26" s="39"/>
      <c r="D26" s="39"/>
    </row>
    <row r="27" spans="2:4" ht="18" customHeight="1" x14ac:dyDescent="0.2">
      <c r="B27" s="8" t="s">
        <v>57</v>
      </c>
      <c r="C27" s="39">
        <v>0</v>
      </c>
      <c r="D27" s="39">
        <v>0</v>
      </c>
    </row>
    <row r="28" spans="2:4" x14ac:dyDescent="0.2">
      <c r="B28" s="8" t="s">
        <v>58</v>
      </c>
      <c r="C28" s="39" t="e">
        <f>+#REF!</f>
        <v>#REF!</v>
      </c>
      <c r="D28" s="175">
        <v>5348.74</v>
      </c>
    </row>
    <row r="29" spans="2:4" x14ac:dyDescent="0.2">
      <c r="B29" s="8" t="s">
        <v>59</v>
      </c>
      <c r="C29" s="39" t="e">
        <f>#REF!</f>
        <v>#REF!</v>
      </c>
      <c r="D29" s="39">
        <v>0</v>
      </c>
    </row>
    <row r="30" spans="2:4" x14ac:dyDescent="0.2">
      <c r="B30" s="8" t="s">
        <v>60</v>
      </c>
      <c r="C30" s="39" t="e">
        <f>#REF!</f>
        <v>#REF!</v>
      </c>
      <c r="D30" s="175">
        <v>1374.99</v>
      </c>
    </row>
    <row r="31" spans="2:4" x14ac:dyDescent="0.2">
      <c r="B31" s="8" t="s">
        <v>61</v>
      </c>
      <c r="C31" s="39">
        <v>0</v>
      </c>
      <c r="D31" s="39">
        <v>0</v>
      </c>
    </row>
    <row r="32" spans="2:4" x14ac:dyDescent="0.2">
      <c r="B32" s="8" t="s">
        <v>62</v>
      </c>
      <c r="C32" s="39" t="e">
        <f>+#REF!</f>
        <v>#REF!</v>
      </c>
      <c r="D32" s="39">
        <v>9603.7099999999991</v>
      </c>
    </row>
    <row r="33" spans="2:5" x14ac:dyDescent="0.2">
      <c r="B33" s="8" t="s">
        <v>63</v>
      </c>
      <c r="C33" s="103">
        <v>0</v>
      </c>
      <c r="D33" s="103"/>
    </row>
    <row r="34" spans="2:5" x14ac:dyDescent="0.2">
      <c r="B34" s="11" t="s">
        <v>64</v>
      </c>
      <c r="C34" s="104" t="e">
        <f>SUM(C11:C33)</f>
        <v>#REF!</v>
      </c>
      <c r="D34" s="104" t="e">
        <f>SUM(D11:D33)</f>
        <v>#REF!</v>
      </c>
      <c r="E34" s="37"/>
    </row>
    <row r="35" spans="2:5" x14ac:dyDescent="0.2">
      <c r="B35" s="8" t="s">
        <v>5</v>
      </c>
      <c r="C35" s="32"/>
      <c r="D35" s="32"/>
    </row>
    <row r="36" spans="2:5" x14ac:dyDescent="0.2">
      <c r="B36" s="8" t="s">
        <v>65</v>
      </c>
      <c r="C36" s="194">
        <v>0</v>
      </c>
      <c r="D36" s="194">
        <v>0</v>
      </c>
    </row>
    <row r="37" spans="2:5" x14ac:dyDescent="0.2">
      <c r="B37" s="11" t="s">
        <v>66</v>
      </c>
      <c r="C37" s="195" t="e">
        <f>C34+C36</f>
        <v>#REF!</v>
      </c>
      <c r="D37" s="195" t="e">
        <f>D34+D36</f>
        <v>#REF!</v>
      </c>
    </row>
    <row r="38" spans="2:5" ht="12.75" customHeight="1" x14ac:dyDescent="0.2">
      <c r="B38" s="8" t="s">
        <v>67</v>
      </c>
      <c r="C38" s="194"/>
      <c r="D38" s="194">
        <v>0</v>
      </c>
    </row>
    <row r="39" spans="2:5" x14ac:dyDescent="0.2">
      <c r="B39" s="11" t="s">
        <v>68</v>
      </c>
      <c r="C39" s="192" t="e">
        <f>C37+C38</f>
        <v>#REF!</v>
      </c>
      <c r="D39" s="192" t="e">
        <f>D37+D38</f>
        <v>#REF!</v>
      </c>
    </row>
    <row r="40" spans="2:5" x14ac:dyDescent="0.2">
      <c r="B40" s="8"/>
      <c r="C40" s="32"/>
      <c r="D40" s="32"/>
    </row>
    <row r="41" spans="2:5" x14ac:dyDescent="0.2">
      <c r="B41" s="31" t="s">
        <v>69</v>
      </c>
      <c r="C41" s="196"/>
      <c r="D41" s="196"/>
    </row>
    <row r="42" spans="2:5" x14ac:dyDescent="0.2">
      <c r="B42" s="8"/>
      <c r="C42" s="32"/>
      <c r="D42" s="32"/>
    </row>
    <row r="43" spans="2:5" x14ac:dyDescent="0.2">
      <c r="B43" s="11" t="s">
        <v>70</v>
      </c>
      <c r="C43" s="197" t="e">
        <f>C39*0.3</f>
        <v>#REF!</v>
      </c>
      <c r="D43" s="197" t="e">
        <f>D39*0.3</f>
        <v>#REF!</v>
      </c>
    </row>
    <row r="44" spans="2:5" x14ac:dyDescent="0.2">
      <c r="B44" s="8" t="s">
        <v>5</v>
      </c>
      <c r="C44" s="192"/>
      <c r="D44" s="192"/>
    </row>
    <row r="45" spans="2:5" x14ac:dyDescent="0.2">
      <c r="B45" s="8" t="s">
        <v>71</v>
      </c>
      <c r="C45" s="103" t="e">
        <f>(-C19-C29)*0.1</f>
        <v>#REF!</v>
      </c>
      <c r="D45" s="103">
        <f>-D19*0.1</f>
        <v>0</v>
      </c>
    </row>
    <row r="46" spans="2:5" x14ac:dyDescent="0.2">
      <c r="B46" s="11" t="s">
        <v>72</v>
      </c>
      <c r="C46" s="192" t="e">
        <f>C43+C45</f>
        <v>#REF!</v>
      </c>
      <c r="D46" s="192" t="e">
        <f>D43+D45</f>
        <v>#REF!</v>
      </c>
    </row>
    <row r="47" spans="2:5" x14ac:dyDescent="0.2">
      <c r="B47" s="8" t="s">
        <v>4</v>
      </c>
      <c r="C47" s="32"/>
      <c r="D47" s="32"/>
    </row>
    <row r="48" spans="2:5" x14ac:dyDescent="0.2">
      <c r="B48" s="11" t="s">
        <v>73</v>
      </c>
      <c r="C48" s="105"/>
      <c r="D48" s="105"/>
    </row>
    <row r="49" spans="2:5" x14ac:dyDescent="0.2">
      <c r="B49" s="32" t="s">
        <v>74</v>
      </c>
      <c r="C49" s="174">
        <v>2586.9900000000002</v>
      </c>
      <c r="D49" s="174">
        <v>1485.1</v>
      </c>
    </row>
    <row r="50" spans="2:5" x14ac:dyDescent="0.2">
      <c r="B50" s="32" t="s">
        <v>75</v>
      </c>
      <c r="C50" s="176">
        <v>28089.360000000001</v>
      </c>
      <c r="D50" s="176">
        <v>25704.47</v>
      </c>
    </row>
    <row r="51" spans="2:5" ht="13.5" thickBot="1" x14ac:dyDescent="0.25">
      <c r="B51" s="11" t="s">
        <v>76</v>
      </c>
      <c r="C51" s="198" t="e">
        <f>C46-SUM(C49:C50)</f>
        <v>#REF!</v>
      </c>
      <c r="D51" s="198" t="e">
        <f>D46-SUM(D49:D50)</f>
        <v>#REF!</v>
      </c>
    </row>
    <row r="52" spans="2:5" ht="13.5" thickTop="1" x14ac:dyDescent="0.2">
      <c r="B52" s="8"/>
      <c r="C52" s="32"/>
      <c r="D52" s="32"/>
    </row>
    <row r="53" spans="2:5" x14ac:dyDescent="0.2">
      <c r="B53" s="71" t="s">
        <v>77</v>
      </c>
      <c r="C53" s="192" t="e">
        <f>C46</f>
        <v>#REF!</v>
      </c>
      <c r="D53" s="192" t="e">
        <f>D46</f>
        <v>#REF!</v>
      </c>
    </row>
    <row r="54" spans="2:5" x14ac:dyDescent="0.2">
      <c r="B54" s="8" t="s">
        <v>4</v>
      </c>
      <c r="C54" s="196"/>
      <c r="D54" s="196"/>
    </row>
    <row r="55" spans="2:5" x14ac:dyDescent="0.2">
      <c r="B55" s="72" t="s">
        <v>78</v>
      </c>
      <c r="C55" s="195">
        <f>+C56+C57</f>
        <v>160781.8689</v>
      </c>
      <c r="D55" s="195">
        <f>+D56+D57</f>
        <v>82807.508999999991</v>
      </c>
      <c r="E55" s="37"/>
    </row>
    <row r="56" spans="2:5" x14ac:dyDescent="0.2">
      <c r="B56" s="8" t="s">
        <v>53</v>
      </c>
      <c r="C56" s="30">
        <f>C21*0.3</f>
        <v>13305.96</v>
      </c>
      <c r="D56" s="30">
        <f>D21*0.3</f>
        <v>11858.178</v>
      </c>
    </row>
    <row r="57" spans="2:5" x14ac:dyDescent="0.2">
      <c r="B57" s="8" t="s">
        <v>176</v>
      </c>
      <c r="C57" s="30">
        <f>C22*0.3</f>
        <v>147475.90890000001</v>
      </c>
      <c r="D57" s="30">
        <f>D22*0.3</f>
        <v>70949.330999999991</v>
      </c>
    </row>
    <row r="58" spans="2:5" x14ac:dyDescent="0.2">
      <c r="B58" s="11" t="s">
        <v>79</v>
      </c>
      <c r="C58" s="106"/>
      <c r="D58" s="199">
        <v>0</v>
      </c>
    </row>
    <row r="59" spans="2:5" x14ac:dyDescent="0.2">
      <c r="B59" s="8" t="s">
        <v>80</v>
      </c>
      <c r="C59" s="30"/>
      <c r="D59" s="30"/>
    </row>
    <row r="60" spans="2:5" x14ac:dyDescent="0.2">
      <c r="B60" s="72" t="s">
        <v>81</v>
      </c>
      <c r="C60" s="195">
        <f>SUM(C61:C62)</f>
        <v>133364.72887832881</v>
      </c>
      <c r="D60" s="195">
        <f>SUM(D61:D62)</f>
        <v>82108.628999999986</v>
      </c>
    </row>
    <row r="61" spans="2:5" x14ac:dyDescent="0.2">
      <c r="B61" s="8" t="s">
        <v>82</v>
      </c>
      <c r="C61" s="30">
        <f>(-C18)*0.3</f>
        <v>7024.2269999999999</v>
      </c>
      <c r="D61" s="30">
        <f>(-D18)*0.3</f>
        <v>3497.9459999999999</v>
      </c>
    </row>
    <row r="62" spans="2:5" x14ac:dyDescent="0.2">
      <c r="B62" s="8" t="s">
        <v>177</v>
      </c>
      <c r="C62" s="30">
        <f>(-C17)*0.3</f>
        <v>126340.5018783288</v>
      </c>
      <c r="D62" s="30">
        <f>(-D17)*0.3</f>
        <v>78610.68299999999</v>
      </c>
    </row>
    <row r="63" spans="2:5" x14ac:dyDescent="0.2">
      <c r="B63" s="11" t="s">
        <v>83</v>
      </c>
      <c r="C63" s="199"/>
      <c r="D63" s="199"/>
    </row>
    <row r="64" spans="2:5" ht="14.25" x14ac:dyDescent="0.2">
      <c r="C64" s="200"/>
      <c r="D64" s="200"/>
    </row>
    <row r="65" spans="2:5" x14ac:dyDescent="0.2">
      <c r="B65" s="11" t="s">
        <v>84</v>
      </c>
      <c r="C65" s="195" t="e">
        <f>C53-C55-C58+C60+C63</f>
        <v>#REF!</v>
      </c>
      <c r="D65" s="195" t="e">
        <f>D53-D55-D58+D60+D63</f>
        <v>#REF!</v>
      </c>
      <c r="E65" s="37"/>
    </row>
    <row r="66" spans="2:5" ht="14.25" x14ac:dyDescent="0.2">
      <c r="B66" s="8" t="s">
        <v>85</v>
      </c>
      <c r="C66" s="201" t="e">
        <f>C53-C65</f>
        <v>#REF!</v>
      </c>
      <c r="D66" s="201" t="e">
        <f>D53-D65</f>
        <v>#REF!</v>
      </c>
    </row>
    <row r="69" spans="2:5" x14ac:dyDescent="0.2">
      <c r="C69" s="5"/>
    </row>
  </sheetData>
  <mergeCells count="3">
    <mergeCell ref="B3:C3"/>
    <mergeCell ref="B4:C4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workbookViewId="0">
      <selection activeCell="G19" sqref="G19"/>
    </sheetView>
  </sheetViews>
  <sheetFormatPr baseColWidth="10" defaultColWidth="11.42578125" defaultRowHeight="12.75" x14ac:dyDescent="0.2"/>
  <cols>
    <col min="2" max="2" width="9.85546875" bestFit="1" customWidth="1"/>
    <col min="3" max="3" width="56.42578125" customWidth="1"/>
    <col min="4" max="4" width="14" customWidth="1"/>
    <col min="5" max="5" width="12.5703125" customWidth="1"/>
  </cols>
  <sheetData>
    <row r="1" spans="1:6" x14ac:dyDescent="0.2">
      <c r="B1" s="33"/>
      <c r="C1" s="34" t="s">
        <v>33</v>
      </c>
      <c r="D1" s="33"/>
      <c r="E1" s="33"/>
    </row>
    <row r="2" spans="1:6" x14ac:dyDescent="0.2">
      <c r="B2" s="35"/>
      <c r="C2" s="35"/>
      <c r="D2" s="33"/>
      <c r="E2" s="33"/>
    </row>
    <row r="3" spans="1:6" ht="27" x14ac:dyDescent="0.25">
      <c r="B3" s="91" t="s">
        <v>34</v>
      </c>
      <c r="C3" s="92" t="s">
        <v>35</v>
      </c>
      <c r="D3" s="173">
        <v>45838</v>
      </c>
      <c r="E3" s="100" t="s">
        <v>36</v>
      </c>
    </row>
    <row r="4" spans="1:6" x14ac:dyDescent="0.2">
      <c r="B4" s="73" t="s">
        <v>38</v>
      </c>
      <c r="C4" s="73" t="s">
        <v>39</v>
      </c>
      <c r="D4" s="74">
        <v>300</v>
      </c>
      <c r="E4" s="75">
        <v>300</v>
      </c>
    </row>
    <row r="5" spans="1:6" x14ac:dyDescent="0.2">
      <c r="B5" s="73" t="s">
        <v>37</v>
      </c>
      <c r="C5" s="73" t="s">
        <v>179</v>
      </c>
      <c r="D5" s="74">
        <v>1260</v>
      </c>
      <c r="E5" s="79"/>
    </row>
    <row r="6" spans="1:6" x14ac:dyDescent="0.2">
      <c r="A6">
        <v>44371</v>
      </c>
      <c r="B6" s="73"/>
      <c r="C6" s="73" t="s">
        <v>40</v>
      </c>
      <c r="D6" s="74">
        <v>6000</v>
      </c>
      <c r="E6" s="75"/>
      <c r="F6" t="s">
        <v>275</v>
      </c>
    </row>
    <row r="7" spans="1:6" x14ac:dyDescent="0.2">
      <c r="B7" s="73" t="s">
        <v>180</v>
      </c>
      <c r="C7" s="73" t="s">
        <v>181</v>
      </c>
      <c r="D7" s="74">
        <v>571.28</v>
      </c>
      <c r="E7" s="79"/>
    </row>
    <row r="8" spans="1:6" x14ac:dyDescent="0.2">
      <c r="B8" s="73" t="s">
        <v>188</v>
      </c>
      <c r="C8" s="73" t="s">
        <v>189</v>
      </c>
      <c r="D8" s="74">
        <v>310.75</v>
      </c>
      <c r="E8" s="79"/>
    </row>
    <row r="9" spans="1:6" x14ac:dyDescent="0.2">
      <c r="B9" s="73"/>
      <c r="C9" s="73"/>
      <c r="D9" s="74"/>
      <c r="E9" s="79"/>
    </row>
    <row r="10" spans="1:6" x14ac:dyDescent="0.2">
      <c r="B10" s="73"/>
      <c r="C10" s="73"/>
      <c r="D10" s="74"/>
      <c r="E10" s="79"/>
    </row>
    <row r="11" spans="1:6" x14ac:dyDescent="0.2">
      <c r="B11" s="73"/>
      <c r="C11" s="82"/>
      <c r="D11" s="74"/>
      <c r="E11" s="79"/>
    </row>
    <row r="12" spans="1:6" x14ac:dyDescent="0.2">
      <c r="A12" s="85"/>
      <c r="B12" s="73"/>
      <c r="C12" s="82"/>
      <c r="D12" s="74"/>
      <c r="E12" s="79"/>
    </row>
    <row r="13" spans="1:6" x14ac:dyDescent="0.2">
      <c r="B13" s="73"/>
      <c r="C13" s="83"/>
      <c r="D13" s="74"/>
      <c r="E13" s="79"/>
    </row>
    <row r="14" spans="1:6" ht="13.5" customHeight="1" x14ac:dyDescent="0.2">
      <c r="B14" s="73"/>
      <c r="C14" s="82"/>
      <c r="D14" s="74"/>
      <c r="E14" s="79"/>
    </row>
    <row r="15" spans="1:6" ht="13.5" customHeight="1" x14ac:dyDescent="0.2">
      <c r="B15" s="82"/>
      <c r="C15" s="93"/>
      <c r="D15" s="94">
        <f>SUM(D4:D14)</f>
        <v>8442.0299999999988</v>
      </c>
      <c r="E15" s="95">
        <f>SUM(E4:E14)</f>
        <v>300</v>
      </c>
    </row>
    <row r="16" spans="1:6" ht="13.5" customHeight="1" x14ac:dyDescent="0.2">
      <c r="B16" s="15"/>
      <c r="C16" s="15"/>
      <c r="D16" s="96"/>
      <c r="E16" s="15"/>
    </row>
    <row r="17" spans="2:6" x14ac:dyDescent="0.2">
      <c r="B17" s="15"/>
      <c r="C17" s="76" t="s">
        <v>41</v>
      </c>
      <c r="E17" s="97">
        <f>E15</f>
        <v>300</v>
      </c>
    </row>
    <row r="18" spans="2:6" x14ac:dyDescent="0.2">
      <c r="B18" s="15"/>
      <c r="C18" s="15"/>
      <c r="D18" s="96"/>
      <c r="E18" s="15"/>
    </row>
    <row r="19" spans="2:6" x14ac:dyDescent="0.2">
      <c r="B19" s="15"/>
      <c r="C19" s="76" t="s">
        <v>36</v>
      </c>
      <c r="D19" s="36"/>
      <c r="E19" s="97">
        <f>E17</f>
        <v>300</v>
      </c>
      <c r="F19" s="36"/>
    </row>
    <row r="20" spans="2:6" ht="13.5" x14ac:dyDescent="0.25">
      <c r="B20" s="15"/>
      <c r="C20" s="77"/>
      <c r="E20" s="96"/>
    </row>
    <row r="21" spans="2:6" x14ac:dyDescent="0.2">
      <c r="B21" s="15"/>
      <c r="C21" s="16" t="s">
        <v>27</v>
      </c>
      <c r="E21" s="97">
        <f>D15-E19</f>
        <v>8142.0299999999988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40675-6085-4D6B-B3D5-828799B0611E}">
  <dimension ref="B1:I49"/>
  <sheetViews>
    <sheetView topLeftCell="A11" workbookViewId="0">
      <selection activeCell="M9" sqref="M9"/>
    </sheetView>
  </sheetViews>
  <sheetFormatPr baseColWidth="10" defaultRowHeight="12.75" x14ac:dyDescent="0.2"/>
  <cols>
    <col min="1" max="1" width="5.85546875" customWidth="1"/>
    <col min="2" max="2" width="30" customWidth="1"/>
    <col min="3" max="3" width="8.85546875" customWidth="1"/>
    <col min="4" max="4" width="6.42578125" customWidth="1"/>
    <col min="5" max="5" width="18.85546875" customWidth="1"/>
    <col min="6" max="6" width="6.28515625" customWidth="1"/>
    <col min="7" max="7" width="18.85546875" customWidth="1"/>
  </cols>
  <sheetData>
    <row r="1" spans="2:9" ht="18" x14ac:dyDescent="0.25">
      <c r="B1" s="109"/>
      <c r="C1" s="110" t="s">
        <v>0</v>
      </c>
      <c r="D1" s="111"/>
      <c r="E1" s="22"/>
      <c r="F1" s="23"/>
      <c r="G1" s="22"/>
    </row>
    <row r="2" spans="2:9" ht="16.5" x14ac:dyDescent="0.3">
      <c r="B2" s="112"/>
      <c r="C2" s="113" t="s">
        <v>194</v>
      </c>
      <c r="D2" s="113"/>
      <c r="E2" s="114"/>
      <c r="F2" s="24"/>
      <c r="G2" s="114"/>
    </row>
    <row r="3" spans="2:9" ht="16.5" x14ac:dyDescent="0.3">
      <c r="B3" s="112"/>
      <c r="C3" s="113" t="s">
        <v>273</v>
      </c>
      <c r="D3" s="113"/>
      <c r="E3" s="114"/>
      <c r="F3" s="24"/>
      <c r="G3" s="114"/>
    </row>
    <row r="4" spans="2:9" x14ac:dyDescent="0.2">
      <c r="B4" s="115"/>
      <c r="C4" s="116" t="s">
        <v>195</v>
      </c>
      <c r="D4" s="116"/>
      <c r="E4" s="117"/>
      <c r="F4" s="26"/>
      <c r="G4" s="117"/>
    </row>
    <row r="5" spans="2:9" x14ac:dyDescent="0.2">
      <c r="B5" s="29"/>
      <c r="C5" s="29"/>
      <c r="D5" s="29"/>
      <c r="E5" s="29"/>
      <c r="G5" s="29"/>
    </row>
    <row r="6" spans="2:9" x14ac:dyDescent="0.2">
      <c r="B6" s="32"/>
      <c r="C6" s="32"/>
      <c r="D6" s="32"/>
      <c r="E6" s="101">
        <v>2024</v>
      </c>
      <c r="F6" s="32"/>
      <c r="G6" s="101">
        <v>2023</v>
      </c>
    </row>
    <row r="7" spans="2:9" x14ac:dyDescent="0.2">
      <c r="B7" s="105" t="s">
        <v>196</v>
      </c>
      <c r="C7" s="105"/>
      <c r="D7" s="105"/>
      <c r="E7" s="32"/>
      <c r="F7" s="32"/>
      <c r="G7" s="32"/>
    </row>
    <row r="8" spans="2:9" x14ac:dyDescent="0.2">
      <c r="B8" s="32" t="s">
        <v>197</v>
      </c>
      <c r="C8" s="32"/>
      <c r="D8" s="32" t="s">
        <v>120</v>
      </c>
      <c r="E8" s="39">
        <f>G10</f>
        <v>2502400</v>
      </c>
      <c r="F8" s="32" t="s">
        <v>120</v>
      </c>
      <c r="G8" s="39">
        <v>2002400</v>
      </c>
    </row>
    <row r="9" spans="2:9" x14ac:dyDescent="0.2">
      <c r="B9" s="32" t="s">
        <v>198</v>
      </c>
      <c r="C9" s="32"/>
      <c r="D9" s="32"/>
      <c r="E9" s="103">
        <v>0</v>
      </c>
      <c r="F9" s="32"/>
      <c r="G9" s="103">
        <v>500000</v>
      </c>
    </row>
    <row r="10" spans="2:9" x14ac:dyDescent="0.2">
      <c r="B10" s="105" t="s">
        <v>199</v>
      </c>
      <c r="C10" s="105"/>
      <c r="D10" s="105"/>
      <c r="E10" s="104">
        <f>SUM(E8:E9)</f>
        <v>2502400</v>
      </c>
      <c r="F10" s="32"/>
      <c r="G10" s="104">
        <f>SUM(G8:G9)</f>
        <v>2502400</v>
      </c>
      <c r="H10" s="37"/>
      <c r="I10" s="37"/>
    </row>
    <row r="11" spans="2:9" x14ac:dyDescent="0.2">
      <c r="B11" s="32"/>
      <c r="C11" s="32"/>
      <c r="D11" s="32"/>
      <c r="E11" s="39"/>
      <c r="F11" s="32"/>
      <c r="G11" s="39"/>
    </row>
    <row r="12" spans="2:9" x14ac:dyDescent="0.2">
      <c r="B12" s="105" t="s">
        <v>200</v>
      </c>
      <c r="C12" s="105"/>
      <c r="D12" s="105"/>
      <c r="E12" s="39"/>
      <c r="F12" s="32"/>
      <c r="G12" s="39"/>
    </row>
    <row r="13" spans="2:9" x14ac:dyDescent="0.2">
      <c r="B13" s="32" t="s">
        <v>197</v>
      </c>
      <c r="C13" s="32"/>
      <c r="D13" s="32"/>
      <c r="E13" s="39">
        <f>G15</f>
        <v>779297.26260000002</v>
      </c>
      <c r="F13" s="39"/>
      <c r="G13" s="39">
        <v>740582.21</v>
      </c>
    </row>
    <row r="14" spans="2:9" x14ac:dyDescent="0.2">
      <c r="B14" s="32" t="s">
        <v>201</v>
      </c>
      <c r="C14" s="32"/>
      <c r="D14" s="32"/>
      <c r="E14" s="103" t="e">
        <f>#REF!</f>
        <v>#REF!</v>
      </c>
      <c r="F14" s="32"/>
      <c r="G14" s="103">
        <v>38715.052600000017</v>
      </c>
    </row>
    <row r="15" spans="2:9" x14ac:dyDescent="0.2">
      <c r="B15" s="105" t="s">
        <v>202</v>
      </c>
      <c r="C15" s="105"/>
      <c r="D15" s="105"/>
      <c r="E15" s="104" t="e">
        <f>SUM(E13:E14)</f>
        <v>#REF!</v>
      </c>
      <c r="F15" s="32"/>
      <c r="G15" s="104">
        <f>SUM(G13:G14)</f>
        <v>779297.26260000002</v>
      </c>
    </row>
    <row r="16" spans="2:9" x14ac:dyDescent="0.2">
      <c r="B16" s="32"/>
      <c r="C16" s="32"/>
      <c r="D16" s="32"/>
      <c r="E16" s="39"/>
      <c r="F16" s="32"/>
      <c r="G16" s="39"/>
    </row>
    <row r="17" spans="2:8" x14ac:dyDescent="0.2">
      <c r="B17" s="105" t="s">
        <v>203</v>
      </c>
      <c r="C17" s="105"/>
      <c r="D17" s="105"/>
      <c r="E17" s="39"/>
      <c r="F17" s="32"/>
      <c r="G17" s="39"/>
    </row>
    <row r="18" spans="2:8" x14ac:dyDescent="0.2">
      <c r="B18" s="32" t="s">
        <v>197</v>
      </c>
      <c r="C18" s="32"/>
      <c r="D18" s="32"/>
      <c r="E18" s="39">
        <f>G20</f>
        <v>1370671.92618</v>
      </c>
      <c r="F18" s="32"/>
      <c r="G18" s="39">
        <v>1049252.9099999999</v>
      </c>
    </row>
    <row r="19" spans="2:8" x14ac:dyDescent="0.2">
      <c r="B19" s="32" t="s">
        <v>204</v>
      </c>
      <c r="C19" s="32"/>
      <c r="D19" s="32"/>
      <c r="E19" s="103" t="e">
        <f>#REF!</f>
        <v>#REF!</v>
      </c>
      <c r="F19" s="32"/>
      <c r="G19" s="103">
        <v>321419.01618000009</v>
      </c>
    </row>
    <row r="20" spans="2:8" x14ac:dyDescent="0.2">
      <c r="B20" s="105" t="s">
        <v>202</v>
      </c>
      <c r="C20" s="105"/>
      <c r="D20" s="105"/>
      <c r="E20" s="104" t="e">
        <f>SUM(E18:E19)</f>
        <v>#REF!</v>
      </c>
      <c r="F20" s="32"/>
      <c r="G20" s="104">
        <f>SUM(G18:G19)</f>
        <v>1370671.92618</v>
      </c>
    </row>
    <row r="21" spans="2:8" x14ac:dyDescent="0.2">
      <c r="B21" s="32"/>
      <c r="C21" s="32"/>
      <c r="D21" s="32"/>
      <c r="E21" s="103"/>
      <c r="F21" s="32"/>
      <c r="G21" s="103"/>
    </row>
    <row r="22" spans="2:8" ht="13.5" thickBot="1" x14ac:dyDescent="0.25">
      <c r="B22" s="105" t="s">
        <v>205</v>
      </c>
      <c r="C22" s="105"/>
      <c r="D22" s="105" t="s">
        <v>120</v>
      </c>
      <c r="E22" s="118" t="e">
        <f>E10+E15+E20</f>
        <v>#REF!</v>
      </c>
      <c r="F22" s="105" t="s">
        <v>120</v>
      </c>
      <c r="G22" s="118">
        <f>G10+G15+G20</f>
        <v>4652369.1887800004</v>
      </c>
    </row>
    <row r="23" spans="2:8" ht="13.5" thickTop="1" x14ac:dyDescent="0.2">
      <c r="B23" s="32"/>
      <c r="C23" s="32"/>
      <c r="D23" s="32"/>
    </row>
    <row r="24" spans="2:8" x14ac:dyDescent="0.2">
      <c r="B24" s="32" t="s">
        <v>206</v>
      </c>
      <c r="C24" s="32"/>
      <c r="D24" s="32"/>
      <c r="E24" s="39">
        <f>E10/10</f>
        <v>250240</v>
      </c>
      <c r="F24" s="32"/>
      <c r="G24" s="39">
        <v>250240</v>
      </c>
      <c r="H24" s="37"/>
    </row>
    <row r="25" spans="2:8" x14ac:dyDescent="0.2">
      <c r="B25" s="32" t="s">
        <v>207</v>
      </c>
      <c r="C25" s="32"/>
      <c r="D25" s="32"/>
      <c r="E25" s="119">
        <f>E10/E24</f>
        <v>10</v>
      </c>
      <c r="F25" s="32"/>
      <c r="G25" s="119">
        <f>G10/G24</f>
        <v>10</v>
      </c>
    </row>
    <row r="26" spans="2:8" x14ac:dyDescent="0.2">
      <c r="B26" s="32" t="s">
        <v>208</v>
      </c>
      <c r="C26" s="32"/>
      <c r="D26" s="32"/>
      <c r="E26" s="119" t="e">
        <f>E22/E24</f>
        <v>#REF!</v>
      </c>
      <c r="F26" s="32"/>
      <c r="G26" s="119">
        <f>G22/G24</f>
        <v>18.591628791480179</v>
      </c>
    </row>
    <row r="27" spans="2:8" ht="14.25" x14ac:dyDescent="0.2">
      <c r="B27" s="120"/>
      <c r="C27" s="120"/>
      <c r="D27" s="120"/>
      <c r="E27" s="120"/>
      <c r="F27" s="120"/>
      <c r="G27" s="120"/>
    </row>
    <row r="33" spans="2:7" x14ac:dyDescent="0.2">
      <c r="B33" s="8"/>
      <c r="C33" s="8"/>
      <c r="D33" s="8"/>
      <c r="E33" s="6"/>
      <c r="G33" s="6"/>
    </row>
    <row r="34" spans="2:7" x14ac:dyDescent="0.2">
      <c r="B34" s="8"/>
      <c r="C34" s="8"/>
      <c r="D34" s="8"/>
      <c r="E34" s="6"/>
      <c r="G34" s="6"/>
    </row>
    <row r="35" spans="2:7" x14ac:dyDescent="0.2">
      <c r="B35" s="32" t="s">
        <v>209</v>
      </c>
      <c r="D35" s="32"/>
      <c r="E35" s="121"/>
      <c r="F35" s="122" t="s">
        <v>210</v>
      </c>
      <c r="G35" s="121"/>
    </row>
    <row r="36" spans="2:7" x14ac:dyDescent="0.2">
      <c r="B36" s="32" t="s">
        <v>211</v>
      </c>
      <c r="D36" s="32"/>
      <c r="E36" s="32"/>
      <c r="F36" s="122" t="s">
        <v>212</v>
      </c>
      <c r="G36" s="32"/>
    </row>
    <row r="37" spans="2:7" ht="16.5" x14ac:dyDescent="0.3">
      <c r="D37" s="32"/>
      <c r="E37" s="32"/>
      <c r="F37" s="123"/>
      <c r="G37" s="32"/>
    </row>
    <row r="38" spans="2:7" x14ac:dyDescent="0.2">
      <c r="B38" s="8"/>
      <c r="C38" s="8"/>
      <c r="D38" s="8"/>
      <c r="E38" s="6"/>
      <c r="G38" s="6"/>
    </row>
    <row r="42" spans="2:7" ht="18.75" customHeight="1" x14ac:dyDescent="0.2">
      <c r="B42" s="205" t="s">
        <v>213</v>
      </c>
      <c r="C42" s="205"/>
      <c r="D42" s="205"/>
      <c r="E42" s="205"/>
      <c r="F42" s="205"/>
      <c r="G42" s="205"/>
    </row>
    <row r="43" spans="2:7" x14ac:dyDescent="0.2">
      <c r="B43" s="205" t="s">
        <v>214</v>
      </c>
      <c r="C43" s="205"/>
      <c r="D43" s="205"/>
      <c r="E43" s="205"/>
      <c r="F43" s="205"/>
      <c r="G43" s="205"/>
    </row>
    <row r="44" spans="2:7" x14ac:dyDescent="0.2">
      <c r="B44" s="205" t="s">
        <v>215</v>
      </c>
      <c r="C44" s="205"/>
      <c r="D44" s="205"/>
      <c r="E44" s="205"/>
      <c r="F44" s="205"/>
      <c r="G44" s="205"/>
    </row>
    <row r="49" spans="5:7" x14ac:dyDescent="0.2">
      <c r="E49" s="39" t="e">
        <f>E22-#REF!</f>
        <v>#REF!</v>
      </c>
      <c r="F49" s="32"/>
      <c r="G49" s="39" t="e">
        <f>G22-#REF!</f>
        <v>#REF!</v>
      </c>
    </row>
  </sheetData>
  <mergeCells count="3">
    <mergeCell ref="B42:G42"/>
    <mergeCell ref="B43:G43"/>
    <mergeCell ref="B44:G44"/>
  </mergeCells>
  <pageMargins left="0.4" right="0.1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2A8F-72F6-42A7-921E-98B582D3CE0C}">
  <sheetPr>
    <pageSetUpPr fitToPage="1"/>
  </sheetPr>
  <dimension ref="A1:G81"/>
  <sheetViews>
    <sheetView showGridLines="0" workbookViewId="0">
      <selection activeCell="D7" sqref="D7"/>
    </sheetView>
  </sheetViews>
  <sheetFormatPr baseColWidth="10" defaultRowHeight="15" customHeight="1" x14ac:dyDescent="0.2"/>
  <cols>
    <col min="1" max="1" width="10.7109375" customWidth="1"/>
    <col min="2" max="2" width="65.7109375" customWidth="1"/>
    <col min="3" max="3" width="4.85546875" customWidth="1"/>
    <col min="4" max="4" width="16.42578125" customWidth="1"/>
    <col min="5" max="5" width="4.7109375" customWidth="1"/>
    <col min="6" max="6" width="17.7109375" customWidth="1"/>
  </cols>
  <sheetData>
    <row r="1" spans="1:7" ht="15" customHeight="1" x14ac:dyDescent="0.3">
      <c r="A1" s="120"/>
      <c r="B1" s="207" t="s">
        <v>216</v>
      </c>
      <c r="C1" s="208"/>
      <c r="D1" s="208"/>
      <c r="E1" s="208"/>
      <c r="F1" s="209"/>
      <c r="G1" s="120"/>
    </row>
    <row r="2" spans="1:7" ht="15" customHeight="1" x14ac:dyDescent="0.3">
      <c r="A2" s="120"/>
      <c r="B2" s="210" t="s">
        <v>217</v>
      </c>
      <c r="C2" s="211"/>
      <c r="D2" s="211"/>
      <c r="E2" s="211"/>
      <c r="F2" s="212"/>
      <c r="G2" s="120"/>
    </row>
    <row r="3" spans="1:7" ht="15" customHeight="1" x14ac:dyDescent="0.3">
      <c r="A3" s="120"/>
      <c r="B3" s="213" t="s">
        <v>274</v>
      </c>
      <c r="C3" s="214"/>
      <c r="D3" s="214"/>
      <c r="E3" s="214"/>
      <c r="F3" s="215"/>
      <c r="G3" s="120"/>
    </row>
    <row r="4" spans="1:7" ht="15" customHeight="1" x14ac:dyDescent="0.3">
      <c r="A4" s="120"/>
      <c r="B4" s="216" t="s">
        <v>218</v>
      </c>
      <c r="C4" s="217"/>
      <c r="D4" s="217"/>
      <c r="E4" s="217"/>
      <c r="F4" s="218"/>
      <c r="G4" s="120"/>
    </row>
    <row r="5" spans="1:7" ht="15" customHeight="1" x14ac:dyDescent="0.3">
      <c r="A5" s="120"/>
      <c r="B5" s="124"/>
      <c r="C5" s="124"/>
      <c r="D5" s="125">
        <v>2024</v>
      </c>
      <c r="E5" s="126"/>
      <c r="F5" s="125">
        <v>2023</v>
      </c>
      <c r="G5" s="120"/>
    </row>
    <row r="6" spans="1:7" ht="15" customHeight="1" x14ac:dyDescent="0.3">
      <c r="A6" s="120"/>
      <c r="B6" s="127" t="s">
        <v>219</v>
      </c>
      <c r="C6" s="127"/>
      <c r="D6" s="128"/>
      <c r="E6" s="126"/>
      <c r="F6" s="128"/>
      <c r="G6" s="120"/>
    </row>
    <row r="7" spans="1:7" ht="15" customHeight="1" x14ac:dyDescent="0.3">
      <c r="A7" s="120"/>
      <c r="B7" s="129" t="s">
        <v>204</v>
      </c>
      <c r="C7" s="130" t="s">
        <v>120</v>
      </c>
      <c r="D7" s="172" t="e">
        <f>#REF!</f>
        <v>#REF!</v>
      </c>
      <c r="E7" s="130" t="s">
        <v>120</v>
      </c>
      <c r="F7" s="131">
        <v>321419</v>
      </c>
      <c r="G7" s="120"/>
    </row>
    <row r="8" spans="1:7" ht="15" customHeight="1" x14ac:dyDescent="0.3">
      <c r="A8" s="120"/>
      <c r="B8" s="129" t="s">
        <v>220</v>
      </c>
      <c r="C8" s="129"/>
      <c r="D8" s="120"/>
      <c r="E8" s="120"/>
      <c r="F8" s="120"/>
      <c r="G8" s="120"/>
    </row>
    <row r="9" spans="1:7" ht="15" customHeight="1" x14ac:dyDescent="0.3">
      <c r="A9" s="120"/>
      <c r="B9" s="129" t="s">
        <v>221</v>
      </c>
      <c r="C9" s="129"/>
      <c r="D9" s="131"/>
      <c r="E9" s="131"/>
      <c r="F9" s="131"/>
      <c r="G9" s="120"/>
    </row>
    <row r="10" spans="1:7" ht="15" customHeight="1" x14ac:dyDescent="0.3">
      <c r="A10" s="120"/>
      <c r="B10" s="129" t="s">
        <v>222</v>
      </c>
      <c r="C10" s="129"/>
      <c r="D10" s="131">
        <v>26253</v>
      </c>
      <c r="E10" s="131"/>
      <c r="F10" s="131">
        <v>26253</v>
      </c>
      <c r="G10" s="120"/>
    </row>
    <row r="11" spans="1:7" ht="15" customHeight="1" x14ac:dyDescent="0.3">
      <c r="A11" s="120"/>
      <c r="B11" s="129" t="s">
        <v>223</v>
      </c>
      <c r="C11" s="129"/>
      <c r="D11" s="131">
        <v>-2528</v>
      </c>
      <c r="E11" s="131"/>
      <c r="F11" s="131">
        <v>-2528</v>
      </c>
      <c r="G11" s="120"/>
    </row>
    <row r="12" spans="1:7" ht="15" customHeight="1" x14ac:dyDescent="0.3">
      <c r="A12" s="120"/>
      <c r="B12" s="129" t="s">
        <v>224</v>
      </c>
      <c r="C12" s="129"/>
      <c r="D12" s="131">
        <v>7110</v>
      </c>
      <c r="E12" s="131"/>
      <c r="F12" s="131">
        <v>7110</v>
      </c>
      <c r="G12" s="120"/>
    </row>
    <row r="13" spans="1:7" ht="15" customHeight="1" x14ac:dyDescent="0.3">
      <c r="A13" s="120"/>
      <c r="B13" s="129" t="s">
        <v>225</v>
      </c>
      <c r="C13" s="129"/>
      <c r="D13" s="131">
        <v>-9842</v>
      </c>
      <c r="E13" s="131"/>
      <c r="F13" s="131">
        <v>-9842</v>
      </c>
      <c r="G13" s="120"/>
    </row>
    <row r="14" spans="1:7" ht="15" customHeight="1" x14ac:dyDescent="0.3">
      <c r="A14" s="120"/>
      <c r="B14" s="129" t="s">
        <v>226</v>
      </c>
      <c r="C14" s="129"/>
      <c r="D14" s="131">
        <v>15334</v>
      </c>
      <c r="E14" s="131"/>
      <c r="F14" s="131">
        <v>15334</v>
      </c>
      <c r="G14" s="120"/>
    </row>
    <row r="15" spans="1:7" ht="15" customHeight="1" x14ac:dyDescent="0.3">
      <c r="A15" s="120"/>
      <c r="B15" s="129" t="s">
        <v>227</v>
      </c>
      <c r="C15" s="129"/>
      <c r="D15" s="131">
        <v>20890</v>
      </c>
      <c r="E15" s="131"/>
      <c r="F15" s="131">
        <v>20890</v>
      </c>
      <c r="G15" s="120"/>
    </row>
    <row r="16" spans="1:7" ht="15" customHeight="1" x14ac:dyDescent="0.3">
      <c r="A16" s="120"/>
      <c r="B16" s="129" t="s">
        <v>6</v>
      </c>
      <c r="C16" s="129"/>
      <c r="D16" s="131">
        <v>38715</v>
      </c>
      <c r="E16" s="131"/>
      <c r="F16" s="131">
        <v>38715</v>
      </c>
      <c r="G16" s="120"/>
    </row>
    <row r="17" spans="1:7" ht="15" customHeight="1" x14ac:dyDescent="0.3">
      <c r="A17" s="120"/>
      <c r="B17" s="129" t="s">
        <v>228</v>
      </c>
      <c r="C17" s="129"/>
      <c r="D17" s="131">
        <v>172048</v>
      </c>
      <c r="E17" s="131"/>
      <c r="F17" s="131">
        <v>172048</v>
      </c>
      <c r="G17" s="120"/>
    </row>
    <row r="18" spans="1:7" ht="15" customHeight="1" x14ac:dyDescent="0.3">
      <c r="A18" s="120"/>
      <c r="B18" s="129" t="s">
        <v>229</v>
      </c>
      <c r="C18" s="129"/>
      <c r="D18" s="131">
        <v>8104</v>
      </c>
      <c r="E18" s="131"/>
      <c r="F18" s="131">
        <v>8104</v>
      </c>
      <c r="G18" s="120"/>
    </row>
    <row r="19" spans="1:7" ht="15" customHeight="1" x14ac:dyDescent="0.3">
      <c r="A19" s="120"/>
      <c r="B19" s="129" t="s">
        <v>230</v>
      </c>
      <c r="C19" s="129"/>
      <c r="D19" s="132">
        <v>107008</v>
      </c>
      <c r="E19" s="131"/>
      <c r="F19" s="132">
        <v>107008</v>
      </c>
      <c r="G19" s="120"/>
    </row>
    <row r="20" spans="1:7" ht="15" customHeight="1" x14ac:dyDescent="0.3">
      <c r="A20" s="120"/>
      <c r="B20" s="129" t="s">
        <v>231</v>
      </c>
      <c r="C20" s="130" t="s">
        <v>120</v>
      </c>
      <c r="D20" s="133">
        <v>704511</v>
      </c>
      <c r="E20" s="130" t="s">
        <v>120</v>
      </c>
      <c r="F20" s="133">
        <v>704511</v>
      </c>
      <c r="G20" s="120"/>
    </row>
    <row r="21" spans="1:7" ht="15" customHeight="1" x14ac:dyDescent="0.3">
      <c r="A21" s="120"/>
      <c r="B21" s="127" t="s">
        <v>232</v>
      </c>
      <c r="C21" s="127"/>
      <c r="D21" s="120"/>
      <c r="E21" s="120"/>
      <c r="F21" s="120"/>
      <c r="G21" s="120"/>
    </row>
    <row r="22" spans="1:7" ht="15" customHeight="1" x14ac:dyDescent="0.3">
      <c r="A22" s="120"/>
      <c r="B22" s="129" t="s">
        <v>233</v>
      </c>
      <c r="C22" s="129"/>
      <c r="D22" s="131">
        <v>-267961</v>
      </c>
      <c r="E22" s="131"/>
      <c r="F22" s="131">
        <v>-267961</v>
      </c>
      <c r="G22" s="120"/>
    </row>
    <row r="23" spans="1:7" ht="15" customHeight="1" x14ac:dyDescent="0.3">
      <c r="A23" s="120"/>
      <c r="B23" s="129" t="s">
        <v>234</v>
      </c>
      <c r="C23" s="129"/>
      <c r="D23" s="131">
        <v>12165</v>
      </c>
      <c r="E23" s="131"/>
      <c r="F23" s="131">
        <v>12165</v>
      </c>
      <c r="G23" s="120"/>
    </row>
    <row r="24" spans="1:7" ht="15" customHeight="1" x14ac:dyDescent="0.3">
      <c r="A24" s="120"/>
      <c r="B24" s="129" t="s">
        <v>235</v>
      </c>
      <c r="C24" s="129"/>
      <c r="D24" s="131">
        <v>39156</v>
      </c>
      <c r="E24" s="131"/>
      <c r="F24" s="131">
        <v>39156</v>
      </c>
      <c r="G24" s="120"/>
    </row>
    <row r="25" spans="1:7" ht="15" customHeight="1" x14ac:dyDescent="0.3">
      <c r="A25" s="120"/>
      <c r="B25" s="129" t="s">
        <v>236</v>
      </c>
      <c r="C25" s="129"/>
      <c r="D25" s="131">
        <v>-30853</v>
      </c>
      <c r="E25" s="131"/>
      <c r="F25" s="131">
        <v>-30853</v>
      </c>
      <c r="G25" s="120"/>
    </row>
    <row r="26" spans="1:7" ht="15" customHeight="1" x14ac:dyDescent="0.3">
      <c r="A26" s="120"/>
      <c r="B26" s="129" t="s">
        <v>237</v>
      </c>
      <c r="C26" s="129"/>
      <c r="D26" s="131">
        <v>-10758</v>
      </c>
      <c r="E26" s="131"/>
      <c r="F26" s="131">
        <v>-10758</v>
      </c>
      <c r="G26" s="120"/>
    </row>
    <row r="27" spans="1:7" ht="15" customHeight="1" x14ac:dyDescent="0.3">
      <c r="A27" s="120"/>
      <c r="B27" s="129" t="s">
        <v>238</v>
      </c>
      <c r="C27" s="129"/>
      <c r="D27" s="131">
        <v>92975</v>
      </c>
      <c r="E27" s="131"/>
      <c r="F27" s="131">
        <v>92975</v>
      </c>
      <c r="G27" s="120"/>
    </row>
    <row r="28" spans="1:7" ht="15" customHeight="1" x14ac:dyDescent="0.3">
      <c r="A28" s="120"/>
      <c r="B28" s="129" t="s">
        <v>239</v>
      </c>
      <c r="C28" s="129"/>
      <c r="D28" s="132">
        <v>301711</v>
      </c>
      <c r="E28" s="131"/>
      <c r="F28" s="132">
        <v>301711</v>
      </c>
      <c r="G28" s="120"/>
    </row>
    <row r="29" spans="1:7" ht="15" customHeight="1" x14ac:dyDescent="0.3">
      <c r="A29" s="120"/>
      <c r="B29" s="127" t="s">
        <v>240</v>
      </c>
      <c r="C29" s="130" t="s">
        <v>120</v>
      </c>
      <c r="D29" s="133">
        <f>SUM(D20:D28)</f>
        <v>840946</v>
      </c>
      <c r="E29" s="130" t="s">
        <v>120</v>
      </c>
      <c r="F29" s="133">
        <v>840946</v>
      </c>
      <c r="G29" s="120"/>
    </row>
    <row r="30" spans="1:7" ht="15" customHeight="1" x14ac:dyDescent="0.3">
      <c r="A30" s="120"/>
      <c r="B30" s="129" t="s">
        <v>241</v>
      </c>
      <c r="C30" s="129"/>
      <c r="D30" s="132">
        <v>-158365</v>
      </c>
      <c r="E30" s="134"/>
      <c r="F30" s="132">
        <v>-158365</v>
      </c>
      <c r="G30" s="120"/>
    </row>
    <row r="31" spans="1:7" ht="15" customHeight="1" x14ac:dyDescent="0.3">
      <c r="A31" s="120"/>
      <c r="B31" s="127" t="s">
        <v>242</v>
      </c>
      <c r="C31" s="127"/>
      <c r="D31" s="131"/>
      <c r="E31" s="131"/>
      <c r="F31" s="131"/>
      <c r="G31" s="120"/>
    </row>
    <row r="32" spans="1:7" ht="15" customHeight="1" x14ac:dyDescent="0.3">
      <c r="A32" s="120"/>
      <c r="B32" s="129" t="s">
        <v>243</v>
      </c>
      <c r="C32" s="129"/>
      <c r="D32" s="131">
        <v>-2247</v>
      </c>
      <c r="E32" s="131"/>
      <c r="F32" s="131">
        <v>-2247</v>
      </c>
      <c r="G32" s="120"/>
    </row>
    <row r="33" spans="1:7" ht="15" customHeight="1" x14ac:dyDescent="0.3">
      <c r="A33" s="120"/>
      <c r="B33" s="129" t="s">
        <v>244</v>
      </c>
      <c r="C33" s="129"/>
      <c r="D33" s="131">
        <v>3528</v>
      </c>
      <c r="E33" s="131"/>
      <c r="F33" s="131">
        <v>3528</v>
      </c>
      <c r="G33" s="120"/>
    </row>
    <row r="34" spans="1:7" ht="15" customHeight="1" x14ac:dyDescent="0.3">
      <c r="A34" s="120"/>
      <c r="B34" s="129" t="s">
        <v>245</v>
      </c>
      <c r="C34" s="129"/>
      <c r="D34" s="131">
        <v>78014</v>
      </c>
      <c r="E34" s="131"/>
      <c r="F34" s="131">
        <v>78014</v>
      </c>
      <c r="G34" s="120"/>
    </row>
    <row r="35" spans="1:7" ht="15" customHeight="1" x14ac:dyDescent="0.3">
      <c r="A35" s="120"/>
      <c r="B35" s="129" t="s">
        <v>246</v>
      </c>
      <c r="C35" s="129"/>
      <c r="D35" s="131">
        <v>-467964</v>
      </c>
      <c r="E35" s="131"/>
      <c r="F35" s="131">
        <v>-467964</v>
      </c>
      <c r="G35" s="120"/>
    </row>
    <row r="36" spans="1:7" ht="15" customHeight="1" x14ac:dyDescent="0.3">
      <c r="A36" s="120"/>
      <c r="B36" s="129" t="s">
        <v>247</v>
      </c>
      <c r="C36" s="129"/>
      <c r="D36" s="131">
        <v>396700</v>
      </c>
      <c r="E36" s="131"/>
      <c r="F36" s="131">
        <v>396700</v>
      </c>
      <c r="G36" s="120"/>
    </row>
    <row r="37" spans="1:7" ht="15" customHeight="1" x14ac:dyDescent="0.3">
      <c r="A37" s="120"/>
      <c r="B37" s="129" t="s">
        <v>248</v>
      </c>
      <c r="C37" s="129"/>
      <c r="D37" s="132">
        <v>-1436</v>
      </c>
      <c r="E37" s="131"/>
      <c r="F37" s="132">
        <v>-1436</v>
      </c>
      <c r="G37" s="120"/>
    </row>
    <row r="38" spans="1:7" ht="15" customHeight="1" x14ac:dyDescent="0.3">
      <c r="A38" s="120"/>
      <c r="B38" s="127" t="s">
        <v>249</v>
      </c>
      <c r="C38" s="127"/>
      <c r="D38" s="133">
        <f>SUM(D32:D37)</f>
        <v>6595</v>
      </c>
      <c r="E38" s="133"/>
      <c r="F38" s="133">
        <f>SUM(F32:F37)</f>
        <v>6595</v>
      </c>
      <c r="G38" s="120"/>
    </row>
    <row r="39" spans="1:7" ht="15" customHeight="1" x14ac:dyDescent="0.3">
      <c r="A39" s="120"/>
      <c r="B39" s="127" t="s">
        <v>250</v>
      </c>
      <c r="C39" s="127"/>
      <c r="D39" s="120"/>
      <c r="E39" s="120"/>
      <c r="F39" s="120"/>
      <c r="G39" s="120"/>
    </row>
    <row r="40" spans="1:7" ht="15" customHeight="1" x14ac:dyDescent="0.3">
      <c r="A40" s="120"/>
      <c r="B40" s="129" t="s">
        <v>251</v>
      </c>
      <c r="C40" s="129"/>
      <c r="D40" s="131">
        <v>12520300</v>
      </c>
      <c r="E40" s="131"/>
      <c r="F40" s="131">
        <v>12520300</v>
      </c>
      <c r="G40" s="120"/>
    </row>
    <row r="41" spans="1:7" ht="15" customHeight="1" x14ac:dyDescent="0.3">
      <c r="A41" s="120"/>
      <c r="B41" s="129" t="s">
        <v>252</v>
      </c>
      <c r="C41" s="129"/>
      <c r="D41" s="131">
        <v>-8600000</v>
      </c>
      <c r="E41" s="131"/>
      <c r="F41" s="131">
        <v>-8600000</v>
      </c>
      <c r="G41" s="120"/>
    </row>
    <row r="42" spans="1:7" ht="15" customHeight="1" x14ac:dyDescent="0.3">
      <c r="A42" s="120"/>
      <c r="B42" s="129" t="s">
        <v>253</v>
      </c>
      <c r="C42" s="129"/>
      <c r="D42" s="131">
        <v>10771700</v>
      </c>
      <c r="E42" s="131"/>
      <c r="F42" s="131">
        <v>10771700</v>
      </c>
      <c r="G42" s="120"/>
    </row>
    <row r="43" spans="1:7" ht="15" customHeight="1" x14ac:dyDescent="0.3">
      <c r="A43" s="120"/>
      <c r="B43" s="129" t="s">
        <v>254</v>
      </c>
      <c r="C43" s="129"/>
      <c r="D43" s="131">
        <v>-14048100</v>
      </c>
      <c r="E43" s="131"/>
      <c r="F43" s="131">
        <v>-14048100</v>
      </c>
      <c r="G43" s="120"/>
    </row>
    <row r="44" spans="1:7" ht="15" customHeight="1" x14ac:dyDescent="0.3">
      <c r="A44" s="120"/>
      <c r="B44" s="129" t="s">
        <v>255</v>
      </c>
      <c r="C44" s="129"/>
      <c r="D44" s="131">
        <v>894714</v>
      </c>
      <c r="E44" s="131"/>
      <c r="F44" s="131">
        <v>894714</v>
      </c>
      <c r="G44" s="120"/>
    </row>
    <row r="45" spans="1:7" ht="15" customHeight="1" x14ac:dyDescent="0.3">
      <c r="A45" s="120"/>
      <c r="B45" s="129" t="s">
        <v>256</v>
      </c>
      <c r="C45" s="129"/>
      <c r="D45" s="131">
        <v>-1148028</v>
      </c>
      <c r="E45" s="131"/>
      <c r="F45" s="131">
        <v>-1148028</v>
      </c>
      <c r="G45" s="120"/>
    </row>
    <row r="46" spans="1:7" ht="15" customHeight="1" x14ac:dyDescent="0.3">
      <c r="A46" s="120"/>
      <c r="B46" s="129" t="s">
        <v>257</v>
      </c>
      <c r="C46" s="129"/>
      <c r="D46" s="131">
        <v>-301711</v>
      </c>
      <c r="E46" s="131"/>
      <c r="F46" s="131">
        <v>-301711</v>
      </c>
      <c r="G46" s="120"/>
    </row>
    <row r="47" spans="1:7" ht="15" customHeight="1" x14ac:dyDescent="0.3">
      <c r="A47" s="120"/>
      <c r="B47" s="129" t="s">
        <v>258</v>
      </c>
      <c r="C47" s="129"/>
      <c r="D47" s="131">
        <v>0</v>
      </c>
      <c r="E47" s="131"/>
      <c r="F47" s="131">
        <v>0</v>
      </c>
      <c r="G47" s="120"/>
    </row>
    <row r="48" spans="1:7" ht="15" customHeight="1" x14ac:dyDescent="0.3">
      <c r="A48" s="120"/>
      <c r="B48" s="129" t="s">
        <v>259</v>
      </c>
      <c r="C48" s="129"/>
      <c r="D48" s="132">
        <v>-150000</v>
      </c>
      <c r="E48" s="131"/>
      <c r="F48" s="132">
        <v>-150000</v>
      </c>
      <c r="G48" s="120"/>
    </row>
    <row r="49" spans="1:7" ht="15" customHeight="1" x14ac:dyDescent="0.3">
      <c r="A49" s="120"/>
      <c r="B49" s="127" t="s">
        <v>260</v>
      </c>
      <c r="C49" s="130" t="s">
        <v>120</v>
      </c>
      <c r="D49" s="133">
        <f>SUM(D40:D48)</f>
        <v>-61125</v>
      </c>
      <c r="E49" s="130" t="s">
        <v>120</v>
      </c>
      <c r="F49" s="135">
        <f>SUM(F40:F48)</f>
        <v>-61125</v>
      </c>
      <c r="G49" s="120"/>
    </row>
    <row r="50" spans="1:7" ht="15" customHeight="1" x14ac:dyDescent="0.3">
      <c r="A50" s="120"/>
      <c r="B50" s="129"/>
      <c r="C50" s="129"/>
      <c r="D50" s="120"/>
      <c r="E50" s="120"/>
      <c r="F50" s="120"/>
      <c r="G50" s="120"/>
    </row>
    <row r="51" spans="1:7" ht="15" customHeight="1" x14ac:dyDescent="0.3">
      <c r="A51" s="120"/>
      <c r="B51" s="129" t="s">
        <v>261</v>
      </c>
      <c r="C51" s="129"/>
      <c r="D51" s="131">
        <f>D48+D36+D27</f>
        <v>339675</v>
      </c>
      <c r="E51" s="131"/>
      <c r="F51" s="131">
        <v>628051</v>
      </c>
      <c r="G51" s="120"/>
    </row>
    <row r="52" spans="1:7" ht="15" customHeight="1" x14ac:dyDescent="0.3">
      <c r="A52" s="120"/>
      <c r="B52" s="129" t="s">
        <v>262</v>
      </c>
      <c r="C52" s="129"/>
      <c r="D52" s="132">
        <f>F53</f>
        <v>1280709</v>
      </c>
      <c r="E52" s="131"/>
      <c r="F52" s="132">
        <v>652658</v>
      </c>
      <c r="G52" s="120"/>
    </row>
    <row r="53" spans="1:7" ht="15" customHeight="1" thickBot="1" x14ac:dyDescent="0.35">
      <c r="A53" s="120"/>
      <c r="B53" s="129" t="s">
        <v>263</v>
      </c>
      <c r="C53" s="130" t="s">
        <v>120</v>
      </c>
      <c r="D53" s="136">
        <f>SUM(D51:D52)</f>
        <v>1620384</v>
      </c>
      <c r="E53" s="130" t="s">
        <v>120</v>
      </c>
      <c r="F53" s="136">
        <f>SUM(F51:F52)</f>
        <v>1280709</v>
      </c>
      <c r="G53" s="120"/>
    </row>
    <row r="54" spans="1:7" ht="15" customHeight="1" thickTop="1" x14ac:dyDescent="0.3">
      <c r="A54" s="120"/>
      <c r="B54" s="129"/>
      <c r="C54" s="129"/>
      <c r="D54" s="171" t="e">
        <f>D53-#REF!</f>
        <v>#REF!</v>
      </c>
      <c r="E54" s="124"/>
      <c r="F54" s="171" t="e">
        <f>F53-#REF!</f>
        <v>#REF!</v>
      </c>
      <c r="G54" s="120"/>
    </row>
    <row r="55" spans="1:7" ht="18" customHeight="1" x14ac:dyDescent="0.3">
      <c r="A55" s="120"/>
      <c r="B55" s="129" t="s">
        <v>264</v>
      </c>
      <c r="C55" s="129"/>
      <c r="D55" s="131"/>
      <c r="E55" s="131"/>
      <c r="F55" s="131"/>
      <c r="G55" s="120"/>
    </row>
    <row r="56" spans="1:7" ht="30.75" customHeight="1" x14ac:dyDescent="0.3">
      <c r="A56" s="120"/>
      <c r="B56" s="137" t="s">
        <v>265</v>
      </c>
      <c r="C56" s="137"/>
      <c r="D56" s="131">
        <v>-20890</v>
      </c>
      <c r="E56" s="131"/>
      <c r="F56" s="131">
        <v>-20890</v>
      </c>
      <c r="G56" s="120"/>
    </row>
    <row r="57" spans="1:7" ht="15" customHeight="1" x14ac:dyDescent="0.2">
      <c r="A57" s="120"/>
      <c r="B57" s="138"/>
      <c r="C57" s="138"/>
      <c r="D57" s="139"/>
      <c r="E57" s="140"/>
      <c r="F57" s="141"/>
      <c r="G57" s="120"/>
    </row>
    <row r="58" spans="1:7" ht="15" customHeight="1" x14ac:dyDescent="0.2">
      <c r="A58" s="120"/>
      <c r="B58" s="138"/>
      <c r="C58" s="138"/>
      <c r="D58" s="139"/>
      <c r="E58" s="140"/>
      <c r="F58" s="141"/>
      <c r="G58" s="120"/>
    </row>
    <row r="59" spans="1:7" ht="15" customHeight="1" x14ac:dyDescent="0.2">
      <c r="A59" s="120"/>
      <c r="B59" s="138"/>
      <c r="C59" s="138"/>
      <c r="D59" s="139"/>
      <c r="E59" s="140"/>
      <c r="F59" s="141"/>
      <c r="G59" s="120"/>
    </row>
    <row r="60" spans="1:7" ht="15" customHeight="1" x14ac:dyDescent="0.2">
      <c r="A60" s="120"/>
      <c r="B60" s="142"/>
      <c r="C60" s="142"/>
      <c r="D60" s="142"/>
      <c r="E60" s="142"/>
      <c r="F60" s="142"/>
      <c r="G60" s="120"/>
    </row>
    <row r="61" spans="1:7" ht="15" customHeight="1" x14ac:dyDescent="0.2">
      <c r="A61" s="120"/>
      <c r="B61" s="142"/>
      <c r="C61" s="142"/>
      <c r="D61" s="142"/>
      <c r="E61" s="142"/>
      <c r="F61" s="142"/>
      <c r="G61" s="120"/>
    </row>
    <row r="62" spans="1:7" ht="15" customHeight="1" x14ac:dyDescent="0.2">
      <c r="A62" s="120"/>
      <c r="B62" s="142"/>
      <c r="C62" s="142"/>
      <c r="D62" s="142"/>
      <c r="E62" s="142"/>
      <c r="F62" s="142"/>
      <c r="G62" s="120"/>
    </row>
    <row r="63" spans="1:7" ht="15" customHeight="1" x14ac:dyDescent="0.2">
      <c r="A63" s="120"/>
      <c r="B63" s="142"/>
      <c r="C63" s="142"/>
      <c r="D63" s="142"/>
      <c r="E63" s="142"/>
      <c r="F63" s="142"/>
      <c r="G63" s="120"/>
    </row>
    <row r="64" spans="1:7" ht="15" customHeight="1" x14ac:dyDescent="0.2">
      <c r="A64" s="120"/>
      <c r="B64" s="142"/>
      <c r="C64" s="142"/>
      <c r="D64" s="142"/>
      <c r="E64" s="142"/>
      <c r="F64" s="142"/>
      <c r="G64" s="120"/>
    </row>
    <row r="65" spans="1:7" ht="15" customHeight="1" x14ac:dyDescent="0.2">
      <c r="A65" s="120"/>
      <c r="B65" s="142"/>
      <c r="C65" s="142"/>
      <c r="D65" s="142"/>
      <c r="E65" s="142"/>
      <c r="F65" s="142"/>
      <c r="G65" s="120"/>
    </row>
    <row r="66" spans="1:7" ht="15" customHeight="1" x14ac:dyDescent="0.2">
      <c r="A66" s="120"/>
      <c r="B66" s="142"/>
      <c r="C66" s="142"/>
      <c r="D66" s="142"/>
      <c r="E66" s="142"/>
      <c r="F66" s="142"/>
      <c r="G66" s="120"/>
    </row>
    <row r="67" spans="1:7" ht="15" customHeight="1" x14ac:dyDescent="0.2">
      <c r="A67" s="120"/>
      <c r="C67" s="142"/>
      <c r="D67" s="142"/>
      <c r="E67" s="142"/>
      <c r="F67" s="142"/>
      <c r="G67" s="120"/>
    </row>
    <row r="68" spans="1:7" ht="15" customHeight="1" x14ac:dyDescent="0.2">
      <c r="A68" s="120"/>
      <c r="B68" s="142"/>
      <c r="C68" s="142"/>
      <c r="D68" s="142"/>
      <c r="E68" s="142"/>
      <c r="F68" s="142"/>
      <c r="G68" s="120"/>
    </row>
    <row r="69" spans="1:7" ht="15" customHeight="1" x14ac:dyDescent="0.2">
      <c r="A69" s="120"/>
      <c r="B69" s="142"/>
      <c r="C69" s="142"/>
      <c r="D69" s="142"/>
      <c r="E69" s="142"/>
      <c r="F69" s="142"/>
      <c r="G69" s="120"/>
    </row>
    <row r="70" spans="1:7" ht="15" customHeight="1" x14ac:dyDescent="0.2">
      <c r="A70" s="120"/>
      <c r="B70" s="142"/>
      <c r="C70" s="142"/>
      <c r="D70" s="142"/>
      <c r="E70" s="142"/>
      <c r="F70" s="142"/>
      <c r="G70" s="120"/>
    </row>
    <row r="71" spans="1:7" ht="15" customHeight="1" x14ac:dyDescent="0.2">
      <c r="A71" s="120"/>
      <c r="B71" s="142"/>
      <c r="C71" s="142"/>
      <c r="D71" s="142"/>
      <c r="E71" s="142"/>
      <c r="F71" s="142"/>
      <c r="G71" s="120"/>
    </row>
    <row r="72" spans="1:7" ht="15" customHeight="1" x14ac:dyDescent="0.2">
      <c r="A72" s="120"/>
      <c r="B72" s="142"/>
      <c r="C72" s="142"/>
      <c r="D72" s="142"/>
      <c r="E72" s="142"/>
      <c r="F72" s="142"/>
      <c r="G72" s="120"/>
    </row>
    <row r="73" spans="1:7" ht="15" customHeight="1" x14ac:dyDescent="0.2">
      <c r="A73" s="120"/>
      <c r="B73" s="120"/>
      <c r="C73" s="120"/>
      <c r="D73" s="120"/>
      <c r="E73" s="120"/>
      <c r="F73" s="120"/>
      <c r="G73" s="120"/>
    </row>
    <row r="74" spans="1:7" ht="15" customHeight="1" x14ac:dyDescent="0.2">
      <c r="A74" s="120"/>
      <c r="B74" s="120"/>
      <c r="C74" s="120"/>
      <c r="D74" s="120"/>
      <c r="E74" s="120"/>
      <c r="F74" s="120"/>
      <c r="G74" s="120"/>
    </row>
    <row r="75" spans="1:7" ht="15" customHeight="1" x14ac:dyDescent="0.2">
      <c r="A75" s="120"/>
      <c r="B75" s="143" t="s">
        <v>266</v>
      </c>
      <c r="C75" s="143"/>
      <c r="D75" s="219" t="s">
        <v>210</v>
      </c>
      <c r="E75" s="219"/>
      <c r="F75" s="219"/>
      <c r="G75" s="120"/>
    </row>
    <row r="76" spans="1:7" ht="15" customHeight="1" x14ac:dyDescent="0.2">
      <c r="A76" s="120"/>
      <c r="B76" s="143" t="s">
        <v>267</v>
      </c>
      <c r="C76" s="143"/>
      <c r="D76" s="219" t="s">
        <v>212</v>
      </c>
      <c r="E76" s="219"/>
      <c r="F76" s="219"/>
      <c r="G76" s="120"/>
    </row>
    <row r="77" spans="1:7" ht="29.25" customHeight="1" x14ac:dyDescent="0.2">
      <c r="A77" s="120"/>
      <c r="B77" s="143"/>
      <c r="C77" s="143"/>
      <c r="D77" s="145"/>
      <c r="E77" s="146"/>
      <c r="F77" s="144"/>
      <c r="G77" s="120"/>
    </row>
    <row r="78" spans="1:7" ht="30" customHeight="1" x14ac:dyDescent="0.3">
      <c r="A78" s="120"/>
      <c r="B78" s="147"/>
      <c r="C78" s="131"/>
      <c r="D78" s="131"/>
      <c r="E78" s="148"/>
      <c r="F78" s="149"/>
      <c r="G78" s="120"/>
    </row>
    <row r="79" spans="1:7" ht="15" customHeight="1" x14ac:dyDescent="0.2">
      <c r="A79" s="120"/>
      <c r="B79" s="206" t="s">
        <v>213</v>
      </c>
      <c r="C79" s="206"/>
      <c r="D79" s="206"/>
      <c r="E79" s="206"/>
      <c r="F79" s="206"/>
      <c r="G79" s="120"/>
    </row>
    <row r="80" spans="1:7" ht="15" customHeight="1" x14ac:dyDescent="0.2">
      <c r="A80" s="120"/>
      <c r="B80" s="206" t="s">
        <v>214</v>
      </c>
      <c r="C80" s="206"/>
      <c r="D80" s="206"/>
      <c r="E80" s="206"/>
      <c r="F80" s="206"/>
      <c r="G80" s="120"/>
    </row>
    <row r="81" spans="1:7" ht="15" customHeight="1" x14ac:dyDescent="0.2">
      <c r="A81" s="120"/>
      <c r="B81" s="206" t="s">
        <v>215</v>
      </c>
      <c r="C81" s="206"/>
      <c r="D81" s="206"/>
      <c r="E81" s="206"/>
      <c r="F81" s="206"/>
      <c r="G81" s="120"/>
    </row>
  </sheetData>
  <mergeCells count="9">
    <mergeCell ref="B79:F79"/>
    <mergeCell ref="B80:F80"/>
    <mergeCell ref="B81:F81"/>
    <mergeCell ref="B1:F1"/>
    <mergeCell ref="B2:F2"/>
    <mergeCell ref="B3:F3"/>
    <mergeCell ref="B4:F4"/>
    <mergeCell ref="D75:F75"/>
    <mergeCell ref="D76:F76"/>
  </mergeCells>
  <pageMargins left="0.7" right="0.7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 summaryRight="0"/>
    <pageSetUpPr autoPageBreaks="0"/>
  </sheetPr>
  <dimension ref="B2:L77"/>
  <sheetViews>
    <sheetView showGridLines="0" tabSelected="1" showOutlineSymbols="0" view="pageBreakPreview" zoomScale="115" zoomScaleNormal="160" zoomScaleSheetLayoutView="115" workbookViewId="0">
      <pane ySplit="8" topLeftCell="A9" activePane="bottomLeft" state="frozen"/>
      <selection pane="bottomLeft" activeCell="B7" sqref="B7:F7"/>
    </sheetView>
  </sheetViews>
  <sheetFormatPr baseColWidth="10" defaultColWidth="6.85546875" defaultRowHeight="12.75" customHeight="1" x14ac:dyDescent="0.2"/>
  <cols>
    <col min="1" max="1" width="17.7109375" style="40" customWidth="1"/>
    <col min="2" max="2" width="15" style="40" customWidth="1"/>
    <col min="3" max="3" width="13.140625" style="40" customWidth="1"/>
    <col min="4" max="4" width="29.140625" style="40" customWidth="1"/>
    <col min="5" max="5" width="6.28515625" style="40" customWidth="1"/>
    <col min="6" max="6" width="16.28515625" style="40" customWidth="1"/>
    <col min="7" max="7" width="12.5703125" style="40" customWidth="1"/>
    <col min="8" max="8" width="11.7109375" style="40" customWidth="1"/>
    <col min="9" max="9" width="42.42578125" style="40" bestFit="1" customWidth="1"/>
    <col min="10" max="10" width="14.28515625" style="40" customWidth="1"/>
    <col min="11" max="257" width="6.85546875" style="40"/>
    <col min="258" max="258" width="3.140625" style="40" customWidth="1"/>
    <col min="259" max="259" width="21.7109375" style="40" customWidth="1"/>
    <col min="260" max="260" width="47.7109375" style="40" customWidth="1"/>
    <col min="261" max="261" width="6.28515625" style="40" customWidth="1"/>
    <col min="262" max="262" width="16.28515625" style="40" customWidth="1"/>
    <col min="263" max="263" width="12.5703125" style="40" customWidth="1"/>
    <col min="264" max="264" width="11.7109375" style="40" customWidth="1"/>
    <col min="265" max="265" width="42.42578125" style="40" bestFit="1" customWidth="1"/>
    <col min="266" max="266" width="14.28515625" style="40" customWidth="1"/>
    <col min="267" max="513" width="6.85546875" style="40"/>
    <col min="514" max="514" width="3.140625" style="40" customWidth="1"/>
    <col min="515" max="515" width="21.7109375" style="40" customWidth="1"/>
    <col min="516" max="516" width="47.7109375" style="40" customWidth="1"/>
    <col min="517" max="517" width="6.28515625" style="40" customWidth="1"/>
    <col min="518" max="518" width="16.28515625" style="40" customWidth="1"/>
    <col min="519" max="519" width="12.5703125" style="40" customWidth="1"/>
    <col min="520" max="520" width="11.7109375" style="40" customWidth="1"/>
    <col min="521" max="521" width="42.42578125" style="40" bestFit="1" customWidth="1"/>
    <col min="522" max="522" width="14.28515625" style="40" customWidth="1"/>
    <col min="523" max="769" width="6.85546875" style="40"/>
    <col min="770" max="770" width="3.140625" style="40" customWidth="1"/>
    <col min="771" max="771" width="21.7109375" style="40" customWidth="1"/>
    <col min="772" max="772" width="47.7109375" style="40" customWidth="1"/>
    <col min="773" max="773" width="6.28515625" style="40" customWidth="1"/>
    <col min="774" max="774" width="16.28515625" style="40" customWidth="1"/>
    <col min="775" max="775" width="12.5703125" style="40" customWidth="1"/>
    <col min="776" max="776" width="11.7109375" style="40" customWidth="1"/>
    <col min="777" max="777" width="42.42578125" style="40" bestFit="1" customWidth="1"/>
    <col min="778" max="778" width="14.28515625" style="40" customWidth="1"/>
    <col min="779" max="1025" width="6.85546875" style="40"/>
    <col min="1026" max="1026" width="3.140625" style="40" customWidth="1"/>
    <col min="1027" max="1027" width="21.7109375" style="40" customWidth="1"/>
    <col min="1028" max="1028" width="47.7109375" style="40" customWidth="1"/>
    <col min="1029" max="1029" width="6.28515625" style="40" customWidth="1"/>
    <col min="1030" max="1030" width="16.28515625" style="40" customWidth="1"/>
    <col min="1031" max="1031" width="12.5703125" style="40" customWidth="1"/>
    <col min="1032" max="1032" width="11.7109375" style="40" customWidth="1"/>
    <col min="1033" max="1033" width="42.42578125" style="40" bestFit="1" customWidth="1"/>
    <col min="1034" max="1034" width="14.28515625" style="40" customWidth="1"/>
    <col min="1035" max="1281" width="6.85546875" style="40"/>
    <col min="1282" max="1282" width="3.140625" style="40" customWidth="1"/>
    <col min="1283" max="1283" width="21.7109375" style="40" customWidth="1"/>
    <col min="1284" max="1284" width="47.7109375" style="40" customWidth="1"/>
    <col min="1285" max="1285" width="6.28515625" style="40" customWidth="1"/>
    <col min="1286" max="1286" width="16.28515625" style="40" customWidth="1"/>
    <col min="1287" max="1287" width="12.5703125" style="40" customWidth="1"/>
    <col min="1288" max="1288" width="11.7109375" style="40" customWidth="1"/>
    <col min="1289" max="1289" width="42.42578125" style="40" bestFit="1" customWidth="1"/>
    <col min="1290" max="1290" width="14.28515625" style="40" customWidth="1"/>
    <col min="1291" max="1537" width="6.85546875" style="40"/>
    <col min="1538" max="1538" width="3.140625" style="40" customWidth="1"/>
    <col min="1539" max="1539" width="21.7109375" style="40" customWidth="1"/>
    <col min="1540" max="1540" width="47.7109375" style="40" customWidth="1"/>
    <col min="1541" max="1541" width="6.28515625" style="40" customWidth="1"/>
    <col min="1542" max="1542" width="16.28515625" style="40" customWidth="1"/>
    <col min="1543" max="1543" width="12.5703125" style="40" customWidth="1"/>
    <col min="1544" max="1544" width="11.7109375" style="40" customWidth="1"/>
    <col min="1545" max="1545" width="42.42578125" style="40" bestFit="1" customWidth="1"/>
    <col min="1546" max="1546" width="14.28515625" style="40" customWidth="1"/>
    <col min="1547" max="1793" width="6.85546875" style="40"/>
    <col min="1794" max="1794" width="3.140625" style="40" customWidth="1"/>
    <col min="1795" max="1795" width="21.7109375" style="40" customWidth="1"/>
    <col min="1796" max="1796" width="47.7109375" style="40" customWidth="1"/>
    <col min="1797" max="1797" width="6.28515625" style="40" customWidth="1"/>
    <col min="1798" max="1798" width="16.28515625" style="40" customWidth="1"/>
    <col min="1799" max="1799" width="12.5703125" style="40" customWidth="1"/>
    <col min="1800" max="1800" width="11.7109375" style="40" customWidth="1"/>
    <col min="1801" max="1801" width="42.42578125" style="40" bestFit="1" customWidth="1"/>
    <col min="1802" max="1802" width="14.28515625" style="40" customWidth="1"/>
    <col min="1803" max="2049" width="6.85546875" style="40"/>
    <col min="2050" max="2050" width="3.140625" style="40" customWidth="1"/>
    <col min="2051" max="2051" width="21.7109375" style="40" customWidth="1"/>
    <col min="2052" max="2052" width="47.7109375" style="40" customWidth="1"/>
    <col min="2053" max="2053" width="6.28515625" style="40" customWidth="1"/>
    <col min="2054" max="2054" width="16.28515625" style="40" customWidth="1"/>
    <col min="2055" max="2055" width="12.5703125" style="40" customWidth="1"/>
    <col min="2056" max="2056" width="11.7109375" style="40" customWidth="1"/>
    <col min="2057" max="2057" width="42.42578125" style="40" bestFit="1" customWidth="1"/>
    <col min="2058" max="2058" width="14.28515625" style="40" customWidth="1"/>
    <col min="2059" max="2305" width="6.85546875" style="40"/>
    <col min="2306" max="2306" width="3.140625" style="40" customWidth="1"/>
    <col min="2307" max="2307" width="21.7109375" style="40" customWidth="1"/>
    <col min="2308" max="2308" width="47.7109375" style="40" customWidth="1"/>
    <col min="2309" max="2309" width="6.28515625" style="40" customWidth="1"/>
    <col min="2310" max="2310" width="16.28515625" style="40" customWidth="1"/>
    <col min="2311" max="2311" width="12.5703125" style="40" customWidth="1"/>
    <col min="2312" max="2312" width="11.7109375" style="40" customWidth="1"/>
    <col min="2313" max="2313" width="42.42578125" style="40" bestFit="1" customWidth="1"/>
    <col min="2314" max="2314" width="14.28515625" style="40" customWidth="1"/>
    <col min="2315" max="2561" width="6.85546875" style="40"/>
    <col min="2562" max="2562" width="3.140625" style="40" customWidth="1"/>
    <col min="2563" max="2563" width="21.7109375" style="40" customWidth="1"/>
    <col min="2564" max="2564" width="47.7109375" style="40" customWidth="1"/>
    <col min="2565" max="2565" width="6.28515625" style="40" customWidth="1"/>
    <col min="2566" max="2566" width="16.28515625" style="40" customWidth="1"/>
    <col min="2567" max="2567" width="12.5703125" style="40" customWidth="1"/>
    <col min="2568" max="2568" width="11.7109375" style="40" customWidth="1"/>
    <col min="2569" max="2569" width="42.42578125" style="40" bestFit="1" customWidth="1"/>
    <col min="2570" max="2570" width="14.28515625" style="40" customWidth="1"/>
    <col min="2571" max="2817" width="6.85546875" style="40"/>
    <col min="2818" max="2818" width="3.140625" style="40" customWidth="1"/>
    <col min="2819" max="2819" width="21.7109375" style="40" customWidth="1"/>
    <col min="2820" max="2820" width="47.7109375" style="40" customWidth="1"/>
    <col min="2821" max="2821" width="6.28515625" style="40" customWidth="1"/>
    <col min="2822" max="2822" width="16.28515625" style="40" customWidth="1"/>
    <col min="2823" max="2823" width="12.5703125" style="40" customWidth="1"/>
    <col min="2824" max="2824" width="11.7109375" style="40" customWidth="1"/>
    <col min="2825" max="2825" width="42.42578125" style="40" bestFit="1" customWidth="1"/>
    <col min="2826" max="2826" width="14.28515625" style="40" customWidth="1"/>
    <col min="2827" max="3073" width="6.85546875" style="40"/>
    <col min="3074" max="3074" width="3.140625" style="40" customWidth="1"/>
    <col min="3075" max="3075" width="21.7109375" style="40" customWidth="1"/>
    <col min="3076" max="3076" width="47.7109375" style="40" customWidth="1"/>
    <col min="3077" max="3077" width="6.28515625" style="40" customWidth="1"/>
    <col min="3078" max="3078" width="16.28515625" style="40" customWidth="1"/>
    <col min="3079" max="3079" width="12.5703125" style="40" customWidth="1"/>
    <col min="3080" max="3080" width="11.7109375" style="40" customWidth="1"/>
    <col min="3081" max="3081" width="42.42578125" style="40" bestFit="1" customWidth="1"/>
    <col min="3082" max="3082" width="14.28515625" style="40" customWidth="1"/>
    <col min="3083" max="3329" width="6.85546875" style="40"/>
    <col min="3330" max="3330" width="3.140625" style="40" customWidth="1"/>
    <col min="3331" max="3331" width="21.7109375" style="40" customWidth="1"/>
    <col min="3332" max="3332" width="47.7109375" style="40" customWidth="1"/>
    <col min="3333" max="3333" width="6.28515625" style="40" customWidth="1"/>
    <col min="3334" max="3334" width="16.28515625" style="40" customWidth="1"/>
    <col min="3335" max="3335" width="12.5703125" style="40" customWidth="1"/>
    <col min="3336" max="3336" width="11.7109375" style="40" customWidth="1"/>
    <col min="3337" max="3337" width="42.42578125" style="40" bestFit="1" customWidth="1"/>
    <col min="3338" max="3338" width="14.28515625" style="40" customWidth="1"/>
    <col min="3339" max="3585" width="6.85546875" style="40"/>
    <col min="3586" max="3586" width="3.140625" style="40" customWidth="1"/>
    <col min="3587" max="3587" width="21.7109375" style="40" customWidth="1"/>
    <col min="3588" max="3588" width="47.7109375" style="40" customWidth="1"/>
    <col min="3589" max="3589" width="6.28515625" style="40" customWidth="1"/>
    <col min="3590" max="3590" width="16.28515625" style="40" customWidth="1"/>
    <col min="3591" max="3591" width="12.5703125" style="40" customWidth="1"/>
    <col min="3592" max="3592" width="11.7109375" style="40" customWidth="1"/>
    <col min="3593" max="3593" width="42.42578125" style="40" bestFit="1" customWidth="1"/>
    <col min="3594" max="3594" width="14.28515625" style="40" customWidth="1"/>
    <col min="3595" max="3841" width="6.85546875" style="40"/>
    <col min="3842" max="3842" width="3.140625" style="40" customWidth="1"/>
    <col min="3843" max="3843" width="21.7109375" style="40" customWidth="1"/>
    <col min="3844" max="3844" width="47.7109375" style="40" customWidth="1"/>
    <col min="3845" max="3845" width="6.28515625" style="40" customWidth="1"/>
    <col min="3846" max="3846" width="16.28515625" style="40" customWidth="1"/>
    <col min="3847" max="3847" width="12.5703125" style="40" customWidth="1"/>
    <col min="3848" max="3848" width="11.7109375" style="40" customWidth="1"/>
    <col min="3849" max="3849" width="42.42578125" style="40" bestFit="1" customWidth="1"/>
    <col min="3850" max="3850" width="14.28515625" style="40" customWidth="1"/>
    <col min="3851" max="4097" width="6.85546875" style="40"/>
    <col min="4098" max="4098" width="3.140625" style="40" customWidth="1"/>
    <col min="4099" max="4099" width="21.7109375" style="40" customWidth="1"/>
    <col min="4100" max="4100" width="47.7109375" style="40" customWidth="1"/>
    <col min="4101" max="4101" width="6.28515625" style="40" customWidth="1"/>
    <col min="4102" max="4102" width="16.28515625" style="40" customWidth="1"/>
    <col min="4103" max="4103" width="12.5703125" style="40" customWidth="1"/>
    <col min="4104" max="4104" width="11.7109375" style="40" customWidth="1"/>
    <col min="4105" max="4105" width="42.42578125" style="40" bestFit="1" customWidth="1"/>
    <col min="4106" max="4106" width="14.28515625" style="40" customWidth="1"/>
    <col min="4107" max="4353" width="6.85546875" style="40"/>
    <col min="4354" max="4354" width="3.140625" style="40" customWidth="1"/>
    <col min="4355" max="4355" width="21.7109375" style="40" customWidth="1"/>
    <col min="4356" max="4356" width="47.7109375" style="40" customWidth="1"/>
    <col min="4357" max="4357" width="6.28515625" style="40" customWidth="1"/>
    <col min="4358" max="4358" width="16.28515625" style="40" customWidth="1"/>
    <col min="4359" max="4359" width="12.5703125" style="40" customWidth="1"/>
    <col min="4360" max="4360" width="11.7109375" style="40" customWidth="1"/>
    <col min="4361" max="4361" width="42.42578125" style="40" bestFit="1" customWidth="1"/>
    <col min="4362" max="4362" width="14.28515625" style="40" customWidth="1"/>
    <col min="4363" max="4609" width="6.85546875" style="40"/>
    <col min="4610" max="4610" width="3.140625" style="40" customWidth="1"/>
    <col min="4611" max="4611" width="21.7109375" style="40" customWidth="1"/>
    <col min="4612" max="4612" width="47.7109375" style="40" customWidth="1"/>
    <col min="4613" max="4613" width="6.28515625" style="40" customWidth="1"/>
    <col min="4614" max="4614" width="16.28515625" style="40" customWidth="1"/>
    <col min="4615" max="4615" width="12.5703125" style="40" customWidth="1"/>
    <col min="4616" max="4616" width="11.7109375" style="40" customWidth="1"/>
    <col min="4617" max="4617" width="42.42578125" style="40" bestFit="1" customWidth="1"/>
    <col min="4618" max="4618" width="14.28515625" style="40" customWidth="1"/>
    <col min="4619" max="4865" width="6.85546875" style="40"/>
    <col min="4866" max="4866" width="3.140625" style="40" customWidth="1"/>
    <col min="4867" max="4867" width="21.7109375" style="40" customWidth="1"/>
    <col min="4868" max="4868" width="47.7109375" style="40" customWidth="1"/>
    <col min="4869" max="4869" width="6.28515625" style="40" customWidth="1"/>
    <col min="4870" max="4870" width="16.28515625" style="40" customWidth="1"/>
    <col min="4871" max="4871" width="12.5703125" style="40" customWidth="1"/>
    <col min="4872" max="4872" width="11.7109375" style="40" customWidth="1"/>
    <col min="4873" max="4873" width="42.42578125" style="40" bestFit="1" customWidth="1"/>
    <col min="4874" max="4874" width="14.28515625" style="40" customWidth="1"/>
    <col min="4875" max="5121" width="6.85546875" style="40"/>
    <col min="5122" max="5122" width="3.140625" style="40" customWidth="1"/>
    <col min="5123" max="5123" width="21.7109375" style="40" customWidth="1"/>
    <col min="5124" max="5124" width="47.7109375" style="40" customWidth="1"/>
    <col min="5125" max="5125" width="6.28515625" style="40" customWidth="1"/>
    <col min="5126" max="5126" width="16.28515625" style="40" customWidth="1"/>
    <col min="5127" max="5127" width="12.5703125" style="40" customWidth="1"/>
    <col min="5128" max="5128" width="11.7109375" style="40" customWidth="1"/>
    <col min="5129" max="5129" width="42.42578125" style="40" bestFit="1" customWidth="1"/>
    <col min="5130" max="5130" width="14.28515625" style="40" customWidth="1"/>
    <col min="5131" max="5377" width="6.85546875" style="40"/>
    <col min="5378" max="5378" width="3.140625" style="40" customWidth="1"/>
    <col min="5379" max="5379" width="21.7109375" style="40" customWidth="1"/>
    <col min="5380" max="5380" width="47.7109375" style="40" customWidth="1"/>
    <col min="5381" max="5381" width="6.28515625" style="40" customWidth="1"/>
    <col min="5382" max="5382" width="16.28515625" style="40" customWidth="1"/>
    <col min="5383" max="5383" width="12.5703125" style="40" customWidth="1"/>
    <col min="5384" max="5384" width="11.7109375" style="40" customWidth="1"/>
    <col min="5385" max="5385" width="42.42578125" style="40" bestFit="1" customWidth="1"/>
    <col min="5386" max="5386" width="14.28515625" style="40" customWidth="1"/>
    <col min="5387" max="5633" width="6.85546875" style="40"/>
    <col min="5634" max="5634" width="3.140625" style="40" customWidth="1"/>
    <col min="5635" max="5635" width="21.7109375" style="40" customWidth="1"/>
    <col min="5636" max="5636" width="47.7109375" style="40" customWidth="1"/>
    <col min="5637" max="5637" width="6.28515625" style="40" customWidth="1"/>
    <col min="5638" max="5638" width="16.28515625" style="40" customWidth="1"/>
    <col min="5639" max="5639" width="12.5703125" style="40" customWidth="1"/>
    <col min="5640" max="5640" width="11.7109375" style="40" customWidth="1"/>
    <col min="5641" max="5641" width="42.42578125" style="40" bestFit="1" customWidth="1"/>
    <col min="5642" max="5642" width="14.28515625" style="40" customWidth="1"/>
    <col min="5643" max="5889" width="6.85546875" style="40"/>
    <col min="5890" max="5890" width="3.140625" style="40" customWidth="1"/>
    <col min="5891" max="5891" width="21.7109375" style="40" customWidth="1"/>
    <col min="5892" max="5892" width="47.7109375" style="40" customWidth="1"/>
    <col min="5893" max="5893" width="6.28515625" style="40" customWidth="1"/>
    <col min="5894" max="5894" width="16.28515625" style="40" customWidth="1"/>
    <col min="5895" max="5895" width="12.5703125" style="40" customWidth="1"/>
    <col min="5896" max="5896" width="11.7109375" style="40" customWidth="1"/>
    <col min="5897" max="5897" width="42.42578125" style="40" bestFit="1" customWidth="1"/>
    <col min="5898" max="5898" width="14.28515625" style="40" customWidth="1"/>
    <col min="5899" max="6145" width="6.85546875" style="40"/>
    <col min="6146" max="6146" width="3.140625" style="40" customWidth="1"/>
    <col min="6147" max="6147" width="21.7109375" style="40" customWidth="1"/>
    <col min="6148" max="6148" width="47.7109375" style="40" customWidth="1"/>
    <col min="6149" max="6149" width="6.28515625" style="40" customWidth="1"/>
    <col min="6150" max="6150" width="16.28515625" style="40" customWidth="1"/>
    <col min="6151" max="6151" width="12.5703125" style="40" customWidth="1"/>
    <col min="6152" max="6152" width="11.7109375" style="40" customWidth="1"/>
    <col min="6153" max="6153" width="42.42578125" style="40" bestFit="1" customWidth="1"/>
    <col min="6154" max="6154" width="14.28515625" style="40" customWidth="1"/>
    <col min="6155" max="6401" width="6.85546875" style="40"/>
    <col min="6402" max="6402" width="3.140625" style="40" customWidth="1"/>
    <col min="6403" max="6403" width="21.7109375" style="40" customWidth="1"/>
    <col min="6404" max="6404" width="47.7109375" style="40" customWidth="1"/>
    <col min="6405" max="6405" width="6.28515625" style="40" customWidth="1"/>
    <col min="6406" max="6406" width="16.28515625" style="40" customWidth="1"/>
    <col min="6407" max="6407" width="12.5703125" style="40" customWidth="1"/>
    <col min="6408" max="6408" width="11.7109375" style="40" customWidth="1"/>
    <col min="6409" max="6409" width="42.42578125" style="40" bestFit="1" customWidth="1"/>
    <col min="6410" max="6410" width="14.28515625" style="40" customWidth="1"/>
    <col min="6411" max="6657" width="6.85546875" style="40"/>
    <col min="6658" max="6658" width="3.140625" style="40" customWidth="1"/>
    <col min="6659" max="6659" width="21.7109375" style="40" customWidth="1"/>
    <col min="6660" max="6660" width="47.7109375" style="40" customWidth="1"/>
    <col min="6661" max="6661" width="6.28515625" style="40" customWidth="1"/>
    <col min="6662" max="6662" width="16.28515625" style="40" customWidth="1"/>
    <col min="6663" max="6663" width="12.5703125" style="40" customWidth="1"/>
    <col min="6664" max="6664" width="11.7109375" style="40" customWidth="1"/>
    <col min="6665" max="6665" width="42.42578125" style="40" bestFit="1" customWidth="1"/>
    <col min="6666" max="6666" width="14.28515625" style="40" customWidth="1"/>
    <col min="6667" max="6913" width="6.85546875" style="40"/>
    <col min="6914" max="6914" width="3.140625" style="40" customWidth="1"/>
    <col min="6915" max="6915" width="21.7109375" style="40" customWidth="1"/>
    <col min="6916" max="6916" width="47.7109375" style="40" customWidth="1"/>
    <col min="6917" max="6917" width="6.28515625" style="40" customWidth="1"/>
    <col min="6918" max="6918" width="16.28515625" style="40" customWidth="1"/>
    <col min="6919" max="6919" width="12.5703125" style="40" customWidth="1"/>
    <col min="6920" max="6920" width="11.7109375" style="40" customWidth="1"/>
    <col min="6921" max="6921" width="42.42578125" style="40" bestFit="1" customWidth="1"/>
    <col min="6922" max="6922" width="14.28515625" style="40" customWidth="1"/>
    <col min="6923" max="7169" width="6.85546875" style="40"/>
    <col min="7170" max="7170" width="3.140625" style="40" customWidth="1"/>
    <col min="7171" max="7171" width="21.7109375" style="40" customWidth="1"/>
    <col min="7172" max="7172" width="47.7109375" style="40" customWidth="1"/>
    <col min="7173" max="7173" width="6.28515625" style="40" customWidth="1"/>
    <col min="7174" max="7174" width="16.28515625" style="40" customWidth="1"/>
    <col min="7175" max="7175" width="12.5703125" style="40" customWidth="1"/>
    <col min="7176" max="7176" width="11.7109375" style="40" customWidth="1"/>
    <col min="7177" max="7177" width="42.42578125" style="40" bestFit="1" customWidth="1"/>
    <col min="7178" max="7178" width="14.28515625" style="40" customWidth="1"/>
    <col min="7179" max="7425" width="6.85546875" style="40"/>
    <col min="7426" max="7426" width="3.140625" style="40" customWidth="1"/>
    <col min="7427" max="7427" width="21.7109375" style="40" customWidth="1"/>
    <col min="7428" max="7428" width="47.7109375" style="40" customWidth="1"/>
    <col min="7429" max="7429" width="6.28515625" style="40" customWidth="1"/>
    <col min="7430" max="7430" width="16.28515625" style="40" customWidth="1"/>
    <col min="7431" max="7431" width="12.5703125" style="40" customWidth="1"/>
    <col min="7432" max="7432" width="11.7109375" style="40" customWidth="1"/>
    <col min="7433" max="7433" width="42.42578125" style="40" bestFit="1" customWidth="1"/>
    <col min="7434" max="7434" width="14.28515625" style="40" customWidth="1"/>
    <col min="7435" max="7681" width="6.85546875" style="40"/>
    <col min="7682" max="7682" width="3.140625" style="40" customWidth="1"/>
    <col min="7683" max="7683" width="21.7109375" style="40" customWidth="1"/>
    <col min="7684" max="7684" width="47.7109375" style="40" customWidth="1"/>
    <col min="7685" max="7685" width="6.28515625" style="40" customWidth="1"/>
    <col min="7686" max="7686" width="16.28515625" style="40" customWidth="1"/>
    <col min="7687" max="7687" width="12.5703125" style="40" customWidth="1"/>
    <col min="7688" max="7688" width="11.7109375" style="40" customWidth="1"/>
    <col min="7689" max="7689" width="42.42578125" style="40" bestFit="1" customWidth="1"/>
    <col min="7690" max="7690" width="14.28515625" style="40" customWidth="1"/>
    <col min="7691" max="7937" width="6.85546875" style="40"/>
    <col min="7938" max="7938" width="3.140625" style="40" customWidth="1"/>
    <col min="7939" max="7939" width="21.7109375" style="40" customWidth="1"/>
    <col min="7940" max="7940" width="47.7109375" style="40" customWidth="1"/>
    <col min="7941" max="7941" width="6.28515625" style="40" customWidth="1"/>
    <col min="7942" max="7942" width="16.28515625" style="40" customWidth="1"/>
    <col min="7943" max="7943" width="12.5703125" style="40" customWidth="1"/>
    <col min="7944" max="7944" width="11.7109375" style="40" customWidth="1"/>
    <col min="7945" max="7945" width="42.42578125" style="40" bestFit="1" customWidth="1"/>
    <col min="7946" max="7946" width="14.28515625" style="40" customWidth="1"/>
    <col min="7947" max="8193" width="6.85546875" style="40"/>
    <col min="8194" max="8194" width="3.140625" style="40" customWidth="1"/>
    <col min="8195" max="8195" width="21.7109375" style="40" customWidth="1"/>
    <col min="8196" max="8196" width="47.7109375" style="40" customWidth="1"/>
    <col min="8197" max="8197" width="6.28515625" style="40" customWidth="1"/>
    <col min="8198" max="8198" width="16.28515625" style="40" customWidth="1"/>
    <col min="8199" max="8199" width="12.5703125" style="40" customWidth="1"/>
    <col min="8200" max="8200" width="11.7109375" style="40" customWidth="1"/>
    <col min="8201" max="8201" width="42.42578125" style="40" bestFit="1" customWidth="1"/>
    <col min="8202" max="8202" width="14.28515625" style="40" customWidth="1"/>
    <col min="8203" max="8449" width="6.85546875" style="40"/>
    <col min="8450" max="8450" width="3.140625" style="40" customWidth="1"/>
    <col min="8451" max="8451" width="21.7109375" style="40" customWidth="1"/>
    <col min="8452" max="8452" width="47.7109375" style="40" customWidth="1"/>
    <col min="8453" max="8453" width="6.28515625" style="40" customWidth="1"/>
    <col min="8454" max="8454" width="16.28515625" style="40" customWidth="1"/>
    <col min="8455" max="8455" width="12.5703125" style="40" customWidth="1"/>
    <col min="8456" max="8456" width="11.7109375" style="40" customWidth="1"/>
    <col min="8457" max="8457" width="42.42578125" style="40" bestFit="1" customWidth="1"/>
    <col min="8458" max="8458" width="14.28515625" style="40" customWidth="1"/>
    <col min="8459" max="8705" width="6.85546875" style="40"/>
    <col min="8706" max="8706" width="3.140625" style="40" customWidth="1"/>
    <col min="8707" max="8707" width="21.7109375" style="40" customWidth="1"/>
    <col min="8708" max="8708" width="47.7109375" style="40" customWidth="1"/>
    <col min="8709" max="8709" width="6.28515625" style="40" customWidth="1"/>
    <col min="8710" max="8710" width="16.28515625" style="40" customWidth="1"/>
    <col min="8711" max="8711" width="12.5703125" style="40" customWidth="1"/>
    <col min="8712" max="8712" width="11.7109375" style="40" customWidth="1"/>
    <col min="8713" max="8713" width="42.42578125" style="40" bestFit="1" customWidth="1"/>
    <col min="8714" max="8714" width="14.28515625" style="40" customWidth="1"/>
    <col min="8715" max="8961" width="6.85546875" style="40"/>
    <col min="8962" max="8962" width="3.140625" style="40" customWidth="1"/>
    <col min="8963" max="8963" width="21.7109375" style="40" customWidth="1"/>
    <col min="8964" max="8964" width="47.7109375" style="40" customWidth="1"/>
    <col min="8965" max="8965" width="6.28515625" style="40" customWidth="1"/>
    <col min="8966" max="8966" width="16.28515625" style="40" customWidth="1"/>
    <col min="8967" max="8967" width="12.5703125" style="40" customWidth="1"/>
    <col min="8968" max="8968" width="11.7109375" style="40" customWidth="1"/>
    <col min="8969" max="8969" width="42.42578125" style="40" bestFit="1" customWidth="1"/>
    <col min="8970" max="8970" width="14.28515625" style="40" customWidth="1"/>
    <col min="8971" max="9217" width="6.85546875" style="40"/>
    <col min="9218" max="9218" width="3.140625" style="40" customWidth="1"/>
    <col min="9219" max="9219" width="21.7109375" style="40" customWidth="1"/>
    <col min="9220" max="9220" width="47.7109375" style="40" customWidth="1"/>
    <col min="9221" max="9221" width="6.28515625" style="40" customWidth="1"/>
    <col min="9222" max="9222" width="16.28515625" style="40" customWidth="1"/>
    <col min="9223" max="9223" width="12.5703125" style="40" customWidth="1"/>
    <col min="9224" max="9224" width="11.7109375" style="40" customWidth="1"/>
    <col min="9225" max="9225" width="42.42578125" style="40" bestFit="1" customWidth="1"/>
    <col min="9226" max="9226" width="14.28515625" style="40" customWidth="1"/>
    <col min="9227" max="9473" width="6.85546875" style="40"/>
    <col min="9474" max="9474" width="3.140625" style="40" customWidth="1"/>
    <col min="9475" max="9475" width="21.7109375" style="40" customWidth="1"/>
    <col min="9476" max="9476" width="47.7109375" style="40" customWidth="1"/>
    <col min="9477" max="9477" width="6.28515625" style="40" customWidth="1"/>
    <col min="9478" max="9478" width="16.28515625" style="40" customWidth="1"/>
    <col min="9479" max="9479" width="12.5703125" style="40" customWidth="1"/>
    <col min="9480" max="9480" width="11.7109375" style="40" customWidth="1"/>
    <col min="9481" max="9481" width="42.42578125" style="40" bestFit="1" customWidth="1"/>
    <col min="9482" max="9482" width="14.28515625" style="40" customWidth="1"/>
    <col min="9483" max="9729" width="6.85546875" style="40"/>
    <col min="9730" max="9730" width="3.140625" style="40" customWidth="1"/>
    <col min="9731" max="9731" width="21.7109375" style="40" customWidth="1"/>
    <col min="9732" max="9732" width="47.7109375" style="40" customWidth="1"/>
    <col min="9733" max="9733" width="6.28515625" style="40" customWidth="1"/>
    <col min="9734" max="9734" width="16.28515625" style="40" customWidth="1"/>
    <col min="9735" max="9735" width="12.5703125" style="40" customWidth="1"/>
    <col min="9736" max="9736" width="11.7109375" style="40" customWidth="1"/>
    <col min="9737" max="9737" width="42.42578125" style="40" bestFit="1" customWidth="1"/>
    <col min="9738" max="9738" width="14.28515625" style="40" customWidth="1"/>
    <col min="9739" max="9985" width="6.85546875" style="40"/>
    <col min="9986" max="9986" width="3.140625" style="40" customWidth="1"/>
    <col min="9987" max="9987" width="21.7109375" style="40" customWidth="1"/>
    <col min="9988" max="9988" width="47.7109375" style="40" customWidth="1"/>
    <col min="9989" max="9989" width="6.28515625" style="40" customWidth="1"/>
    <col min="9990" max="9990" width="16.28515625" style="40" customWidth="1"/>
    <col min="9991" max="9991" width="12.5703125" style="40" customWidth="1"/>
    <col min="9992" max="9992" width="11.7109375" style="40" customWidth="1"/>
    <col min="9993" max="9993" width="42.42578125" style="40" bestFit="1" customWidth="1"/>
    <col min="9994" max="9994" width="14.28515625" style="40" customWidth="1"/>
    <col min="9995" max="10241" width="6.85546875" style="40"/>
    <col min="10242" max="10242" width="3.140625" style="40" customWidth="1"/>
    <col min="10243" max="10243" width="21.7109375" style="40" customWidth="1"/>
    <col min="10244" max="10244" width="47.7109375" style="40" customWidth="1"/>
    <col min="10245" max="10245" width="6.28515625" style="40" customWidth="1"/>
    <col min="10246" max="10246" width="16.28515625" style="40" customWidth="1"/>
    <col min="10247" max="10247" width="12.5703125" style="40" customWidth="1"/>
    <col min="10248" max="10248" width="11.7109375" style="40" customWidth="1"/>
    <col min="10249" max="10249" width="42.42578125" style="40" bestFit="1" customWidth="1"/>
    <col min="10250" max="10250" width="14.28515625" style="40" customWidth="1"/>
    <col min="10251" max="10497" width="6.85546875" style="40"/>
    <col min="10498" max="10498" width="3.140625" style="40" customWidth="1"/>
    <col min="10499" max="10499" width="21.7109375" style="40" customWidth="1"/>
    <col min="10500" max="10500" width="47.7109375" style="40" customWidth="1"/>
    <col min="10501" max="10501" width="6.28515625" style="40" customWidth="1"/>
    <col min="10502" max="10502" width="16.28515625" style="40" customWidth="1"/>
    <col min="10503" max="10503" width="12.5703125" style="40" customWidth="1"/>
    <col min="10504" max="10504" width="11.7109375" style="40" customWidth="1"/>
    <col min="10505" max="10505" width="42.42578125" style="40" bestFit="1" customWidth="1"/>
    <col min="10506" max="10506" width="14.28515625" style="40" customWidth="1"/>
    <col min="10507" max="10753" width="6.85546875" style="40"/>
    <col min="10754" max="10754" width="3.140625" style="40" customWidth="1"/>
    <col min="10755" max="10755" width="21.7109375" style="40" customWidth="1"/>
    <col min="10756" max="10756" width="47.7109375" style="40" customWidth="1"/>
    <col min="10757" max="10757" width="6.28515625" style="40" customWidth="1"/>
    <col min="10758" max="10758" width="16.28515625" style="40" customWidth="1"/>
    <col min="10759" max="10759" width="12.5703125" style="40" customWidth="1"/>
    <col min="10760" max="10760" width="11.7109375" style="40" customWidth="1"/>
    <col min="10761" max="10761" width="42.42578125" style="40" bestFit="1" customWidth="1"/>
    <col min="10762" max="10762" width="14.28515625" style="40" customWidth="1"/>
    <col min="10763" max="11009" width="6.85546875" style="40"/>
    <col min="11010" max="11010" width="3.140625" style="40" customWidth="1"/>
    <col min="11011" max="11011" width="21.7109375" style="40" customWidth="1"/>
    <col min="11012" max="11012" width="47.7109375" style="40" customWidth="1"/>
    <col min="11013" max="11013" width="6.28515625" style="40" customWidth="1"/>
    <col min="11014" max="11014" width="16.28515625" style="40" customWidth="1"/>
    <col min="11015" max="11015" width="12.5703125" style="40" customWidth="1"/>
    <col min="11016" max="11016" width="11.7109375" style="40" customWidth="1"/>
    <col min="11017" max="11017" width="42.42578125" style="40" bestFit="1" customWidth="1"/>
    <col min="11018" max="11018" width="14.28515625" style="40" customWidth="1"/>
    <col min="11019" max="11265" width="6.85546875" style="40"/>
    <col min="11266" max="11266" width="3.140625" style="40" customWidth="1"/>
    <col min="11267" max="11267" width="21.7109375" style="40" customWidth="1"/>
    <col min="11268" max="11268" width="47.7109375" style="40" customWidth="1"/>
    <col min="11269" max="11269" width="6.28515625" style="40" customWidth="1"/>
    <col min="11270" max="11270" width="16.28515625" style="40" customWidth="1"/>
    <col min="11271" max="11271" width="12.5703125" style="40" customWidth="1"/>
    <col min="11272" max="11272" width="11.7109375" style="40" customWidth="1"/>
    <col min="11273" max="11273" width="42.42578125" style="40" bestFit="1" customWidth="1"/>
    <col min="11274" max="11274" width="14.28515625" style="40" customWidth="1"/>
    <col min="11275" max="11521" width="6.85546875" style="40"/>
    <col min="11522" max="11522" width="3.140625" style="40" customWidth="1"/>
    <col min="11523" max="11523" width="21.7109375" style="40" customWidth="1"/>
    <col min="11524" max="11524" width="47.7109375" style="40" customWidth="1"/>
    <col min="11525" max="11525" width="6.28515625" style="40" customWidth="1"/>
    <col min="11526" max="11526" width="16.28515625" style="40" customWidth="1"/>
    <col min="11527" max="11527" width="12.5703125" style="40" customWidth="1"/>
    <col min="11528" max="11528" width="11.7109375" style="40" customWidth="1"/>
    <col min="11529" max="11529" width="42.42578125" style="40" bestFit="1" customWidth="1"/>
    <col min="11530" max="11530" width="14.28515625" style="40" customWidth="1"/>
    <col min="11531" max="11777" width="6.85546875" style="40"/>
    <col min="11778" max="11778" width="3.140625" style="40" customWidth="1"/>
    <col min="11779" max="11779" width="21.7109375" style="40" customWidth="1"/>
    <col min="11780" max="11780" width="47.7109375" style="40" customWidth="1"/>
    <col min="11781" max="11781" width="6.28515625" style="40" customWidth="1"/>
    <col min="11782" max="11782" width="16.28515625" style="40" customWidth="1"/>
    <col min="11783" max="11783" width="12.5703125" style="40" customWidth="1"/>
    <col min="11784" max="11784" width="11.7109375" style="40" customWidth="1"/>
    <col min="11785" max="11785" width="42.42578125" style="40" bestFit="1" customWidth="1"/>
    <col min="11786" max="11786" width="14.28515625" style="40" customWidth="1"/>
    <col min="11787" max="12033" width="6.85546875" style="40"/>
    <col min="12034" max="12034" width="3.140625" style="40" customWidth="1"/>
    <col min="12035" max="12035" width="21.7109375" style="40" customWidth="1"/>
    <col min="12036" max="12036" width="47.7109375" style="40" customWidth="1"/>
    <col min="12037" max="12037" width="6.28515625" style="40" customWidth="1"/>
    <col min="12038" max="12038" width="16.28515625" style="40" customWidth="1"/>
    <col min="12039" max="12039" width="12.5703125" style="40" customWidth="1"/>
    <col min="12040" max="12040" width="11.7109375" style="40" customWidth="1"/>
    <col min="12041" max="12041" width="42.42578125" style="40" bestFit="1" customWidth="1"/>
    <col min="12042" max="12042" width="14.28515625" style="40" customWidth="1"/>
    <col min="12043" max="12289" width="6.85546875" style="40"/>
    <col min="12290" max="12290" width="3.140625" style="40" customWidth="1"/>
    <col min="12291" max="12291" width="21.7109375" style="40" customWidth="1"/>
    <col min="12292" max="12292" width="47.7109375" style="40" customWidth="1"/>
    <col min="12293" max="12293" width="6.28515625" style="40" customWidth="1"/>
    <col min="12294" max="12294" width="16.28515625" style="40" customWidth="1"/>
    <col min="12295" max="12295" width="12.5703125" style="40" customWidth="1"/>
    <col min="12296" max="12296" width="11.7109375" style="40" customWidth="1"/>
    <col min="12297" max="12297" width="42.42578125" style="40" bestFit="1" customWidth="1"/>
    <col min="12298" max="12298" width="14.28515625" style="40" customWidth="1"/>
    <col min="12299" max="12545" width="6.85546875" style="40"/>
    <col min="12546" max="12546" width="3.140625" style="40" customWidth="1"/>
    <col min="12547" max="12547" width="21.7109375" style="40" customWidth="1"/>
    <col min="12548" max="12548" width="47.7109375" style="40" customWidth="1"/>
    <col min="12549" max="12549" width="6.28515625" style="40" customWidth="1"/>
    <col min="12550" max="12550" width="16.28515625" style="40" customWidth="1"/>
    <col min="12551" max="12551" width="12.5703125" style="40" customWidth="1"/>
    <col min="12552" max="12552" width="11.7109375" style="40" customWidth="1"/>
    <col min="12553" max="12553" width="42.42578125" style="40" bestFit="1" customWidth="1"/>
    <col min="12554" max="12554" width="14.28515625" style="40" customWidth="1"/>
    <col min="12555" max="12801" width="6.85546875" style="40"/>
    <col min="12802" max="12802" width="3.140625" style="40" customWidth="1"/>
    <col min="12803" max="12803" width="21.7109375" style="40" customWidth="1"/>
    <col min="12804" max="12804" width="47.7109375" style="40" customWidth="1"/>
    <col min="12805" max="12805" width="6.28515625" style="40" customWidth="1"/>
    <col min="12806" max="12806" width="16.28515625" style="40" customWidth="1"/>
    <col min="12807" max="12807" width="12.5703125" style="40" customWidth="1"/>
    <col min="12808" max="12808" width="11.7109375" style="40" customWidth="1"/>
    <col min="12809" max="12809" width="42.42578125" style="40" bestFit="1" customWidth="1"/>
    <col min="12810" max="12810" width="14.28515625" style="40" customWidth="1"/>
    <col min="12811" max="13057" width="6.85546875" style="40"/>
    <col min="13058" max="13058" width="3.140625" style="40" customWidth="1"/>
    <col min="13059" max="13059" width="21.7109375" style="40" customWidth="1"/>
    <col min="13060" max="13060" width="47.7109375" style="40" customWidth="1"/>
    <col min="13061" max="13061" width="6.28515625" style="40" customWidth="1"/>
    <col min="13062" max="13062" width="16.28515625" style="40" customWidth="1"/>
    <col min="13063" max="13063" width="12.5703125" style="40" customWidth="1"/>
    <col min="13064" max="13064" width="11.7109375" style="40" customWidth="1"/>
    <col min="13065" max="13065" width="42.42578125" style="40" bestFit="1" customWidth="1"/>
    <col min="13066" max="13066" width="14.28515625" style="40" customWidth="1"/>
    <col min="13067" max="13313" width="6.85546875" style="40"/>
    <col min="13314" max="13314" width="3.140625" style="40" customWidth="1"/>
    <col min="13315" max="13315" width="21.7109375" style="40" customWidth="1"/>
    <col min="13316" max="13316" width="47.7109375" style="40" customWidth="1"/>
    <col min="13317" max="13317" width="6.28515625" style="40" customWidth="1"/>
    <col min="13318" max="13318" width="16.28515625" style="40" customWidth="1"/>
    <col min="13319" max="13319" width="12.5703125" style="40" customWidth="1"/>
    <col min="13320" max="13320" width="11.7109375" style="40" customWidth="1"/>
    <col min="13321" max="13321" width="42.42578125" style="40" bestFit="1" customWidth="1"/>
    <col min="13322" max="13322" width="14.28515625" style="40" customWidth="1"/>
    <col min="13323" max="13569" width="6.85546875" style="40"/>
    <col min="13570" max="13570" width="3.140625" style="40" customWidth="1"/>
    <col min="13571" max="13571" width="21.7109375" style="40" customWidth="1"/>
    <col min="13572" max="13572" width="47.7109375" style="40" customWidth="1"/>
    <col min="13573" max="13573" width="6.28515625" style="40" customWidth="1"/>
    <col min="13574" max="13574" width="16.28515625" style="40" customWidth="1"/>
    <col min="13575" max="13575" width="12.5703125" style="40" customWidth="1"/>
    <col min="13576" max="13576" width="11.7109375" style="40" customWidth="1"/>
    <col min="13577" max="13577" width="42.42578125" style="40" bestFit="1" customWidth="1"/>
    <col min="13578" max="13578" width="14.28515625" style="40" customWidth="1"/>
    <col min="13579" max="13825" width="6.85546875" style="40"/>
    <col min="13826" max="13826" width="3.140625" style="40" customWidth="1"/>
    <col min="13827" max="13827" width="21.7109375" style="40" customWidth="1"/>
    <col min="13828" max="13828" width="47.7109375" style="40" customWidth="1"/>
    <col min="13829" max="13829" width="6.28515625" style="40" customWidth="1"/>
    <col min="13830" max="13830" width="16.28515625" style="40" customWidth="1"/>
    <col min="13831" max="13831" width="12.5703125" style="40" customWidth="1"/>
    <col min="13832" max="13832" width="11.7109375" style="40" customWidth="1"/>
    <col min="13833" max="13833" width="42.42578125" style="40" bestFit="1" customWidth="1"/>
    <col min="13834" max="13834" width="14.28515625" style="40" customWidth="1"/>
    <col min="13835" max="14081" width="6.85546875" style="40"/>
    <col min="14082" max="14082" width="3.140625" style="40" customWidth="1"/>
    <col min="14083" max="14083" width="21.7109375" style="40" customWidth="1"/>
    <col min="14084" max="14084" width="47.7109375" style="40" customWidth="1"/>
    <col min="14085" max="14085" width="6.28515625" style="40" customWidth="1"/>
    <col min="14086" max="14086" width="16.28515625" style="40" customWidth="1"/>
    <col min="14087" max="14087" width="12.5703125" style="40" customWidth="1"/>
    <col min="14088" max="14088" width="11.7109375" style="40" customWidth="1"/>
    <col min="14089" max="14089" width="42.42578125" style="40" bestFit="1" customWidth="1"/>
    <col min="14090" max="14090" width="14.28515625" style="40" customWidth="1"/>
    <col min="14091" max="14337" width="6.85546875" style="40"/>
    <col min="14338" max="14338" width="3.140625" style="40" customWidth="1"/>
    <col min="14339" max="14339" width="21.7109375" style="40" customWidth="1"/>
    <col min="14340" max="14340" width="47.7109375" style="40" customWidth="1"/>
    <col min="14341" max="14341" width="6.28515625" style="40" customWidth="1"/>
    <col min="14342" max="14342" width="16.28515625" style="40" customWidth="1"/>
    <col min="14343" max="14343" width="12.5703125" style="40" customWidth="1"/>
    <col min="14344" max="14344" width="11.7109375" style="40" customWidth="1"/>
    <col min="14345" max="14345" width="42.42578125" style="40" bestFit="1" customWidth="1"/>
    <col min="14346" max="14346" width="14.28515625" style="40" customWidth="1"/>
    <col min="14347" max="14593" width="6.85546875" style="40"/>
    <col min="14594" max="14594" width="3.140625" style="40" customWidth="1"/>
    <col min="14595" max="14595" width="21.7109375" style="40" customWidth="1"/>
    <col min="14596" max="14596" width="47.7109375" style="40" customWidth="1"/>
    <col min="14597" max="14597" width="6.28515625" style="40" customWidth="1"/>
    <col min="14598" max="14598" width="16.28515625" style="40" customWidth="1"/>
    <col min="14599" max="14599" width="12.5703125" style="40" customWidth="1"/>
    <col min="14600" max="14600" width="11.7109375" style="40" customWidth="1"/>
    <col min="14601" max="14601" width="42.42578125" style="40" bestFit="1" customWidth="1"/>
    <col min="14602" max="14602" width="14.28515625" style="40" customWidth="1"/>
    <col min="14603" max="14849" width="6.85546875" style="40"/>
    <col min="14850" max="14850" width="3.140625" style="40" customWidth="1"/>
    <col min="14851" max="14851" width="21.7109375" style="40" customWidth="1"/>
    <col min="14852" max="14852" width="47.7109375" style="40" customWidth="1"/>
    <col min="14853" max="14853" width="6.28515625" style="40" customWidth="1"/>
    <col min="14854" max="14854" width="16.28515625" style="40" customWidth="1"/>
    <col min="14855" max="14855" width="12.5703125" style="40" customWidth="1"/>
    <col min="14856" max="14856" width="11.7109375" style="40" customWidth="1"/>
    <col min="14857" max="14857" width="42.42578125" style="40" bestFit="1" customWidth="1"/>
    <col min="14858" max="14858" width="14.28515625" style="40" customWidth="1"/>
    <col min="14859" max="15105" width="6.85546875" style="40"/>
    <col min="15106" max="15106" width="3.140625" style="40" customWidth="1"/>
    <col min="15107" max="15107" width="21.7109375" style="40" customWidth="1"/>
    <col min="15108" max="15108" width="47.7109375" style="40" customWidth="1"/>
    <col min="15109" max="15109" width="6.28515625" style="40" customWidth="1"/>
    <col min="15110" max="15110" width="16.28515625" style="40" customWidth="1"/>
    <col min="15111" max="15111" width="12.5703125" style="40" customWidth="1"/>
    <col min="15112" max="15112" width="11.7109375" style="40" customWidth="1"/>
    <col min="15113" max="15113" width="42.42578125" style="40" bestFit="1" customWidth="1"/>
    <col min="15114" max="15114" width="14.28515625" style="40" customWidth="1"/>
    <col min="15115" max="15361" width="6.85546875" style="40"/>
    <col min="15362" max="15362" width="3.140625" style="40" customWidth="1"/>
    <col min="15363" max="15363" width="21.7109375" style="40" customWidth="1"/>
    <col min="15364" max="15364" width="47.7109375" style="40" customWidth="1"/>
    <col min="15365" max="15365" width="6.28515625" style="40" customWidth="1"/>
    <col min="15366" max="15366" width="16.28515625" style="40" customWidth="1"/>
    <col min="15367" max="15367" width="12.5703125" style="40" customWidth="1"/>
    <col min="15368" max="15368" width="11.7109375" style="40" customWidth="1"/>
    <col min="15369" max="15369" width="42.42578125" style="40" bestFit="1" customWidth="1"/>
    <col min="15370" max="15370" width="14.28515625" style="40" customWidth="1"/>
    <col min="15371" max="15617" width="6.85546875" style="40"/>
    <col min="15618" max="15618" width="3.140625" style="40" customWidth="1"/>
    <col min="15619" max="15619" width="21.7109375" style="40" customWidth="1"/>
    <col min="15620" max="15620" width="47.7109375" style="40" customWidth="1"/>
    <col min="15621" max="15621" width="6.28515625" style="40" customWidth="1"/>
    <col min="15622" max="15622" width="16.28515625" style="40" customWidth="1"/>
    <col min="15623" max="15623" width="12.5703125" style="40" customWidth="1"/>
    <col min="15624" max="15624" width="11.7109375" style="40" customWidth="1"/>
    <col min="15625" max="15625" width="42.42578125" style="40" bestFit="1" customWidth="1"/>
    <col min="15626" max="15626" width="14.28515625" style="40" customWidth="1"/>
    <col min="15627" max="15873" width="6.85546875" style="40"/>
    <col min="15874" max="15874" width="3.140625" style="40" customWidth="1"/>
    <col min="15875" max="15875" width="21.7109375" style="40" customWidth="1"/>
    <col min="15876" max="15876" width="47.7109375" style="40" customWidth="1"/>
    <col min="15877" max="15877" width="6.28515625" style="40" customWidth="1"/>
    <col min="15878" max="15878" width="16.28515625" style="40" customWidth="1"/>
    <col min="15879" max="15879" width="12.5703125" style="40" customWidth="1"/>
    <col min="15880" max="15880" width="11.7109375" style="40" customWidth="1"/>
    <col min="15881" max="15881" width="42.42578125" style="40" bestFit="1" customWidth="1"/>
    <col min="15882" max="15882" width="14.28515625" style="40" customWidth="1"/>
    <col min="15883" max="16129" width="6.85546875" style="40"/>
    <col min="16130" max="16130" width="3.140625" style="40" customWidth="1"/>
    <col min="16131" max="16131" width="21.7109375" style="40" customWidth="1"/>
    <col min="16132" max="16132" width="47.7109375" style="40" customWidth="1"/>
    <col min="16133" max="16133" width="6.28515625" style="40" customWidth="1"/>
    <col min="16134" max="16134" width="16.28515625" style="40" customWidth="1"/>
    <col min="16135" max="16135" width="12.5703125" style="40" customWidth="1"/>
    <col min="16136" max="16136" width="11.7109375" style="40" customWidth="1"/>
    <col min="16137" max="16137" width="42.42578125" style="40" bestFit="1" customWidth="1"/>
    <col min="16138" max="16138" width="14.28515625" style="40" customWidth="1"/>
    <col min="16139" max="16384" width="6.85546875" style="40"/>
  </cols>
  <sheetData>
    <row r="2" spans="2:12" ht="15.75" customHeight="1" x14ac:dyDescent="0.2">
      <c r="B2" s="178"/>
      <c r="C2" s="179"/>
      <c r="D2" s="179"/>
      <c r="E2" s="179"/>
      <c r="F2" s="180"/>
      <c r="H2" s="41"/>
      <c r="I2" s="41"/>
      <c r="J2" s="42"/>
      <c r="K2" s="42"/>
    </row>
    <row r="3" spans="2:12" ht="13.5" customHeight="1" x14ac:dyDescent="0.2">
      <c r="B3" s="181"/>
      <c r="C3" s="177"/>
      <c r="D3" s="189" t="s">
        <v>86</v>
      </c>
      <c r="E3" s="190"/>
      <c r="F3" s="191"/>
      <c r="H3" s="41"/>
      <c r="I3" s="41"/>
      <c r="J3" s="42"/>
      <c r="K3" s="42"/>
    </row>
    <row r="4" spans="2:12" ht="16.5" customHeight="1" x14ac:dyDescent="0.2">
      <c r="B4" s="181"/>
      <c r="C4" s="177"/>
      <c r="D4" s="190" t="s">
        <v>87</v>
      </c>
      <c r="E4" s="190"/>
      <c r="F4" s="191"/>
      <c r="H4" s="41"/>
      <c r="I4" s="41"/>
      <c r="J4" s="41"/>
      <c r="K4" s="43"/>
      <c r="L4" s="43"/>
    </row>
    <row r="5" spans="2:12" ht="16.5" customHeight="1" x14ac:dyDescent="0.2">
      <c r="B5" s="181"/>
      <c r="C5" s="177"/>
      <c r="D5" s="190" t="s">
        <v>88</v>
      </c>
      <c r="E5" s="190"/>
      <c r="F5" s="191" t="s">
        <v>152</v>
      </c>
      <c r="H5" s="41"/>
      <c r="I5" s="41"/>
      <c r="J5" s="41"/>
      <c r="K5" s="43"/>
      <c r="L5" s="43"/>
    </row>
    <row r="6" spans="2:12" ht="18" customHeight="1" x14ac:dyDescent="0.2">
      <c r="B6" s="185"/>
      <c r="C6" s="186"/>
      <c r="D6" s="186"/>
      <c r="E6" s="186"/>
      <c r="F6" s="188"/>
      <c r="H6" s="41"/>
      <c r="I6" s="41"/>
      <c r="J6" s="41"/>
      <c r="K6" s="44"/>
      <c r="L6" s="44"/>
    </row>
    <row r="7" spans="2:12" ht="20.25" customHeight="1" x14ac:dyDescent="0.25">
      <c r="B7" s="220" t="s">
        <v>282</v>
      </c>
      <c r="C7" s="220"/>
      <c r="D7" s="220"/>
      <c r="E7" s="220"/>
      <c r="F7" s="220"/>
      <c r="G7" s="45"/>
    </row>
    <row r="8" spans="2:12" ht="13.5" customHeight="1" x14ac:dyDescent="0.2">
      <c r="B8" s="221" t="s">
        <v>7</v>
      </c>
      <c r="C8" s="221"/>
      <c r="D8" s="221"/>
      <c r="E8" s="221"/>
      <c r="F8" s="221"/>
      <c r="G8" s="45"/>
    </row>
    <row r="9" spans="2:12" ht="11.25" customHeight="1" x14ac:dyDescent="0.2"/>
    <row r="10" spans="2:12" x14ac:dyDescent="0.2">
      <c r="B10" s="46" t="s">
        <v>89</v>
      </c>
      <c r="C10" s="47" t="s">
        <v>90</v>
      </c>
      <c r="E10" s="48"/>
      <c r="F10" s="48"/>
      <c r="G10" s="49"/>
    </row>
    <row r="11" spans="2:12" x14ac:dyDescent="0.2">
      <c r="B11" s="46" t="s">
        <v>91</v>
      </c>
      <c r="C11" s="47" t="s">
        <v>92</v>
      </c>
      <c r="E11" s="48"/>
      <c r="F11" s="48">
        <v>10771465.250000002</v>
      </c>
      <c r="G11" s="99" t="e">
        <f>+F11-#REF!</f>
        <v>#REF!</v>
      </c>
    </row>
    <row r="12" spans="2:12" x14ac:dyDescent="0.2">
      <c r="B12" s="50" t="s">
        <v>93</v>
      </c>
      <c r="C12" s="51" t="s">
        <v>8</v>
      </c>
      <c r="E12" s="49"/>
      <c r="F12" s="52">
        <v>1445799.88</v>
      </c>
      <c r="G12" s="49"/>
    </row>
    <row r="13" spans="2:12" x14ac:dyDescent="0.2">
      <c r="B13" s="50" t="s">
        <v>94</v>
      </c>
      <c r="C13" s="51" t="s">
        <v>9</v>
      </c>
      <c r="E13" s="49"/>
      <c r="F13" s="52">
        <v>104695.01000000001</v>
      </c>
      <c r="G13" s="49"/>
    </row>
    <row r="14" spans="2:12" x14ac:dyDescent="0.2">
      <c r="B14" s="50" t="s">
        <v>95</v>
      </c>
      <c r="C14" s="51" t="s">
        <v>96</v>
      </c>
      <c r="E14" s="49"/>
      <c r="F14" s="52">
        <v>6565422.5900000026</v>
      </c>
      <c r="G14" s="49"/>
    </row>
    <row r="15" spans="2:12" x14ac:dyDescent="0.2">
      <c r="B15" s="50" t="s">
        <v>97</v>
      </c>
      <c r="C15" s="51" t="s">
        <v>98</v>
      </c>
      <c r="E15" s="49"/>
      <c r="F15" s="52">
        <v>369989.67</v>
      </c>
      <c r="G15" s="49"/>
    </row>
    <row r="16" spans="2:12" x14ac:dyDescent="0.2">
      <c r="B16" s="50" t="s">
        <v>99</v>
      </c>
      <c r="C16" s="51" t="s">
        <v>100</v>
      </c>
      <c r="E16" s="49"/>
      <c r="F16" s="52">
        <v>1016668.6699999999</v>
      </c>
      <c r="G16" s="49"/>
    </row>
    <row r="17" spans="2:8" x14ac:dyDescent="0.2">
      <c r="B17" s="50" t="s">
        <v>101</v>
      </c>
      <c r="C17" s="51" t="s">
        <v>11</v>
      </c>
      <c r="E17" s="49"/>
      <c r="F17" s="52">
        <v>86107.17</v>
      </c>
      <c r="G17" s="49"/>
    </row>
    <row r="18" spans="2:8" x14ac:dyDescent="0.2">
      <c r="B18" s="50" t="s">
        <v>102</v>
      </c>
      <c r="C18" s="51" t="s">
        <v>10</v>
      </c>
      <c r="E18" s="49"/>
      <c r="F18" s="52">
        <v>1182782.26</v>
      </c>
      <c r="G18" s="49"/>
    </row>
    <row r="19" spans="2:8" x14ac:dyDescent="0.2">
      <c r="B19" s="50" t="s">
        <v>184</v>
      </c>
      <c r="C19" s="51" t="s">
        <v>183</v>
      </c>
      <c r="E19" s="49"/>
      <c r="F19" s="52">
        <v>0</v>
      </c>
      <c r="G19" s="49"/>
    </row>
    <row r="20" spans="2:8" x14ac:dyDescent="0.2">
      <c r="B20" s="50"/>
      <c r="C20" s="51"/>
      <c r="E20" s="49"/>
      <c r="F20" s="50"/>
      <c r="G20" s="49"/>
    </row>
    <row r="21" spans="2:8" x14ac:dyDescent="0.2">
      <c r="B21" s="46" t="s">
        <v>103</v>
      </c>
      <c r="C21" s="47" t="s">
        <v>104</v>
      </c>
      <c r="E21" s="48"/>
      <c r="F21" s="48">
        <v>6586414.6500216713</v>
      </c>
      <c r="G21" s="49"/>
    </row>
    <row r="22" spans="2:8" x14ac:dyDescent="0.2">
      <c r="B22" s="50" t="s">
        <v>105</v>
      </c>
      <c r="C22" s="51" t="s">
        <v>106</v>
      </c>
      <c r="E22" s="49"/>
      <c r="F22" s="52">
        <v>223303.21000000002</v>
      </c>
      <c r="G22" s="49"/>
    </row>
    <row r="23" spans="2:8" x14ac:dyDescent="0.2">
      <c r="B23" s="50" t="s">
        <v>107</v>
      </c>
      <c r="C23" s="51" t="s">
        <v>108</v>
      </c>
      <c r="E23" s="49"/>
      <c r="F23" s="52">
        <v>872706.26</v>
      </c>
      <c r="G23" s="49"/>
    </row>
    <row r="24" spans="2:8" x14ac:dyDescent="0.2">
      <c r="B24" s="50" t="s">
        <v>109</v>
      </c>
      <c r="C24" s="51" t="s">
        <v>13</v>
      </c>
      <c r="E24" s="49"/>
      <c r="F24" s="52">
        <v>17652.820000000007</v>
      </c>
      <c r="G24" s="49"/>
    </row>
    <row r="25" spans="2:8" x14ac:dyDescent="0.2">
      <c r="B25" s="50" t="s">
        <v>110</v>
      </c>
      <c r="C25" s="51" t="s">
        <v>12</v>
      </c>
      <c r="E25" s="49"/>
      <c r="F25" s="52">
        <v>5714.29</v>
      </c>
      <c r="G25" s="49"/>
    </row>
    <row r="26" spans="2:8" x14ac:dyDescent="0.2">
      <c r="B26" s="50" t="s">
        <v>111</v>
      </c>
      <c r="C26" s="51" t="s">
        <v>112</v>
      </c>
      <c r="E26" s="49"/>
      <c r="F26" s="52">
        <v>78705.970021671194</v>
      </c>
      <c r="G26" s="49"/>
    </row>
    <row r="27" spans="2:8" x14ac:dyDescent="0.2">
      <c r="B27" s="50" t="s">
        <v>113</v>
      </c>
      <c r="C27" s="51" t="s">
        <v>114</v>
      </c>
      <c r="E27" s="49"/>
      <c r="F27" s="52">
        <v>2189003.41</v>
      </c>
      <c r="G27" s="49"/>
    </row>
    <row r="28" spans="2:8" x14ac:dyDescent="0.2">
      <c r="B28" s="50" t="s">
        <v>115</v>
      </c>
      <c r="C28" s="51" t="s">
        <v>116</v>
      </c>
      <c r="E28" s="49"/>
      <c r="F28" s="52">
        <v>3525</v>
      </c>
      <c r="G28" s="49"/>
    </row>
    <row r="29" spans="2:8" x14ac:dyDescent="0.2">
      <c r="B29" s="50" t="s">
        <v>117</v>
      </c>
      <c r="C29" s="51" t="s">
        <v>14</v>
      </c>
      <c r="E29" s="49"/>
      <c r="F29" s="52">
        <v>454985.82</v>
      </c>
      <c r="G29" s="49"/>
    </row>
    <row r="30" spans="2:8" x14ac:dyDescent="0.2">
      <c r="B30" s="50" t="s">
        <v>118</v>
      </c>
      <c r="C30" s="51" t="s">
        <v>15</v>
      </c>
      <c r="E30" s="49"/>
      <c r="F30" s="52">
        <v>2740817.87</v>
      </c>
      <c r="G30" s="49"/>
    </row>
    <row r="31" spans="2:8" ht="16.5" customHeight="1" thickBot="1" x14ac:dyDescent="0.25">
      <c r="B31" s="50"/>
      <c r="C31" s="53" t="s">
        <v>119</v>
      </c>
      <c r="E31" s="54" t="s">
        <v>120</v>
      </c>
      <c r="F31" s="55">
        <v>17357879.900021672</v>
      </c>
      <c r="G31" s="49"/>
      <c r="H31" s="49"/>
    </row>
    <row r="32" spans="2:8" ht="13.5" thickTop="1" x14ac:dyDescent="0.2">
      <c r="B32" s="50"/>
      <c r="C32" s="51"/>
      <c r="E32" s="49"/>
      <c r="F32" s="52"/>
      <c r="G32" s="49"/>
    </row>
    <row r="33" spans="2:10" x14ac:dyDescent="0.2">
      <c r="B33" s="46" t="s">
        <v>121</v>
      </c>
      <c r="C33" s="47" t="s">
        <v>122</v>
      </c>
      <c r="E33" s="48"/>
      <c r="F33" s="50"/>
      <c r="G33" s="49"/>
    </row>
    <row r="34" spans="2:10" x14ac:dyDescent="0.2">
      <c r="B34" s="46" t="s">
        <v>123</v>
      </c>
      <c r="C34" s="47" t="s">
        <v>124</v>
      </c>
      <c r="E34" s="48"/>
      <c r="F34" s="48">
        <v>8795184.5844316725</v>
      </c>
      <c r="G34" s="49"/>
      <c r="J34" s="56"/>
    </row>
    <row r="35" spans="2:10" x14ac:dyDescent="0.2">
      <c r="B35" s="50" t="s">
        <v>125</v>
      </c>
      <c r="C35" s="51" t="s">
        <v>126</v>
      </c>
      <c r="E35" s="49"/>
      <c r="F35" s="52">
        <v>8497938.5200000014</v>
      </c>
      <c r="G35" s="49"/>
    </row>
    <row r="36" spans="2:10" x14ac:dyDescent="0.2">
      <c r="B36" s="50" t="s">
        <v>127</v>
      </c>
      <c r="C36" s="51" t="s">
        <v>16</v>
      </c>
      <c r="E36" s="49"/>
      <c r="F36" s="52">
        <v>119591.28000000001</v>
      </c>
      <c r="G36" s="49"/>
    </row>
    <row r="37" spans="2:10" x14ac:dyDescent="0.2">
      <c r="B37" s="50" t="s">
        <v>128</v>
      </c>
      <c r="C37" s="51" t="s">
        <v>129</v>
      </c>
      <c r="E37" s="49"/>
      <c r="F37" s="52">
        <v>10621.85</v>
      </c>
      <c r="G37" s="49"/>
    </row>
    <row r="38" spans="2:10" x14ac:dyDescent="0.2">
      <c r="B38" s="50" t="s">
        <v>190</v>
      </c>
      <c r="C38" s="51" t="s">
        <v>191</v>
      </c>
      <c r="E38" s="49"/>
      <c r="F38" s="52">
        <v>0</v>
      </c>
      <c r="G38" s="49"/>
    </row>
    <row r="39" spans="2:10" x14ac:dyDescent="0.2">
      <c r="B39" s="50" t="s">
        <v>130</v>
      </c>
      <c r="C39" s="51" t="s">
        <v>131</v>
      </c>
      <c r="E39" s="49"/>
      <c r="F39" s="52">
        <v>63196.99</v>
      </c>
      <c r="G39" s="49"/>
    </row>
    <row r="40" spans="2:10" x14ac:dyDescent="0.2">
      <c r="B40" s="50" t="s">
        <v>132</v>
      </c>
      <c r="C40" s="51" t="s">
        <v>17</v>
      </c>
      <c r="E40" s="49"/>
      <c r="F40" s="52">
        <v>56215.564431671228</v>
      </c>
      <c r="G40" s="49"/>
    </row>
    <row r="41" spans="2:10" x14ac:dyDescent="0.2">
      <c r="B41" s="50" t="s">
        <v>185</v>
      </c>
      <c r="C41" s="51" t="s">
        <v>182</v>
      </c>
      <c r="E41" s="49"/>
      <c r="F41" s="52">
        <v>13711.06</v>
      </c>
      <c r="G41" s="49"/>
    </row>
    <row r="42" spans="2:10" x14ac:dyDescent="0.2">
      <c r="B42" s="50" t="s">
        <v>133</v>
      </c>
      <c r="C42" s="51" t="s">
        <v>18</v>
      </c>
      <c r="E42" s="49"/>
      <c r="F42" s="52">
        <v>0</v>
      </c>
      <c r="G42" s="49"/>
    </row>
    <row r="43" spans="2:10" x14ac:dyDescent="0.2">
      <c r="B43" s="50" t="s">
        <v>134</v>
      </c>
      <c r="C43" s="51" t="s">
        <v>135</v>
      </c>
      <c r="E43" s="49"/>
      <c r="F43" s="52">
        <v>33909.32</v>
      </c>
      <c r="G43" s="49"/>
    </row>
    <row r="44" spans="2:10" x14ac:dyDescent="0.2">
      <c r="B44" s="50"/>
      <c r="C44" s="51"/>
      <c r="E44" s="49"/>
      <c r="F44" s="52"/>
      <c r="G44" s="49"/>
    </row>
    <row r="45" spans="2:10" x14ac:dyDescent="0.2">
      <c r="B45" s="46" t="s">
        <v>136</v>
      </c>
      <c r="C45" s="47" t="s">
        <v>137</v>
      </c>
      <c r="E45" s="48"/>
      <c r="F45" s="57">
        <v>3443002.88</v>
      </c>
      <c r="G45" s="49"/>
    </row>
    <row r="46" spans="2:10" x14ac:dyDescent="0.2">
      <c r="B46" s="50" t="s">
        <v>138</v>
      </c>
      <c r="C46" s="51" t="s">
        <v>139</v>
      </c>
      <c r="E46" s="49"/>
      <c r="F46" s="52">
        <v>3371950.86</v>
      </c>
      <c r="G46" s="49"/>
    </row>
    <row r="47" spans="2:10" x14ac:dyDescent="0.2">
      <c r="B47" s="50" t="s">
        <v>140</v>
      </c>
      <c r="C47" s="51" t="s">
        <v>141</v>
      </c>
      <c r="E47" s="49"/>
      <c r="F47" s="52">
        <v>71052.02</v>
      </c>
      <c r="G47" s="49"/>
    </row>
    <row r="48" spans="2:10" ht="16.5" customHeight="1" x14ac:dyDescent="0.2">
      <c r="B48" s="50"/>
      <c r="C48" s="58" t="s">
        <v>142</v>
      </c>
      <c r="E48" s="59"/>
      <c r="F48" s="60">
        <v>12238187.464431673</v>
      </c>
      <c r="G48" s="49"/>
      <c r="H48" s="56"/>
    </row>
    <row r="49" spans="2:7" x14ac:dyDescent="0.2">
      <c r="B49" s="46" t="s">
        <v>143</v>
      </c>
      <c r="C49" s="47" t="s">
        <v>144</v>
      </c>
      <c r="E49" s="49"/>
      <c r="F49" s="52"/>
      <c r="G49" s="49"/>
    </row>
    <row r="50" spans="2:7" x14ac:dyDescent="0.2">
      <c r="B50" s="46" t="s">
        <v>145</v>
      </c>
      <c r="C50" s="47" t="s">
        <v>146</v>
      </c>
      <c r="E50" s="48"/>
      <c r="F50" s="52"/>
      <c r="G50" s="49"/>
    </row>
    <row r="51" spans="2:7" x14ac:dyDescent="0.2">
      <c r="B51" s="50" t="s">
        <v>147</v>
      </c>
      <c r="C51" s="51" t="s">
        <v>148</v>
      </c>
      <c r="E51" s="49"/>
      <c r="F51" s="52">
        <v>2502400</v>
      </c>
      <c r="G51" s="49"/>
    </row>
    <row r="52" spans="2:7" x14ac:dyDescent="0.2">
      <c r="B52" s="50" t="s">
        <v>21</v>
      </c>
      <c r="C52" s="51" t="s">
        <v>20</v>
      </c>
      <c r="E52" s="49"/>
      <c r="F52" s="52">
        <v>1786838.39029</v>
      </c>
      <c r="G52" s="49"/>
    </row>
    <row r="53" spans="2:7" x14ac:dyDescent="0.2">
      <c r="B53" s="50" t="s">
        <v>149</v>
      </c>
      <c r="C53" s="51" t="s">
        <v>19</v>
      </c>
      <c r="E53" s="49"/>
      <c r="F53" s="52">
        <v>830454.0453</v>
      </c>
      <c r="G53" s="49"/>
    </row>
    <row r="54" spans="2:7" ht="16.5" customHeight="1" x14ac:dyDescent="0.2">
      <c r="B54" s="50"/>
      <c r="C54" s="58" t="s">
        <v>150</v>
      </c>
      <c r="E54" s="59"/>
      <c r="F54" s="60">
        <v>5119692.4355899999</v>
      </c>
      <c r="G54" s="49"/>
    </row>
    <row r="55" spans="2:7" ht="16.5" customHeight="1" thickBot="1" x14ac:dyDescent="0.25">
      <c r="B55" s="50"/>
      <c r="C55" s="58" t="s">
        <v>151</v>
      </c>
      <c r="E55" s="59" t="s">
        <v>120</v>
      </c>
      <c r="F55" s="61">
        <v>17357879.900021672</v>
      </c>
      <c r="G55" s="49"/>
    </row>
    <row r="56" spans="2:7" ht="13.5" thickTop="1" x14ac:dyDescent="0.2">
      <c r="B56" s="50"/>
      <c r="C56" s="50"/>
      <c r="D56" s="51"/>
      <c r="E56" s="49"/>
      <c r="F56" s="99">
        <v>0</v>
      </c>
      <c r="G56" s="49"/>
    </row>
    <row r="57" spans="2:7" x14ac:dyDescent="0.2">
      <c r="B57" s="50"/>
      <c r="C57" s="50"/>
      <c r="D57" s="51"/>
      <c r="E57" s="49"/>
      <c r="F57" s="84" t="e">
        <f>F56-#REF!</f>
        <v>#REF!</v>
      </c>
      <c r="G57" s="49"/>
    </row>
    <row r="58" spans="2:7" x14ac:dyDescent="0.2">
      <c r="B58" s="50"/>
      <c r="C58" s="50"/>
      <c r="D58" s="51"/>
      <c r="E58" s="49"/>
      <c r="F58" s="49"/>
      <c r="G58" s="49"/>
    </row>
    <row r="59" spans="2:7" x14ac:dyDescent="0.2">
      <c r="B59" s="50"/>
      <c r="C59" s="50"/>
      <c r="D59" s="51"/>
      <c r="E59" s="49"/>
      <c r="F59" s="49"/>
      <c r="G59" s="49"/>
    </row>
    <row r="60" spans="2:7" x14ac:dyDescent="0.2">
      <c r="B60" s="50"/>
      <c r="C60" s="50"/>
      <c r="D60" s="51"/>
      <c r="E60" s="49"/>
      <c r="F60" s="49"/>
      <c r="G60" s="49"/>
    </row>
    <row r="61" spans="2:7" x14ac:dyDescent="0.2">
      <c r="B61" s="50"/>
      <c r="C61" s="50"/>
      <c r="D61" s="51"/>
      <c r="E61" s="49"/>
      <c r="F61" s="49"/>
      <c r="G61" s="49"/>
    </row>
    <row r="62" spans="2:7" x14ac:dyDescent="0.2">
      <c r="B62" s="89" t="s">
        <v>276</v>
      </c>
      <c r="C62" s="89"/>
      <c r="D62" s="223" t="s">
        <v>192</v>
      </c>
      <c r="E62" s="223"/>
      <c r="F62" s="223"/>
      <c r="G62" s="223"/>
    </row>
    <row r="63" spans="2:7" x14ac:dyDescent="0.2">
      <c r="B63" s="89" t="s">
        <v>279</v>
      </c>
      <c r="C63" s="89"/>
      <c r="D63" s="223" t="s">
        <v>187</v>
      </c>
      <c r="E63" s="223"/>
      <c r="F63" s="223"/>
      <c r="G63" s="223"/>
    </row>
    <row r="64" spans="2:7" x14ac:dyDescent="0.2">
      <c r="B64" s="50"/>
      <c r="C64" s="50"/>
      <c r="D64" s="50"/>
      <c r="E64" s="222"/>
      <c r="F64" s="222"/>
      <c r="G64" s="222"/>
    </row>
    <row r="65" spans="2:7" x14ac:dyDescent="0.2">
      <c r="B65" s="50"/>
      <c r="C65" s="50"/>
      <c r="D65" s="51"/>
      <c r="E65" s="49"/>
      <c r="F65" s="62"/>
      <c r="G65" s="49"/>
    </row>
    <row r="66" spans="2:7" x14ac:dyDescent="0.2">
      <c r="B66" s="50"/>
      <c r="C66" s="50"/>
      <c r="D66" s="51"/>
      <c r="E66" s="49"/>
      <c r="F66" s="49"/>
      <c r="G66" s="49"/>
    </row>
    <row r="67" spans="2:7" x14ac:dyDescent="0.2">
      <c r="B67" s="50"/>
      <c r="C67" s="50"/>
      <c r="D67" s="51"/>
      <c r="E67" s="49"/>
      <c r="F67" s="49"/>
      <c r="G67" s="49"/>
    </row>
    <row r="68" spans="2:7" x14ac:dyDescent="0.2">
      <c r="B68" s="50"/>
      <c r="C68" s="50"/>
      <c r="D68" s="51"/>
      <c r="E68" s="49"/>
      <c r="F68" s="49"/>
      <c r="G68" s="49"/>
    </row>
    <row r="69" spans="2:7" x14ac:dyDescent="0.2">
      <c r="B69" s="50"/>
      <c r="C69" s="50"/>
      <c r="D69" s="51"/>
      <c r="E69" s="49"/>
      <c r="F69" s="49"/>
      <c r="G69" s="49"/>
    </row>
    <row r="70" spans="2:7" x14ac:dyDescent="0.2">
      <c r="B70" s="50"/>
      <c r="C70" s="50"/>
      <c r="D70" s="51"/>
      <c r="E70" s="49"/>
      <c r="F70" s="49"/>
      <c r="G70" s="49"/>
    </row>
    <row r="71" spans="2:7" x14ac:dyDescent="0.2">
      <c r="B71" s="50"/>
      <c r="C71" s="50"/>
      <c r="D71" s="51"/>
      <c r="E71" s="49"/>
      <c r="F71" s="49"/>
      <c r="G71" s="49"/>
    </row>
    <row r="72" spans="2:7" x14ac:dyDescent="0.2">
      <c r="B72" s="50"/>
      <c r="C72" s="50"/>
      <c r="D72" s="51"/>
      <c r="E72" s="49"/>
      <c r="F72" s="49"/>
      <c r="G72" s="49"/>
    </row>
    <row r="73" spans="2:7" x14ac:dyDescent="0.2">
      <c r="B73" s="50"/>
      <c r="C73" s="50"/>
      <c r="D73" s="51"/>
      <c r="E73" s="49"/>
      <c r="F73" s="49"/>
      <c r="G73" s="49"/>
    </row>
    <row r="74" spans="2:7" x14ac:dyDescent="0.2">
      <c r="B74" s="50"/>
      <c r="C74" s="50"/>
      <c r="D74" s="51"/>
      <c r="E74" s="49"/>
      <c r="F74" s="49"/>
      <c r="G74" s="49"/>
    </row>
    <row r="75" spans="2:7" x14ac:dyDescent="0.2">
      <c r="B75" s="50"/>
      <c r="C75" s="50"/>
      <c r="D75" s="51"/>
      <c r="E75" s="49"/>
      <c r="F75" s="49"/>
      <c r="G75" s="49"/>
    </row>
    <row r="76" spans="2:7" ht="9" customHeight="1" x14ac:dyDescent="0.2">
      <c r="B76" s="50"/>
      <c r="C76" s="50"/>
      <c r="D76" s="50"/>
      <c r="E76" s="50"/>
      <c r="F76" s="50"/>
      <c r="G76" s="50"/>
    </row>
    <row r="77" spans="2:7" ht="12.75" customHeight="1" x14ac:dyDescent="0.2">
      <c r="B77" s="63"/>
      <c r="C77" s="63"/>
      <c r="D77" s="63"/>
      <c r="E77" s="49"/>
      <c r="F77" s="49"/>
      <c r="G77" s="50"/>
    </row>
  </sheetData>
  <mergeCells count="5">
    <mergeCell ref="B7:F7"/>
    <mergeCell ref="B8:F8"/>
    <mergeCell ref="E64:G64"/>
    <mergeCell ref="D62:G62"/>
    <mergeCell ref="D63:G63"/>
  </mergeCells>
  <pageMargins left="0.61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G41"/>
  <sheetViews>
    <sheetView view="pageBreakPreview" topLeftCell="B1" zoomScale="130" zoomScaleNormal="100" zoomScaleSheetLayoutView="130" workbookViewId="0">
      <selection activeCell="B8" sqref="B8:E8"/>
    </sheetView>
  </sheetViews>
  <sheetFormatPr baseColWidth="10" defaultColWidth="11.42578125" defaultRowHeight="12.75" x14ac:dyDescent="0.2"/>
  <cols>
    <col min="1" max="1" width="12.85546875" style="40" customWidth="1"/>
    <col min="2" max="2" width="15.28515625" style="40" customWidth="1"/>
    <col min="3" max="3" width="16.85546875" style="40" customWidth="1"/>
    <col min="4" max="4" width="33.5703125" style="40" customWidth="1"/>
    <col min="5" max="5" width="14.5703125" style="40" customWidth="1"/>
    <col min="6" max="6" width="14.42578125" style="40" bestFit="1" customWidth="1"/>
    <col min="7" max="7" width="17.85546875" style="64" bestFit="1" customWidth="1"/>
    <col min="8" max="256" width="11.42578125" style="40"/>
    <col min="257" max="257" width="4.28515625" style="40" customWidth="1"/>
    <col min="258" max="258" width="19.7109375" style="40" customWidth="1"/>
    <col min="259" max="259" width="45.7109375" style="40" customWidth="1"/>
    <col min="260" max="260" width="9.140625" style="40" customWidth="1"/>
    <col min="261" max="261" width="14.5703125" style="40" customWidth="1"/>
    <col min="262" max="262" width="14.42578125" style="40" bestFit="1" customWidth="1"/>
    <col min="263" max="263" width="17.85546875" style="40" bestFit="1" customWidth="1"/>
    <col min="264" max="512" width="11.42578125" style="40"/>
    <col min="513" max="513" width="4.28515625" style="40" customWidth="1"/>
    <col min="514" max="514" width="19.7109375" style="40" customWidth="1"/>
    <col min="515" max="515" width="45.7109375" style="40" customWidth="1"/>
    <col min="516" max="516" width="9.140625" style="40" customWidth="1"/>
    <col min="517" max="517" width="14.5703125" style="40" customWidth="1"/>
    <col min="518" max="518" width="14.42578125" style="40" bestFit="1" customWidth="1"/>
    <col min="519" max="519" width="17.85546875" style="40" bestFit="1" customWidth="1"/>
    <col min="520" max="768" width="11.42578125" style="40"/>
    <col min="769" max="769" width="4.28515625" style="40" customWidth="1"/>
    <col min="770" max="770" width="19.7109375" style="40" customWidth="1"/>
    <col min="771" max="771" width="45.7109375" style="40" customWidth="1"/>
    <col min="772" max="772" width="9.140625" style="40" customWidth="1"/>
    <col min="773" max="773" width="14.5703125" style="40" customWidth="1"/>
    <col min="774" max="774" width="14.42578125" style="40" bestFit="1" customWidth="1"/>
    <col min="775" max="775" width="17.85546875" style="40" bestFit="1" customWidth="1"/>
    <col min="776" max="1024" width="11.42578125" style="40"/>
    <col min="1025" max="1025" width="4.28515625" style="40" customWidth="1"/>
    <col min="1026" max="1026" width="19.7109375" style="40" customWidth="1"/>
    <col min="1027" max="1027" width="45.7109375" style="40" customWidth="1"/>
    <col min="1028" max="1028" width="9.140625" style="40" customWidth="1"/>
    <col min="1029" max="1029" width="14.5703125" style="40" customWidth="1"/>
    <col min="1030" max="1030" width="14.42578125" style="40" bestFit="1" customWidth="1"/>
    <col min="1031" max="1031" width="17.85546875" style="40" bestFit="1" customWidth="1"/>
    <col min="1032" max="1280" width="11.42578125" style="40"/>
    <col min="1281" max="1281" width="4.28515625" style="40" customWidth="1"/>
    <col min="1282" max="1282" width="19.7109375" style="40" customWidth="1"/>
    <col min="1283" max="1283" width="45.7109375" style="40" customWidth="1"/>
    <col min="1284" max="1284" width="9.140625" style="40" customWidth="1"/>
    <col min="1285" max="1285" width="14.5703125" style="40" customWidth="1"/>
    <col min="1286" max="1286" width="14.42578125" style="40" bestFit="1" customWidth="1"/>
    <col min="1287" max="1287" width="17.85546875" style="40" bestFit="1" customWidth="1"/>
    <col min="1288" max="1536" width="11.42578125" style="40"/>
    <col min="1537" max="1537" width="4.28515625" style="40" customWidth="1"/>
    <col min="1538" max="1538" width="19.7109375" style="40" customWidth="1"/>
    <col min="1539" max="1539" width="45.7109375" style="40" customWidth="1"/>
    <col min="1540" max="1540" width="9.140625" style="40" customWidth="1"/>
    <col min="1541" max="1541" width="14.5703125" style="40" customWidth="1"/>
    <col min="1542" max="1542" width="14.42578125" style="40" bestFit="1" customWidth="1"/>
    <col min="1543" max="1543" width="17.85546875" style="40" bestFit="1" customWidth="1"/>
    <col min="1544" max="1792" width="11.42578125" style="40"/>
    <col min="1793" max="1793" width="4.28515625" style="40" customWidth="1"/>
    <col min="1794" max="1794" width="19.7109375" style="40" customWidth="1"/>
    <col min="1795" max="1795" width="45.7109375" style="40" customWidth="1"/>
    <col min="1796" max="1796" width="9.140625" style="40" customWidth="1"/>
    <col min="1797" max="1797" width="14.5703125" style="40" customWidth="1"/>
    <col min="1798" max="1798" width="14.42578125" style="40" bestFit="1" customWidth="1"/>
    <col min="1799" max="1799" width="17.85546875" style="40" bestFit="1" customWidth="1"/>
    <col min="1800" max="2048" width="11.42578125" style="40"/>
    <col min="2049" max="2049" width="4.28515625" style="40" customWidth="1"/>
    <col min="2050" max="2050" width="19.7109375" style="40" customWidth="1"/>
    <col min="2051" max="2051" width="45.7109375" style="40" customWidth="1"/>
    <col min="2052" max="2052" width="9.140625" style="40" customWidth="1"/>
    <col min="2053" max="2053" width="14.5703125" style="40" customWidth="1"/>
    <col min="2054" max="2054" width="14.42578125" style="40" bestFit="1" customWidth="1"/>
    <col min="2055" max="2055" width="17.85546875" style="40" bestFit="1" customWidth="1"/>
    <col min="2056" max="2304" width="11.42578125" style="40"/>
    <col min="2305" max="2305" width="4.28515625" style="40" customWidth="1"/>
    <col min="2306" max="2306" width="19.7109375" style="40" customWidth="1"/>
    <col min="2307" max="2307" width="45.7109375" style="40" customWidth="1"/>
    <col min="2308" max="2308" width="9.140625" style="40" customWidth="1"/>
    <col min="2309" max="2309" width="14.5703125" style="40" customWidth="1"/>
    <col min="2310" max="2310" width="14.42578125" style="40" bestFit="1" customWidth="1"/>
    <col min="2311" max="2311" width="17.85546875" style="40" bestFit="1" customWidth="1"/>
    <col min="2312" max="2560" width="11.42578125" style="40"/>
    <col min="2561" max="2561" width="4.28515625" style="40" customWidth="1"/>
    <col min="2562" max="2562" width="19.7109375" style="40" customWidth="1"/>
    <col min="2563" max="2563" width="45.7109375" style="40" customWidth="1"/>
    <col min="2564" max="2564" width="9.140625" style="40" customWidth="1"/>
    <col min="2565" max="2565" width="14.5703125" style="40" customWidth="1"/>
    <col min="2566" max="2566" width="14.42578125" style="40" bestFit="1" customWidth="1"/>
    <col min="2567" max="2567" width="17.85546875" style="40" bestFit="1" customWidth="1"/>
    <col min="2568" max="2816" width="11.42578125" style="40"/>
    <col min="2817" max="2817" width="4.28515625" style="40" customWidth="1"/>
    <col min="2818" max="2818" width="19.7109375" style="40" customWidth="1"/>
    <col min="2819" max="2819" width="45.7109375" style="40" customWidth="1"/>
    <col min="2820" max="2820" width="9.140625" style="40" customWidth="1"/>
    <col min="2821" max="2821" width="14.5703125" style="40" customWidth="1"/>
    <col min="2822" max="2822" width="14.42578125" style="40" bestFit="1" customWidth="1"/>
    <col min="2823" max="2823" width="17.85546875" style="40" bestFit="1" customWidth="1"/>
    <col min="2824" max="3072" width="11.42578125" style="40"/>
    <col min="3073" max="3073" width="4.28515625" style="40" customWidth="1"/>
    <col min="3074" max="3074" width="19.7109375" style="40" customWidth="1"/>
    <col min="3075" max="3075" width="45.7109375" style="40" customWidth="1"/>
    <col min="3076" max="3076" width="9.140625" style="40" customWidth="1"/>
    <col min="3077" max="3077" width="14.5703125" style="40" customWidth="1"/>
    <col min="3078" max="3078" width="14.42578125" style="40" bestFit="1" customWidth="1"/>
    <col min="3079" max="3079" width="17.85546875" style="40" bestFit="1" customWidth="1"/>
    <col min="3080" max="3328" width="11.42578125" style="40"/>
    <col min="3329" max="3329" width="4.28515625" style="40" customWidth="1"/>
    <col min="3330" max="3330" width="19.7109375" style="40" customWidth="1"/>
    <col min="3331" max="3331" width="45.7109375" style="40" customWidth="1"/>
    <col min="3332" max="3332" width="9.140625" style="40" customWidth="1"/>
    <col min="3333" max="3333" width="14.5703125" style="40" customWidth="1"/>
    <col min="3334" max="3334" width="14.42578125" style="40" bestFit="1" customWidth="1"/>
    <col min="3335" max="3335" width="17.85546875" style="40" bestFit="1" customWidth="1"/>
    <col min="3336" max="3584" width="11.42578125" style="40"/>
    <col min="3585" max="3585" width="4.28515625" style="40" customWidth="1"/>
    <col min="3586" max="3586" width="19.7109375" style="40" customWidth="1"/>
    <col min="3587" max="3587" width="45.7109375" style="40" customWidth="1"/>
    <col min="3588" max="3588" width="9.140625" style="40" customWidth="1"/>
    <col min="3589" max="3589" width="14.5703125" style="40" customWidth="1"/>
    <col min="3590" max="3590" width="14.42578125" style="40" bestFit="1" customWidth="1"/>
    <col min="3591" max="3591" width="17.85546875" style="40" bestFit="1" customWidth="1"/>
    <col min="3592" max="3840" width="11.42578125" style="40"/>
    <col min="3841" max="3841" width="4.28515625" style="40" customWidth="1"/>
    <col min="3842" max="3842" width="19.7109375" style="40" customWidth="1"/>
    <col min="3843" max="3843" width="45.7109375" style="40" customWidth="1"/>
    <col min="3844" max="3844" width="9.140625" style="40" customWidth="1"/>
    <col min="3845" max="3845" width="14.5703125" style="40" customWidth="1"/>
    <col min="3846" max="3846" width="14.42578125" style="40" bestFit="1" customWidth="1"/>
    <col min="3847" max="3847" width="17.85546875" style="40" bestFit="1" customWidth="1"/>
    <col min="3848" max="4096" width="11.42578125" style="40"/>
    <col min="4097" max="4097" width="4.28515625" style="40" customWidth="1"/>
    <col min="4098" max="4098" width="19.7109375" style="40" customWidth="1"/>
    <col min="4099" max="4099" width="45.7109375" style="40" customWidth="1"/>
    <col min="4100" max="4100" width="9.140625" style="40" customWidth="1"/>
    <col min="4101" max="4101" width="14.5703125" style="40" customWidth="1"/>
    <col min="4102" max="4102" width="14.42578125" style="40" bestFit="1" customWidth="1"/>
    <col min="4103" max="4103" width="17.85546875" style="40" bestFit="1" customWidth="1"/>
    <col min="4104" max="4352" width="11.42578125" style="40"/>
    <col min="4353" max="4353" width="4.28515625" style="40" customWidth="1"/>
    <col min="4354" max="4354" width="19.7109375" style="40" customWidth="1"/>
    <col min="4355" max="4355" width="45.7109375" style="40" customWidth="1"/>
    <col min="4356" max="4356" width="9.140625" style="40" customWidth="1"/>
    <col min="4357" max="4357" width="14.5703125" style="40" customWidth="1"/>
    <col min="4358" max="4358" width="14.42578125" style="40" bestFit="1" customWidth="1"/>
    <col min="4359" max="4359" width="17.85546875" style="40" bestFit="1" customWidth="1"/>
    <col min="4360" max="4608" width="11.42578125" style="40"/>
    <col min="4609" max="4609" width="4.28515625" style="40" customWidth="1"/>
    <col min="4610" max="4610" width="19.7109375" style="40" customWidth="1"/>
    <col min="4611" max="4611" width="45.7109375" style="40" customWidth="1"/>
    <col min="4612" max="4612" width="9.140625" style="40" customWidth="1"/>
    <col min="4613" max="4613" width="14.5703125" style="40" customWidth="1"/>
    <col min="4614" max="4614" width="14.42578125" style="40" bestFit="1" customWidth="1"/>
    <col min="4615" max="4615" width="17.85546875" style="40" bestFit="1" customWidth="1"/>
    <col min="4616" max="4864" width="11.42578125" style="40"/>
    <col min="4865" max="4865" width="4.28515625" style="40" customWidth="1"/>
    <col min="4866" max="4866" width="19.7109375" style="40" customWidth="1"/>
    <col min="4867" max="4867" width="45.7109375" style="40" customWidth="1"/>
    <col min="4868" max="4868" width="9.140625" style="40" customWidth="1"/>
    <col min="4869" max="4869" width="14.5703125" style="40" customWidth="1"/>
    <col min="4870" max="4870" width="14.42578125" style="40" bestFit="1" customWidth="1"/>
    <col min="4871" max="4871" width="17.85546875" style="40" bestFit="1" customWidth="1"/>
    <col min="4872" max="5120" width="11.42578125" style="40"/>
    <col min="5121" max="5121" width="4.28515625" style="40" customWidth="1"/>
    <col min="5122" max="5122" width="19.7109375" style="40" customWidth="1"/>
    <col min="5123" max="5123" width="45.7109375" style="40" customWidth="1"/>
    <col min="5124" max="5124" width="9.140625" style="40" customWidth="1"/>
    <col min="5125" max="5125" width="14.5703125" style="40" customWidth="1"/>
    <col min="5126" max="5126" width="14.42578125" style="40" bestFit="1" customWidth="1"/>
    <col min="5127" max="5127" width="17.85546875" style="40" bestFit="1" customWidth="1"/>
    <col min="5128" max="5376" width="11.42578125" style="40"/>
    <col min="5377" max="5377" width="4.28515625" style="40" customWidth="1"/>
    <col min="5378" max="5378" width="19.7109375" style="40" customWidth="1"/>
    <col min="5379" max="5379" width="45.7109375" style="40" customWidth="1"/>
    <col min="5380" max="5380" width="9.140625" style="40" customWidth="1"/>
    <col min="5381" max="5381" width="14.5703125" style="40" customWidth="1"/>
    <col min="5382" max="5382" width="14.42578125" style="40" bestFit="1" customWidth="1"/>
    <col min="5383" max="5383" width="17.85546875" style="40" bestFit="1" customWidth="1"/>
    <col min="5384" max="5632" width="11.42578125" style="40"/>
    <col min="5633" max="5633" width="4.28515625" style="40" customWidth="1"/>
    <col min="5634" max="5634" width="19.7109375" style="40" customWidth="1"/>
    <col min="5635" max="5635" width="45.7109375" style="40" customWidth="1"/>
    <col min="5636" max="5636" width="9.140625" style="40" customWidth="1"/>
    <col min="5637" max="5637" width="14.5703125" style="40" customWidth="1"/>
    <col min="5638" max="5638" width="14.42578125" style="40" bestFit="1" customWidth="1"/>
    <col min="5639" max="5639" width="17.85546875" style="40" bestFit="1" customWidth="1"/>
    <col min="5640" max="5888" width="11.42578125" style="40"/>
    <col min="5889" max="5889" width="4.28515625" style="40" customWidth="1"/>
    <col min="5890" max="5890" width="19.7109375" style="40" customWidth="1"/>
    <col min="5891" max="5891" width="45.7109375" style="40" customWidth="1"/>
    <col min="5892" max="5892" width="9.140625" style="40" customWidth="1"/>
    <col min="5893" max="5893" width="14.5703125" style="40" customWidth="1"/>
    <col min="5894" max="5894" width="14.42578125" style="40" bestFit="1" customWidth="1"/>
    <col min="5895" max="5895" width="17.85546875" style="40" bestFit="1" customWidth="1"/>
    <col min="5896" max="6144" width="11.42578125" style="40"/>
    <col min="6145" max="6145" width="4.28515625" style="40" customWidth="1"/>
    <col min="6146" max="6146" width="19.7109375" style="40" customWidth="1"/>
    <col min="6147" max="6147" width="45.7109375" style="40" customWidth="1"/>
    <col min="6148" max="6148" width="9.140625" style="40" customWidth="1"/>
    <col min="6149" max="6149" width="14.5703125" style="40" customWidth="1"/>
    <col min="6150" max="6150" width="14.42578125" style="40" bestFit="1" customWidth="1"/>
    <col min="6151" max="6151" width="17.85546875" style="40" bestFit="1" customWidth="1"/>
    <col min="6152" max="6400" width="11.42578125" style="40"/>
    <col min="6401" max="6401" width="4.28515625" style="40" customWidth="1"/>
    <col min="6402" max="6402" width="19.7109375" style="40" customWidth="1"/>
    <col min="6403" max="6403" width="45.7109375" style="40" customWidth="1"/>
    <col min="6404" max="6404" width="9.140625" style="40" customWidth="1"/>
    <col min="6405" max="6405" width="14.5703125" style="40" customWidth="1"/>
    <col min="6406" max="6406" width="14.42578125" style="40" bestFit="1" customWidth="1"/>
    <col min="6407" max="6407" width="17.85546875" style="40" bestFit="1" customWidth="1"/>
    <col min="6408" max="6656" width="11.42578125" style="40"/>
    <col min="6657" max="6657" width="4.28515625" style="40" customWidth="1"/>
    <col min="6658" max="6658" width="19.7109375" style="40" customWidth="1"/>
    <col min="6659" max="6659" width="45.7109375" style="40" customWidth="1"/>
    <col min="6660" max="6660" width="9.140625" style="40" customWidth="1"/>
    <col min="6661" max="6661" width="14.5703125" style="40" customWidth="1"/>
    <col min="6662" max="6662" width="14.42578125" style="40" bestFit="1" customWidth="1"/>
    <col min="6663" max="6663" width="17.85546875" style="40" bestFit="1" customWidth="1"/>
    <col min="6664" max="6912" width="11.42578125" style="40"/>
    <col min="6913" max="6913" width="4.28515625" style="40" customWidth="1"/>
    <col min="6914" max="6914" width="19.7109375" style="40" customWidth="1"/>
    <col min="6915" max="6915" width="45.7109375" style="40" customWidth="1"/>
    <col min="6916" max="6916" width="9.140625" style="40" customWidth="1"/>
    <col min="6917" max="6917" width="14.5703125" style="40" customWidth="1"/>
    <col min="6918" max="6918" width="14.42578125" style="40" bestFit="1" customWidth="1"/>
    <col min="6919" max="6919" width="17.85546875" style="40" bestFit="1" customWidth="1"/>
    <col min="6920" max="7168" width="11.42578125" style="40"/>
    <col min="7169" max="7169" width="4.28515625" style="40" customWidth="1"/>
    <col min="7170" max="7170" width="19.7109375" style="40" customWidth="1"/>
    <col min="7171" max="7171" width="45.7109375" style="40" customWidth="1"/>
    <col min="7172" max="7172" width="9.140625" style="40" customWidth="1"/>
    <col min="7173" max="7173" width="14.5703125" style="40" customWidth="1"/>
    <col min="7174" max="7174" width="14.42578125" style="40" bestFit="1" customWidth="1"/>
    <col min="7175" max="7175" width="17.85546875" style="40" bestFit="1" customWidth="1"/>
    <col min="7176" max="7424" width="11.42578125" style="40"/>
    <col min="7425" max="7425" width="4.28515625" style="40" customWidth="1"/>
    <col min="7426" max="7426" width="19.7109375" style="40" customWidth="1"/>
    <col min="7427" max="7427" width="45.7109375" style="40" customWidth="1"/>
    <col min="7428" max="7428" width="9.140625" style="40" customWidth="1"/>
    <col min="7429" max="7429" width="14.5703125" style="40" customWidth="1"/>
    <col min="7430" max="7430" width="14.42578125" style="40" bestFit="1" customWidth="1"/>
    <col min="7431" max="7431" width="17.85546875" style="40" bestFit="1" customWidth="1"/>
    <col min="7432" max="7680" width="11.42578125" style="40"/>
    <col min="7681" max="7681" width="4.28515625" style="40" customWidth="1"/>
    <col min="7682" max="7682" width="19.7109375" style="40" customWidth="1"/>
    <col min="7683" max="7683" width="45.7109375" style="40" customWidth="1"/>
    <col min="7684" max="7684" width="9.140625" style="40" customWidth="1"/>
    <col min="7685" max="7685" width="14.5703125" style="40" customWidth="1"/>
    <col min="7686" max="7686" width="14.42578125" style="40" bestFit="1" customWidth="1"/>
    <col min="7687" max="7687" width="17.85546875" style="40" bestFit="1" customWidth="1"/>
    <col min="7688" max="7936" width="11.42578125" style="40"/>
    <col min="7937" max="7937" width="4.28515625" style="40" customWidth="1"/>
    <col min="7938" max="7938" width="19.7109375" style="40" customWidth="1"/>
    <col min="7939" max="7939" width="45.7109375" style="40" customWidth="1"/>
    <col min="7940" max="7940" width="9.140625" style="40" customWidth="1"/>
    <col min="7941" max="7941" width="14.5703125" style="40" customWidth="1"/>
    <col min="7942" max="7942" width="14.42578125" style="40" bestFit="1" customWidth="1"/>
    <col min="7943" max="7943" width="17.85546875" style="40" bestFit="1" customWidth="1"/>
    <col min="7944" max="8192" width="11.42578125" style="40"/>
    <col min="8193" max="8193" width="4.28515625" style="40" customWidth="1"/>
    <col min="8194" max="8194" width="19.7109375" style="40" customWidth="1"/>
    <col min="8195" max="8195" width="45.7109375" style="40" customWidth="1"/>
    <col min="8196" max="8196" width="9.140625" style="40" customWidth="1"/>
    <col min="8197" max="8197" width="14.5703125" style="40" customWidth="1"/>
    <col min="8198" max="8198" width="14.42578125" style="40" bestFit="1" customWidth="1"/>
    <col min="8199" max="8199" width="17.85546875" style="40" bestFit="1" customWidth="1"/>
    <col min="8200" max="8448" width="11.42578125" style="40"/>
    <col min="8449" max="8449" width="4.28515625" style="40" customWidth="1"/>
    <col min="8450" max="8450" width="19.7109375" style="40" customWidth="1"/>
    <col min="8451" max="8451" width="45.7109375" style="40" customWidth="1"/>
    <col min="8452" max="8452" width="9.140625" style="40" customWidth="1"/>
    <col min="8453" max="8453" width="14.5703125" style="40" customWidth="1"/>
    <col min="8454" max="8454" width="14.42578125" style="40" bestFit="1" customWidth="1"/>
    <col min="8455" max="8455" width="17.85546875" style="40" bestFit="1" customWidth="1"/>
    <col min="8456" max="8704" width="11.42578125" style="40"/>
    <col min="8705" max="8705" width="4.28515625" style="40" customWidth="1"/>
    <col min="8706" max="8706" width="19.7109375" style="40" customWidth="1"/>
    <col min="8707" max="8707" width="45.7109375" style="40" customWidth="1"/>
    <col min="8708" max="8708" width="9.140625" style="40" customWidth="1"/>
    <col min="8709" max="8709" width="14.5703125" style="40" customWidth="1"/>
    <col min="8710" max="8710" width="14.42578125" style="40" bestFit="1" customWidth="1"/>
    <col min="8711" max="8711" width="17.85546875" style="40" bestFit="1" customWidth="1"/>
    <col min="8712" max="8960" width="11.42578125" style="40"/>
    <col min="8961" max="8961" width="4.28515625" style="40" customWidth="1"/>
    <col min="8962" max="8962" width="19.7109375" style="40" customWidth="1"/>
    <col min="8963" max="8963" width="45.7109375" style="40" customWidth="1"/>
    <col min="8964" max="8964" width="9.140625" style="40" customWidth="1"/>
    <col min="8965" max="8965" width="14.5703125" style="40" customWidth="1"/>
    <col min="8966" max="8966" width="14.42578125" style="40" bestFit="1" customWidth="1"/>
    <col min="8967" max="8967" width="17.85546875" style="40" bestFit="1" customWidth="1"/>
    <col min="8968" max="9216" width="11.42578125" style="40"/>
    <col min="9217" max="9217" width="4.28515625" style="40" customWidth="1"/>
    <col min="9218" max="9218" width="19.7109375" style="40" customWidth="1"/>
    <col min="9219" max="9219" width="45.7109375" style="40" customWidth="1"/>
    <col min="9220" max="9220" width="9.140625" style="40" customWidth="1"/>
    <col min="9221" max="9221" width="14.5703125" style="40" customWidth="1"/>
    <col min="9222" max="9222" width="14.42578125" style="40" bestFit="1" customWidth="1"/>
    <col min="9223" max="9223" width="17.85546875" style="40" bestFit="1" customWidth="1"/>
    <col min="9224" max="9472" width="11.42578125" style="40"/>
    <col min="9473" max="9473" width="4.28515625" style="40" customWidth="1"/>
    <col min="9474" max="9474" width="19.7109375" style="40" customWidth="1"/>
    <col min="9475" max="9475" width="45.7109375" style="40" customWidth="1"/>
    <col min="9476" max="9476" width="9.140625" style="40" customWidth="1"/>
    <col min="9477" max="9477" width="14.5703125" style="40" customWidth="1"/>
    <col min="9478" max="9478" width="14.42578125" style="40" bestFit="1" customWidth="1"/>
    <col min="9479" max="9479" width="17.85546875" style="40" bestFit="1" customWidth="1"/>
    <col min="9480" max="9728" width="11.42578125" style="40"/>
    <col min="9729" max="9729" width="4.28515625" style="40" customWidth="1"/>
    <col min="9730" max="9730" width="19.7109375" style="40" customWidth="1"/>
    <col min="9731" max="9731" width="45.7109375" style="40" customWidth="1"/>
    <col min="9732" max="9732" width="9.140625" style="40" customWidth="1"/>
    <col min="9733" max="9733" width="14.5703125" style="40" customWidth="1"/>
    <col min="9734" max="9734" width="14.42578125" style="40" bestFit="1" customWidth="1"/>
    <col min="9735" max="9735" width="17.85546875" style="40" bestFit="1" customWidth="1"/>
    <col min="9736" max="9984" width="11.42578125" style="40"/>
    <col min="9985" max="9985" width="4.28515625" style="40" customWidth="1"/>
    <col min="9986" max="9986" width="19.7109375" style="40" customWidth="1"/>
    <col min="9987" max="9987" width="45.7109375" style="40" customWidth="1"/>
    <col min="9988" max="9988" width="9.140625" style="40" customWidth="1"/>
    <col min="9989" max="9989" width="14.5703125" style="40" customWidth="1"/>
    <col min="9990" max="9990" width="14.42578125" style="40" bestFit="1" customWidth="1"/>
    <col min="9991" max="9991" width="17.85546875" style="40" bestFit="1" customWidth="1"/>
    <col min="9992" max="10240" width="11.42578125" style="40"/>
    <col min="10241" max="10241" width="4.28515625" style="40" customWidth="1"/>
    <col min="10242" max="10242" width="19.7109375" style="40" customWidth="1"/>
    <col min="10243" max="10243" width="45.7109375" style="40" customWidth="1"/>
    <col min="10244" max="10244" width="9.140625" style="40" customWidth="1"/>
    <col min="10245" max="10245" width="14.5703125" style="40" customWidth="1"/>
    <col min="10246" max="10246" width="14.42578125" style="40" bestFit="1" customWidth="1"/>
    <col min="10247" max="10247" width="17.85546875" style="40" bestFit="1" customWidth="1"/>
    <col min="10248" max="10496" width="11.42578125" style="40"/>
    <col min="10497" max="10497" width="4.28515625" style="40" customWidth="1"/>
    <col min="10498" max="10498" width="19.7109375" style="40" customWidth="1"/>
    <col min="10499" max="10499" width="45.7109375" style="40" customWidth="1"/>
    <col min="10500" max="10500" width="9.140625" style="40" customWidth="1"/>
    <col min="10501" max="10501" width="14.5703125" style="40" customWidth="1"/>
    <col min="10502" max="10502" width="14.42578125" style="40" bestFit="1" customWidth="1"/>
    <col min="10503" max="10503" width="17.85546875" style="40" bestFit="1" customWidth="1"/>
    <col min="10504" max="10752" width="11.42578125" style="40"/>
    <col min="10753" max="10753" width="4.28515625" style="40" customWidth="1"/>
    <col min="10754" max="10754" width="19.7109375" style="40" customWidth="1"/>
    <col min="10755" max="10755" width="45.7109375" style="40" customWidth="1"/>
    <col min="10756" max="10756" width="9.140625" style="40" customWidth="1"/>
    <col min="10757" max="10757" width="14.5703125" style="40" customWidth="1"/>
    <col min="10758" max="10758" width="14.42578125" style="40" bestFit="1" customWidth="1"/>
    <col min="10759" max="10759" width="17.85546875" style="40" bestFit="1" customWidth="1"/>
    <col min="10760" max="11008" width="11.42578125" style="40"/>
    <col min="11009" max="11009" width="4.28515625" style="40" customWidth="1"/>
    <col min="11010" max="11010" width="19.7109375" style="40" customWidth="1"/>
    <col min="11011" max="11011" width="45.7109375" style="40" customWidth="1"/>
    <col min="11012" max="11012" width="9.140625" style="40" customWidth="1"/>
    <col min="11013" max="11013" width="14.5703125" style="40" customWidth="1"/>
    <col min="11014" max="11014" width="14.42578125" style="40" bestFit="1" customWidth="1"/>
    <col min="11015" max="11015" width="17.85546875" style="40" bestFit="1" customWidth="1"/>
    <col min="11016" max="11264" width="11.42578125" style="40"/>
    <col min="11265" max="11265" width="4.28515625" style="40" customWidth="1"/>
    <col min="11266" max="11266" width="19.7109375" style="40" customWidth="1"/>
    <col min="11267" max="11267" width="45.7109375" style="40" customWidth="1"/>
    <col min="11268" max="11268" width="9.140625" style="40" customWidth="1"/>
    <col min="11269" max="11269" width="14.5703125" style="40" customWidth="1"/>
    <col min="11270" max="11270" width="14.42578125" style="40" bestFit="1" customWidth="1"/>
    <col min="11271" max="11271" width="17.85546875" style="40" bestFit="1" customWidth="1"/>
    <col min="11272" max="11520" width="11.42578125" style="40"/>
    <col min="11521" max="11521" width="4.28515625" style="40" customWidth="1"/>
    <col min="11522" max="11522" width="19.7109375" style="40" customWidth="1"/>
    <col min="11523" max="11523" width="45.7109375" style="40" customWidth="1"/>
    <col min="11524" max="11524" width="9.140625" style="40" customWidth="1"/>
    <col min="11525" max="11525" width="14.5703125" style="40" customWidth="1"/>
    <col min="11526" max="11526" width="14.42578125" style="40" bestFit="1" customWidth="1"/>
    <col min="11527" max="11527" width="17.85546875" style="40" bestFit="1" customWidth="1"/>
    <col min="11528" max="11776" width="11.42578125" style="40"/>
    <col min="11777" max="11777" width="4.28515625" style="40" customWidth="1"/>
    <col min="11778" max="11778" width="19.7109375" style="40" customWidth="1"/>
    <col min="11779" max="11779" width="45.7109375" style="40" customWidth="1"/>
    <col min="11780" max="11780" width="9.140625" style="40" customWidth="1"/>
    <col min="11781" max="11781" width="14.5703125" style="40" customWidth="1"/>
    <col min="11782" max="11782" width="14.42578125" style="40" bestFit="1" customWidth="1"/>
    <col min="11783" max="11783" width="17.85546875" style="40" bestFit="1" customWidth="1"/>
    <col min="11784" max="12032" width="11.42578125" style="40"/>
    <col min="12033" max="12033" width="4.28515625" style="40" customWidth="1"/>
    <col min="12034" max="12034" width="19.7109375" style="40" customWidth="1"/>
    <col min="12035" max="12035" width="45.7109375" style="40" customWidth="1"/>
    <col min="12036" max="12036" width="9.140625" style="40" customWidth="1"/>
    <col min="12037" max="12037" width="14.5703125" style="40" customWidth="1"/>
    <col min="12038" max="12038" width="14.42578125" style="40" bestFit="1" customWidth="1"/>
    <col min="12039" max="12039" width="17.85546875" style="40" bestFit="1" customWidth="1"/>
    <col min="12040" max="12288" width="11.42578125" style="40"/>
    <col min="12289" max="12289" width="4.28515625" style="40" customWidth="1"/>
    <col min="12290" max="12290" width="19.7109375" style="40" customWidth="1"/>
    <col min="12291" max="12291" width="45.7109375" style="40" customWidth="1"/>
    <col min="12292" max="12292" width="9.140625" style="40" customWidth="1"/>
    <col min="12293" max="12293" width="14.5703125" style="40" customWidth="1"/>
    <col min="12294" max="12294" width="14.42578125" style="40" bestFit="1" customWidth="1"/>
    <col min="12295" max="12295" width="17.85546875" style="40" bestFit="1" customWidth="1"/>
    <col min="12296" max="12544" width="11.42578125" style="40"/>
    <col min="12545" max="12545" width="4.28515625" style="40" customWidth="1"/>
    <col min="12546" max="12546" width="19.7109375" style="40" customWidth="1"/>
    <col min="12547" max="12547" width="45.7109375" style="40" customWidth="1"/>
    <col min="12548" max="12548" width="9.140625" style="40" customWidth="1"/>
    <col min="12549" max="12549" width="14.5703125" style="40" customWidth="1"/>
    <col min="12550" max="12550" width="14.42578125" style="40" bestFit="1" customWidth="1"/>
    <col min="12551" max="12551" width="17.85546875" style="40" bestFit="1" customWidth="1"/>
    <col min="12552" max="12800" width="11.42578125" style="40"/>
    <col min="12801" max="12801" width="4.28515625" style="40" customWidth="1"/>
    <col min="12802" max="12802" width="19.7109375" style="40" customWidth="1"/>
    <col min="12803" max="12803" width="45.7109375" style="40" customWidth="1"/>
    <col min="12804" max="12804" width="9.140625" style="40" customWidth="1"/>
    <col min="12805" max="12805" width="14.5703125" style="40" customWidth="1"/>
    <col min="12806" max="12806" width="14.42578125" style="40" bestFit="1" customWidth="1"/>
    <col min="12807" max="12807" width="17.85546875" style="40" bestFit="1" customWidth="1"/>
    <col min="12808" max="13056" width="11.42578125" style="40"/>
    <col min="13057" max="13057" width="4.28515625" style="40" customWidth="1"/>
    <col min="13058" max="13058" width="19.7109375" style="40" customWidth="1"/>
    <col min="13059" max="13059" width="45.7109375" style="40" customWidth="1"/>
    <col min="13060" max="13060" width="9.140625" style="40" customWidth="1"/>
    <col min="13061" max="13061" width="14.5703125" style="40" customWidth="1"/>
    <col min="13062" max="13062" width="14.42578125" style="40" bestFit="1" customWidth="1"/>
    <col min="13063" max="13063" width="17.85546875" style="40" bestFit="1" customWidth="1"/>
    <col min="13064" max="13312" width="11.42578125" style="40"/>
    <col min="13313" max="13313" width="4.28515625" style="40" customWidth="1"/>
    <col min="13314" max="13314" width="19.7109375" style="40" customWidth="1"/>
    <col min="13315" max="13315" width="45.7109375" style="40" customWidth="1"/>
    <col min="13316" max="13316" width="9.140625" style="40" customWidth="1"/>
    <col min="13317" max="13317" width="14.5703125" style="40" customWidth="1"/>
    <col min="13318" max="13318" width="14.42578125" style="40" bestFit="1" customWidth="1"/>
    <col min="13319" max="13319" width="17.85546875" style="40" bestFit="1" customWidth="1"/>
    <col min="13320" max="13568" width="11.42578125" style="40"/>
    <col min="13569" max="13569" width="4.28515625" style="40" customWidth="1"/>
    <col min="13570" max="13570" width="19.7109375" style="40" customWidth="1"/>
    <col min="13571" max="13571" width="45.7109375" style="40" customWidth="1"/>
    <col min="13572" max="13572" width="9.140625" style="40" customWidth="1"/>
    <col min="13573" max="13573" width="14.5703125" style="40" customWidth="1"/>
    <col min="13574" max="13574" width="14.42578125" style="40" bestFit="1" customWidth="1"/>
    <col min="13575" max="13575" width="17.85546875" style="40" bestFit="1" customWidth="1"/>
    <col min="13576" max="13824" width="11.42578125" style="40"/>
    <col min="13825" max="13825" width="4.28515625" style="40" customWidth="1"/>
    <col min="13826" max="13826" width="19.7109375" style="40" customWidth="1"/>
    <col min="13827" max="13827" width="45.7109375" style="40" customWidth="1"/>
    <col min="13828" max="13828" width="9.140625" style="40" customWidth="1"/>
    <col min="13829" max="13829" width="14.5703125" style="40" customWidth="1"/>
    <col min="13830" max="13830" width="14.42578125" style="40" bestFit="1" customWidth="1"/>
    <col min="13831" max="13831" width="17.85546875" style="40" bestFit="1" customWidth="1"/>
    <col min="13832" max="14080" width="11.42578125" style="40"/>
    <col min="14081" max="14081" width="4.28515625" style="40" customWidth="1"/>
    <col min="14082" max="14082" width="19.7109375" style="40" customWidth="1"/>
    <col min="14083" max="14083" width="45.7109375" style="40" customWidth="1"/>
    <col min="14084" max="14084" width="9.140625" style="40" customWidth="1"/>
    <col min="14085" max="14085" width="14.5703125" style="40" customWidth="1"/>
    <col min="14086" max="14086" width="14.42578125" style="40" bestFit="1" customWidth="1"/>
    <col min="14087" max="14087" width="17.85546875" style="40" bestFit="1" customWidth="1"/>
    <col min="14088" max="14336" width="11.42578125" style="40"/>
    <col min="14337" max="14337" width="4.28515625" style="40" customWidth="1"/>
    <col min="14338" max="14338" width="19.7109375" style="40" customWidth="1"/>
    <col min="14339" max="14339" width="45.7109375" style="40" customWidth="1"/>
    <col min="14340" max="14340" width="9.140625" style="40" customWidth="1"/>
    <col min="14341" max="14341" width="14.5703125" style="40" customWidth="1"/>
    <col min="14342" max="14342" width="14.42578125" style="40" bestFit="1" customWidth="1"/>
    <col min="14343" max="14343" width="17.85546875" style="40" bestFit="1" customWidth="1"/>
    <col min="14344" max="14592" width="11.42578125" style="40"/>
    <col min="14593" max="14593" width="4.28515625" style="40" customWidth="1"/>
    <col min="14594" max="14594" width="19.7109375" style="40" customWidth="1"/>
    <col min="14595" max="14595" width="45.7109375" style="40" customWidth="1"/>
    <col min="14596" max="14596" width="9.140625" style="40" customWidth="1"/>
    <col min="14597" max="14597" width="14.5703125" style="40" customWidth="1"/>
    <col min="14598" max="14598" width="14.42578125" style="40" bestFit="1" customWidth="1"/>
    <col min="14599" max="14599" width="17.85546875" style="40" bestFit="1" customWidth="1"/>
    <col min="14600" max="14848" width="11.42578125" style="40"/>
    <col min="14849" max="14849" width="4.28515625" style="40" customWidth="1"/>
    <col min="14850" max="14850" width="19.7109375" style="40" customWidth="1"/>
    <col min="14851" max="14851" width="45.7109375" style="40" customWidth="1"/>
    <col min="14852" max="14852" width="9.140625" style="40" customWidth="1"/>
    <col min="14853" max="14853" width="14.5703125" style="40" customWidth="1"/>
    <col min="14854" max="14854" width="14.42578125" style="40" bestFit="1" customWidth="1"/>
    <col min="14855" max="14855" width="17.85546875" style="40" bestFit="1" customWidth="1"/>
    <col min="14856" max="15104" width="11.42578125" style="40"/>
    <col min="15105" max="15105" width="4.28515625" style="40" customWidth="1"/>
    <col min="15106" max="15106" width="19.7109375" style="40" customWidth="1"/>
    <col min="15107" max="15107" width="45.7109375" style="40" customWidth="1"/>
    <col min="15108" max="15108" width="9.140625" style="40" customWidth="1"/>
    <col min="15109" max="15109" width="14.5703125" style="40" customWidth="1"/>
    <col min="15110" max="15110" width="14.42578125" style="40" bestFit="1" customWidth="1"/>
    <col min="15111" max="15111" width="17.85546875" style="40" bestFit="1" customWidth="1"/>
    <col min="15112" max="15360" width="11.42578125" style="40"/>
    <col min="15361" max="15361" width="4.28515625" style="40" customWidth="1"/>
    <col min="15362" max="15362" width="19.7109375" style="40" customWidth="1"/>
    <col min="15363" max="15363" width="45.7109375" style="40" customWidth="1"/>
    <col min="15364" max="15364" width="9.140625" style="40" customWidth="1"/>
    <col min="15365" max="15365" width="14.5703125" style="40" customWidth="1"/>
    <col min="15366" max="15366" width="14.42578125" style="40" bestFit="1" customWidth="1"/>
    <col min="15367" max="15367" width="17.85546875" style="40" bestFit="1" customWidth="1"/>
    <col min="15368" max="15616" width="11.42578125" style="40"/>
    <col min="15617" max="15617" width="4.28515625" style="40" customWidth="1"/>
    <col min="15618" max="15618" width="19.7109375" style="40" customWidth="1"/>
    <col min="15619" max="15619" width="45.7109375" style="40" customWidth="1"/>
    <col min="15620" max="15620" width="9.140625" style="40" customWidth="1"/>
    <col min="15621" max="15621" width="14.5703125" style="40" customWidth="1"/>
    <col min="15622" max="15622" width="14.42578125" style="40" bestFit="1" customWidth="1"/>
    <col min="15623" max="15623" width="17.85546875" style="40" bestFit="1" customWidth="1"/>
    <col min="15624" max="15872" width="11.42578125" style="40"/>
    <col min="15873" max="15873" width="4.28515625" style="40" customWidth="1"/>
    <col min="15874" max="15874" width="19.7109375" style="40" customWidth="1"/>
    <col min="15875" max="15875" width="45.7109375" style="40" customWidth="1"/>
    <col min="15876" max="15876" width="9.140625" style="40" customWidth="1"/>
    <col min="15877" max="15877" width="14.5703125" style="40" customWidth="1"/>
    <col min="15878" max="15878" width="14.42578125" style="40" bestFit="1" customWidth="1"/>
    <col min="15879" max="15879" width="17.85546875" style="40" bestFit="1" customWidth="1"/>
    <col min="15880" max="16128" width="11.42578125" style="40"/>
    <col min="16129" max="16129" width="4.28515625" style="40" customWidth="1"/>
    <col min="16130" max="16130" width="19.7109375" style="40" customWidth="1"/>
    <col min="16131" max="16131" width="45.7109375" style="40" customWidth="1"/>
    <col min="16132" max="16132" width="9.140625" style="40" customWidth="1"/>
    <col min="16133" max="16133" width="14.5703125" style="40" customWidth="1"/>
    <col min="16134" max="16134" width="14.42578125" style="40" bestFit="1" customWidth="1"/>
    <col min="16135" max="16135" width="17.85546875" style="40" bestFit="1" customWidth="1"/>
    <col min="16136" max="16384" width="11.42578125" style="40"/>
  </cols>
  <sheetData>
    <row r="2" spans="2:6" ht="9.75" customHeight="1" x14ac:dyDescent="0.2"/>
    <row r="3" spans="2:6" ht="19.5" customHeight="1" x14ac:dyDescent="0.2">
      <c r="B3" s="178"/>
      <c r="C3" s="179"/>
      <c r="D3" s="179"/>
      <c r="E3" s="180"/>
    </row>
    <row r="4" spans="2:6" ht="16.5" x14ac:dyDescent="0.2">
      <c r="B4" s="181"/>
      <c r="C4" s="177"/>
      <c r="D4" s="182" t="s">
        <v>186</v>
      </c>
      <c r="E4" s="183"/>
    </row>
    <row r="5" spans="2:6" ht="14.25" x14ac:dyDescent="0.2">
      <c r="B5" s="181"/>
      <c r="C5" s="177"/>
      <c r="D5" s="184" t="s">
        <v>87</v>
      </c>
      <c r="E5" s="183"/>
    </row>
    <row r="6" spans="2:6" ht="32.25" customHeight="1" x14ac:dyDescent="0.2">
      <c r="B6" s="185"/>
      <c r="C6" s="186"/>
      <c r="D6" s="187" t="s">
        <v>88</v>
      </c>
      <c r="E6" s="188" t="s">
        <v>152</v>
      </c>
    </row>
    <row r="8" spans="2:6" ht="15" x14ac:dyDescent="0.2">
      <c r="B8" s="224" t="s">
        <v>283</v>
      </c>
      <c r="C8" s="224"/>
      <c r="D8" s="224"/>
      <c r="E8" s="224"/>
    </row>
    <row r="9" spans="2:6" x14ac:dyDescent="0.2">
      <c r="B9" s="225" t="s">
        <v>153</v>
      </c>
      <c r="C9" s="225"/>
      <c r="D9" s="225"/>
      <c r="E9" s="225"/>
    </row>
    <row r="11" spans="2:6" x14ac:dyDescent="0.2">
      <c r="B11" s="46" t="s">
        <v>154</v>
      </c>
      <c r="C11" s="47" t="s">
        <v>155</v>
      </c>
      <c r="D11" s="47"/>
      <c r="E11" s="49"/>
      <c r="F11" s="65"/>
    </row>
    <row r="12" spans="2:6" x14ac:dyDescent="0.2">
      <c r="B12" s="46" t="s">
        <v>156</v>
      </c>
      <c r="C12" s="47" t="s">
        <v>157</v>
      </c>
      <c r="D12" s="47"/>
      <c r="E12" s="49"/>
      <c r="F12" s="65"/>
    </row>
    <row r="13" spans="2:6" x14ac:dyDescent="0.2">
      <c r="B13" s="50" t="s">
        <v>158</v>
      </c>
      <c r="C13" s="51" t="s">
        <v>159</v>
      </c>
      <c r="D13" s="51"/>
      <c r="E13" s="49">
        <v>1424835.3900000001</v>
      </c>
      <c r="F13" s="65"/>
    </row>
    <row r="14" spans="2:6" x14ac:dyDescent="0.2">
      <c r="B14" s="50"/>
      <c r="C14" s="51" t="s">
        <v>4</v>
      </c>
      <c r="D14" s="51"/>
      <c r="E14" s="49"/>
      <c r="F14" s="50"/>
    </row>
    <row r="15" spans="2:6" x14ac:dyDescent="0.2">
      <c r="B15" s="50" t="s">
        <v>160</v>
      </c>
      <c r="C15" s="51" t="s">
        <v>193</v>
      </c>
      <c r="D15" s="51"/>
      <c r="E15" s="66">
        <v>523133.01</v>
      </c>
      <c r="F15" s="65"/>
    </row>
    <row r="16" spans="2:6" ht="16.5" customHeight="1" x14ac:dyDescent="0.2">
      <c r="B16" s="50"/>
      <c r="C16" s="67" t="s">
        <v>161</v>
      </c>
      <c r="D16" s="67"/>
      <c r="E16" s="68">
        <v>901702.38000000012</v>
      </c>
      <c r="F16" s="50"/>
    </row>
    <row r="17" spans="2:6" x14ac:dyDescent="0.2">
      <c r="B17" s="50"/>
      <c r="C17" s="51" t="s">
        <v>4</v>
      </c>
      <c r="D17" s="51"/>
      <c r="E17" s="49"/>
      <c r="F17" s="50"/>
    </row>
    <row r="18" spans="2:6" x14ac:dyDescent="0.2">
      <c r="B18" s="50" t="s">
        <v>162</v>
      </c>
      <c r="C18" s="51" t="s">
        <v>163</v>
      </c>
      <c r="D18" s="51"/>
      <c r="E18" s="66">
        <v>724888.69000000006</v>
      </c>
      <c r="F18" s="65"/>
    </row>
    <row r="19" spans="2:6" ht="16.5" customHeight="1" x14ac:dyDescent="0.2">
      <c r="B19" s="50"/>
      <c r="C19" s="67" t="s">
        <v>164</v>
      </c>
      <c r="D19" s="67"/>
      <c r="E19" s="68">
        <v>176813.69000000006</v>
      </c>
      <c r="F19" s="50"/>
    </row>
    <row r="20" spans="2:6" x14ac:dyDescent="0.2">
      <c r="B20" s="50"/>
      <c r="C20" s="51" t="s">
        <v>52</v>
      </c>
      <c r="D20" s="51"/>
      <c r="E20" s="49"/>
      <c r="F20" s="65"/>
    </row>
    <row r="21" spans="2:6" x14ac:dyDescent="0.2">
      <c r="B21" s="50" t="s">
        <v>165</v>
      </c>
      <c r="C21" s="51" t="s">
        <v>166</v>
      </c>
      <c r="D21" s="51"/>
      <c r="E21" s="49"/>
      <c r="F21" s="50"/>
    </row>
    <row r="22" spans="2:6" x14ac:dyDescent="0.2">
      <c r="B22" s="50" t="s">
        <v>167</v>
      </c>
      <c r="C22" s="51" t="s">
        <v>2</v>
      </c>
      <c r="D22" s="51"/>
      <c r="E22" s="49">
        <v>79773.25</v>
      </c>
      <c r="F22" s="65"/>
    </row>
    <row r="23" spans="2:6" x14ac:dyDescent="0.2">
      <c r="B23" s="50"/>
      <c r="C23" s="51" t="s">
        <v>4</v>
      </c>
      <c r="D23" s="51"/>
      <c r="E23" s="49"/>
      <c r="F23" s="50"/>
    </row>
    <row r="24" spans="2:6" x14ac:dyDescent="0.2">
      <c r="B24" s="50" t="s">
        <v>168</v>
      </c>
      <c r="C24" s="51" t="s">
        <v>169</v>
      </c>
      <c r="D24" s="51"/>
      <c r="E24" s="49"/>
      <c r="F24" s="50"/>
    </row>
    <row r="25" spans="2:6" x14ac:dyDescent="0.2">
      <c r="B25" s="50" t="s">
        <v>170</v>
      </c>
      <c r="C25" s="51" t="s">
        <v>3</v>
      </c>
      <c r="D25" s="51"/>
      <c r="E25" s="66">
        <v>15240.15</v>
      </c>
      <c r="F25" s="65"/>
    </row>
    <row r="26" spans="2:6" ht="16.5" customHeight="1" x14ac:dyDescent="0.2">
      <c r="B26" s="50"/>
      <c r="C26" s="67" t="s">
        <v>171</v>
      </c>
      <c r="D26" s="67"/>
      <c r="E26" s="69">
        <v>241346.79000000007</v>
      </c>
      <c r="F26" s="50"/>
    </row>
    <row r="27" spans="2:6" x14ac:dyDescent="0.2">
      <c r="B27" s="50"/>
      <c r="C27" s="51" t="s">
        <v>172</v>
      </c>
      <c r="D27" s="51"/>
      <c r="E27" s="49">
        <v>16894.275300000001</v>
      </c>
      <c r="F27" s="50"/>
    </row>
    <row r="28" spans="2:6" x14ac:dyDescent="0.2">
      <c r="B28" s="50"/>
      <c r="C28" s="51" t="s">
        <v>173</v>
      </c>
      <c r="D28" s="51"/>
      <c r="E28" s="66">
        <v>64744.874410000033</v>
      </c>
      <c r="F28" s="52"/>
    </row>
    <row r="29" spans="2:6" ht="16.5" customHeight="1" thickBot="1" x14ac:dyDescent="0.25">
      <c r="B29" s="50"/>
      <c r="C29" s="67" t="s">
        <v>174</v>
      </c>
      <c r="D29" s="67"/>
      <c r="E29" s="70">
        <v>159707.64029000001</v>
      </c>
      <c r="F29" s="50"/>
    </row>
    <row r="30" spans="2:6" ht="16.5" customHeight="1" thickTop="1" x14ac:dyDescent="0.2">
      <c r="B30" s="50"/>
      <c r="C30" s="67"/>
      <c r="D30" s="67"/>
      <c r="E30" s="202">
        <v>0</v>
      </c>
      <c r="F30" s="50"/>
    </row>
    <row r="31" spans="2:6" ht="16.5" customHeight="1" x14ac:dyDescent="0.2">
      <c r="B31" s="50"/>
      <c r="C31" s="67"/>
      <c r="D31" s="67"/>
      <c r="E31" s="69"/>
      <c r="F31" s="50"/>
    </row>
    <row r="32" spans="2:6" x14ac:dyDescent="0.2">
      <c r="B32" s="50"/>
      <c r="C32" s="50"/>
      <c r="D32" s="50"/>
      <c r="E32" s="50"/>
      <c r="F32" s="50"/>
    </row>
    <row r="33" spans="1:6" x14ac:dyDescent="0.2">
      <c r="B33" s="50"/>
      <c r="C33" s="50"/>
      <c r="D33" s="50"/>
      <c r="E33" s="50"/>
      <c r="F33" s="65"/>
    </row>
    <row r="34" spans="1:6" x14ac:dyDescent="0.2">
      <c r="B34" s="50"/>
      <c r="C34" s="50"/>
      <c r="D34" s="50"/>
      <c r="E34" s="50"/>
      <c r="F34" s="50"/>
    </row>
    <row r="35" spans="1:6" x14ac:dyDescent="0.2">
      <c r="B35" s="50"/>
      <c r="C35" s="51"/>
      <c r="D35" s="51"/>
      <c r="E35" s="49"/>
      <c r="F35" s="50"/>
    </row>
    <row r="36" spans="1:6" x14ac:dyDescent="0.2">
      <c r="B36" s="50"/>
      <c r="C36" s="51"/>
      <c r="D36" s="51"/>
      <c r="E36" s="49"/>
      <c r="F36" s="50"/>
    </row>
    <row r="37" spans="1:6" ht="14.25" x14ac:dyDescent="0.2">
      <c r="A37" s="86"/>
      <c r="B37" s="87" t="s">
        <v>277</v>
      </c>
      <c r="C37" s="88"/>
      <c r="D37" s="226" t="s">
        <v>192</v>
      </c>
      <c r="E37" s="226"/>
      <c r="F37" s="226"/>
    </row>
    <row r="38" spans="1:6" ht="14.25" x14ac:dyDescent="0.2">
      <c r="A38" s="86"/>
      <c r="B38" s="87" t="s">
        <v>278</v>
      </c>
      <c r="C38" s="88"/>
      <c r="D38" s="226" t="s">
        <v>187</v>
      </c>
      <c r="E38" s="226"/>
      <c r="F38" s="226"/>
    </row>
    <row r="39" spans="1:6" x14ac:dyDescent="0.2">
      <c r="B39" s="50"/>
      <c r="C39" s="51"/>
      <c r="D39" s="222"/>
      <c r="E39" s="222"/>
      <c r="F39" s="222"/>
    </row>
    <row r="41" spans="1:6" x14ac:dyDescent="0.2">
      <c r="B41" s="50"/>
      <c r="C41" s="51"/>
      <c r="D41" s="51"/>
      <c r="E41" s="49"/>
    </row>
  </sheetData>
  <mergeCells count="5">
    <mergeCell ref="B8:E8"/>
    <mergeCell ref="B9:E9"/>
    <mergeCell ref="D37:F37"/>
    <mergeCell ref="D38:F38"/>
    <mergeCell ref="D39:F39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5ECBB-F027-4842-AF2B-4D1FC8287CA8}">
  <dimension ref="B1:G47"/>
  <sheetViews>
    <sheetView zoomScale="106" zoomScaleNormal="106" workbookViewId="0">
      <selection activeCell="B17" sqref="B17"/>
    </sheetView>
  </sheetViews>
  <sheetFormatPr baseColWidth="10" defaultColWidth="11.42578125" defaultRowHeight="12.75" x14ac:dyDescent="0.2"/>
  <cols>
    <col min="1" max="1" width="16.140625" customWidth="1"/>
    <col min="2" max="2" width="35.140625" customWidth="1"/>
    <col min="3" max="3" width="5.140625" style="150" customWidth="1"/>
    <col min="4" max="4" width="20.28515625" customWidth="1"/>
    <col min="5" max="5" width="4.42578125" style="150" customWidth="1"/>
    <col min="6" max="6" width="22.28515625" customWidth="1"/>
    <col min="7" max="7" width="0.140625" hidden="1" customWidth="1"/>
  </cols>
  <sheetData>
    <row r="1" spans="2:7" ht="19.5" customHeight="1" x14ac:dyDescent="0.2">
      <c r="B1" s="227"/>
      <c r="C1" s="151"/>
      <c r="D1" s="152" t="s">
        <v>0</v>
      </c>
      <c r="E1" s="151"/>
      <c r="F1" s="152"/>
      <c r="G1" s="152"/>
    </row>
    <row r="2" spans="2:7" ht="15.75" customHeight="1" x14ac:dyDescent="0.25">
      <c r="B2" s="228"/>
      <c r="C2" s="153"/>
      <c r="D2" s="154" t="s">
        <v>268</v>
      </c>
      <c r="E2" s="155"/>
      <c r="F2" s="155"/>
      <c r="G2" s="27"/>
    </row>
    <row r="3" spans="2:7" ht="13.5" customHeight="1" x14ac:dyDescent="0.2">
      <c r="B3" s="228"/>
      <c r="C3" s="156"/>
      <c r="D3" s="25" t="s">
        <v>7</v>
      </c>
      <c r="E3" s="156"/>
      <c r="F3" s="25"/>
      <c r="G3" s="25"/>
    </row>
    <row r="4" spans="2:7" ht="13.5" customHeight="1" x14ac:dyDescent="0.2">
      <c r="B4" s="229"/>
      <c r="C4" s="157"/>
      <c r="D4" s="158" t="s">
        <v>22</v>
      </c>
      <c r="E4" s="157"/>
      <c r="F4" s="158"/>
      <c r="G4" s="158"/>
    </row>
    <row r="5" spans="2:7" ht="18" customHeight="1" x14ac:dyDescent="0.2">
      <c r="B5" s="9"/>
      <c r="C5" s="159"/>
      <c r="D5" s="160">
        <v>2023</v>
      </c>
      <c r="E5" s="161"/>
      <c r="F5" s="160">
        <v>2022</v>
      </c>
    </row>
    <row r="6" spans="2:7" x14ac:dyDescent="0.2">
      <c r="B6" s="17" t="s">
        <v>23</v>
      </c>
      <c r="C6" s="14"/>
      <c r="D6" s="98"/>
      <c r="E6" s="162"/>
      <c r="F6" s="122"/>
    </row>
    <row r="7" spans="2:7" x14ac:dyDescent="0.2">
      <c r="B7" s="16" t="s">
        <v>24</v>
      </c>
      <c r="C7" s="163" t="s">
        <v>120</v>
      </c>
      <c r="D7" s="1">
        <f>D8</f>
        <v>100038.63</v>
      </c>
      <c r="E7" s="164" t="s">
        <v>120</v>
      </c>
      <c r="F7" s="1">
        <f>F8</f>
        <v>101420.47</v>
      </c>
    </row>
    <row r="8" spans="2:7" ht="13.5" x14ac:dyDescent="0.25">
      <c r="B8" s="15" t="s">
        <v>25</v>
      </c>
      <c r="C8" s="12"/>
      <c r="D8" s="2">
        <v>100038.63</v>
      </c>
      <c r="E8" s="165"/>
      <c r="F8" s="2">
        <v>101420.47</v>
      </c>
    </row>
    <row r="9" spans="2:7" ht="20.25" customHeight="1" thickBot="1" x14ac:dyDescent="0.25">
      <c r="B9" s="16" t="s">
        <v>26</v>
      </c>
      <c r="C9" s="163" t="s">
        <v>120</v>
      </c>
      <c r="D9" s="4">
        <f>D7</f>
        <v>100038.63</v>
      </c>
      <c r="E9" s="164" t="s">
        <v>120</v>
      </c>
      <c r="F9" s="4">
        <f>F7</f>
        <v>101420.47</v>
      </c>
    </row>
    <row r="10" spans="2:7" ht="14.25" thickTop="1" x14ac:dyDescent="0.25">
      <c r="B10" s="8"/>
      <c r="C10" s="12"/>
      <c r="D10" s="2"/>
      <c r="E10" s="165"/>
      <c r="F10" s="2"/>
    </row>
    <row r="11" spans="2:7" ht="13.5" x14ac:dyDescent="0.25">
      <c r="B11" s="17" t="s">
        <v>27</v>
      </c>
      <c r="C11" s="13"/>
      <c r="D11" s="10"/>
      <c r="E11" s="166"/>
      <c r="F11" s="10"/>
    </row>
    <row r="12" spans="2:7" x14ac:dyDescent="0.2">
      <c r="B12" s="18" t="s">
        <v>28</v>
      </c>
      <c r="C12" s="163" t="s">
        <v>120</v>
      </c>
      <c r="D12" s="1">
        <f>SUM(D13:D13)</f>
        <v>0</v>
      </c>
      <c r="E12" s="164" t="s">
        <v>120</v>
      </c>
      <c r="F12" s="1">
        <f>SUM(F13:F13)</f>
        <v>0</v>
      </c>
    </row>
    <row r="13" spans="2:7" ht="13.5" x14ac:dyDescent="0.25">
      <c r="B13" s="6"/>
      <c r="C13" s="12"/>
      <c r="D13" s="2">
        <v>0</v>
      </c>
      <c r="E13" s="165"/>
      <c r="F13" s="2">
        <v>0</v>
      </c>
    </row>
    <row r="14" spans="2:7" x14ac:dyDescent="0.2">
      <c r="B14" s="16" t="s">
        <v>29</v>
      </c>
      <c r="C14" s="163"/>
      <c r="D14" s="7">
        <f>D12</f>
        <v>0</v>
      </c>
      <c r="E14" s="164"/>
      <c r="F14" s="7">
        <f>F12</f>
        <v>0</v>
      </c>
    </row>
    <row r="15" spans="2:7" ht="13.5" x14ac:dyDescent="0.25">
      <c r="B15" s="11"/>
      <c r="C15" s="12"/>
      <c r="D15" s="3"/>
      <c r="E15" s="165"/>
      <c r="F15" s="3"/>
    </row>
    <row r="16" spans="2:7" x14ac:dyDescent="0.2">
      <c r="B16" s="21" t="s">
        <v>30</v>
      </c>
      <c r="C16" s="163"/>
      <c r="D16" s="1">
        <f>SUM(D17:D17)</f>
        <v>100038.63</v>
      </c>
      <c r="E16" s="164"/>
      <c r="F16" s="1">
        <f>SUM(F17:F17)</f>
        <v>101420.47</v>
      </c>
    </row>
    <row r="17" spans="2:6" ht="13.5" x14ac:dyDescent="0.25">
      <c r="B17" s="19" t="s">
        <v>31</v>
      </c>
      <c r="C17" s="12"/>
      <c r="D17" s="2">
        <v>100038.63</v>
      </c>
      <c r="E17" s="165"/>
      <c r="F17" s="2">
        <v>101420.47</v>
      </c>
    </row>
    <row r="18" spans="2:6" ht="20.25" customHeight="1" thickBot="1" x14ac:dyDescent="0.25">
      <c r="B18" s="20" t="s">
        <v>32</v>
      </c>
      <c r="C18" s="163" t="s">
        <v>120</v>
      </c>
      <c r="D18" s="4">
        <f>D14+D16</f>
        <v>100038.63</v>
      </c>
      <c r="E18" s="164" t="s">
        <v>120</v>
      </c>
      <c r="F18" s="4">
        <f t="shared" ref="F18" si="0">F14+F16</f>
        <v>101420.47</v>
      </c>
    </row>
    <row r="19" spans="2:6" s="32" customFormat="1" ht="13.5" thickTop="1" x14ac:dyDescent="0.2">
      <c r="B19" s="8"/>
      <c r="C19" s="165"/>
      <c r="D19" s="2"/>
      <c r="E19" s="165"/>
      <c r="F19" s="2"/>
    </row>
    <row r="20" spans="2:6" x14ac:dyDescent="0.2">
      <c r="B20" s="8"/>
      <c r="C20" s="165"/>
      <c r="D20" s="2"/>
      <c r="E20" s="165"/>
      <c r="F20" s="32"/>
    </row>
    <row r="21" spans="2:6" x14ac:dyDescent="0.2">
      <c r="B21" s="8"/>
      <c r="C21" s="165"/>
      <c r="D21" s="2"/>
      <c r="E21" s="165"/>
      <c r="F21" s="39"/>
    </row>
    <row r="22" spans="2:6" x14ac:dyDescent="0.2">
      <c r="B22" s="8"/>
      <c r="C22" s="165"/>
      <c r="D22" s="2"/>
      <c r="E22" s="165"/>
      <c r="F22" s="32"/>
    </row>
    <row r="23" spans="2:6" x14ac:dyDescent="0.2">
      <c r="B23" s="8"/>
      <c r="C23" s="165"/>
      <c r="D23" s="2"/>
      <c r="E23" s="165"/>
      <c r="F23" s="32"/>
    </row>
    <row r="24" spans="2:6" x14ac:dyDescent="0.2">
      <c r="B24" s="8"/>
      <c r="C24" s="165"/>
      <c r="D24" s="2"/>
      <c r="E24" s="165"/>
      <c r="F24" s="32"/>
    </row>
    <row r="25" spans="2:6" x14ac:dyDescent="0.2">
      <c r="B25" s="8"/>
      <c r="C25" s="165"/>
      <c r="D25" s="2"/>
      <c r="E25" s="165"/>
      <c r="F25" s="32"/>
    </row>
    <row r="26" spans="2:6" x14ac:dyDescent="0.2">
      <c r="B26" s="8"/>
      <c r="C26" s="165"/>
      <c r="D26" s="2"/>
      <c r="E26" s="165"/>
      <c r="F26" s="32"/>
    </row>
    <row r="27" spans="2:6" x14ac:dyDescent="0.2">
      <c r="B27" s="6"/>
      <c r="C27" s="2"/>
      <c r="D27" s="2"/>
      <c r="E27" s="165"/>
      <c r="F27" s="8"/>
    </row>
    <row r="28" spans="2:6" x14ac:dyDescent="0.2">
      <c r="B28" s="167" t="s">
        <v>269</v>
      </c>
      <c r="C28" s="39"/>
      <c r="D28" s="230" t="s">
        <v>270</v>
      </c>
      <c r="E28" s="230"/>
      <c r="F28" s="230"/>
    </row>
    <row r="29" spans="2:6" x14ac:dyDescent="0.2">
      <c r="B29" s="39" t="s">
        <v>271</v>
      </c>
      <c r="C29" s="39"/>
      <c r="D29" s="230" t="s">
        <v>272</v>
      </c>
      <c r="E29" s="230"/>
      <c r="F29" s="230"/>
    </row>
    <row r="30" spans="2:6" ht="14.25" x14ac:dyDescent="0.2">
      <c r="B30" s="143"/>
      <c r="C30" s="143"/>
      <c r="D30" s="145"/>
      <c r="E30" s="146"/>
      <c r="F30" s="144"/>
    </row>
    <row r="31" spans="2:6" ht="14.25" x14ac:dyDescent="0.2">
      <c r="B31" s="143"/>
      <c r="C31" s="143"/>
      <c r="D31" s="145"/>
      <c r="E31" s="146"/>
      <c r="F31" s="144"/>
    </row>
    <row r="32" spans="2:6" ht="14.25" x14ac:dyDescent="0.2">
      <c r="B32" s="143"/>
      <c r="C32" s="143"/>
      <c r="D32" s="145"/>
      <c r="E32" s="146"/>
      <c r="F32" s="144"/>
    </row>
    <row r="33" spans="2:6" ht="14.25" x14ac:dyDescent="0.2">
      <c r="B33" s="143"/>
      <c r="C33" s="143"/>
      <c r="D33" s="145"/>
      <c r="E33" s="146"/>
      <c r="F33" s="144"/>
    </row>
    <row r="34" spans="2:6" ht="14.25" x14ac:dyDescent="0.2">
      <c r="B34" s="143"/>
      <c r="C34" s="143"/>
      <c r="D34" s="145"/>
      <c r="E34" s="146"/>
      <c r="F34" s="144"/>
    </row>
    <row r="35" spans="2:6" ht="14.25" x14ac:dyDescent="0.2">
      <c r="B35" s="143"/>
      <c r="C35" s="143"/>
      <c r="D35" s="145"/>
      <c r="E35" s="146"/>
      <c r="F35" s="144"/>
    </row>
    <row r="36" spans="2:6" ht="14.25" x14ac:dyDescent="0.2">
      <c r="B36" s="143"/>
      <c r="C36" s="143"/>
      <c r="D36" s="145"/>
      <c r="E36" s="146"/>
      <c r="F36" s="144"/>
    </row>
    <row r="37" spans="2:6" ht="14.25" x14ac:dyDescent="0.2">
      <c r="B37" s="143"/>
      <c r="C37" s="143"/>
      <c r="D37" s="145"/>
      <c r="E37" s="146"/>
      <c r="F37" s="144"/>
    </row>
    <row r="38" spans="2:6" ht="14.25" x14ac:dyDescent="0.2">
      <c r="B38" s="143"/>
      <c r="C38" s="143"/>
      <c r="D38" s="145"/>
      <c r="E38" s="146"/>
      <c r="F38" s="144"/>
    </row>
    <row r="39" spans="2:6" ht="16.5" x14ac:dyDescent="0.3">
      <c r="B39" s="147"/>
      <c r="C39" s="131"/>
      <c r="D39" s="131"/>
      <c r="E39" s="148"/>
      <c r="F39" s="149"/>
    </row>
    <row r="40" spans="2:6" ht="14.25" x14ac:dyDescent="0.2">
      <c r="B40" s="206" t="s">
        <v>213</v>
      </c>
      <c r="C40" s="206"/>
      <c r="D40" s="206"/>
      <c r="E40" s="206"/>
      <c r="F40" s="206"/>
    </row>
    <row r="41" spans="2:6" ht="14.25" x14ac:dyDescent="0.2">
      <c r="B41" s="206" t="s">
        <v>214</v>
      </c>
      <c r="C41" s="206"/>
      <c r="D41" s="206"/>
      <c r="E41" s="206"/>
      <c r="F41" s="206"/>
    </row>
    <row r="42" spans="2:6" ht="14.25" x14ac:dyDescent="0.2">
      <c r="B42" s="206" t="s">
        <v>215</v>
      </c>
      <c r="C42" s="206"/>
      <c r="D42" s="206"/>
      <c r="E42" s="206"/>
      <c r="F42" s="206"/>
    </row>
    <row r="43" spans="2:6" x14ac:dyDescent="0.2">
      <c r="B43" s="8"/>
      <c r="C43" s="168"/>
      <c r="D43" s="8"/>
      <c r="E43" s="169"/>
      <c r="F43" s="170"/>
    </row>
    <row r="44" spans="2:6" ht="15.75" x14ac:dyDescent="0.25">
      <c r="B44" s="78"/>
      <c r="C44" s="28"/>
      <c r="D44" s="81"/>
      <c r="E44" s="28"/>
      <c r="F44" s="80"/>
    </row>
    <row r="45" spans="2:6" x14ac:dyDescent="0.2">
      <c r="C45" s="28"/>
      <c r="D45" s="5"/>
      <c r="E45" s="28"/>
    </row>
    <row r="46" spans="2:6" x14ac:dyDescent="0.2">
      <c r="D46" s="5"/>
    </row>
    <row r="47" spans="2:6" x14ac:dyDescent="0.2">
      <c r="D47" s="5"/>
    </row>
  </sheetData>
  <mergeCells count="6">
    <mergeCell ref="B42:F42"/>
    <mergeCell ref="B1:B4"/>
    <mergeCell ref="D28:F28"/>
    <mergeCell ref="D29:F29"/>
    <mergeCell ref="B40:F40"/>
    <mergeCell ref="B41:F41"/>
  </mergeCells>
  <pageMargins left="0.36" right="0.15748031496062992" top="7.874015748031496E-2" bottom="7.874015748031496E-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ISR</vt:lpstr>
      <vt:lpstr>Abono por Aplicar</vt:lpstr>
      <vt:lpstr>CP</vt:lpstr>
      <vt:lpstr>FE</vt:lpstr>
      <vt:lpstr>Balance Bolsa</vt:lpstr>
      <vt:lpstr>Resultado Bolsa</vt:lpstr>
      <vt:lpstr>Balance OLO</vt:lpstr>
      <vt:lpstr>'Balance Bolsa'!Área_de_impresión</vt:lpstr>
      <vt:lpstr>'Balance OLO'!Área_de_impresión</vt:lpstr>
      <vt:lpstr>CP!Área_de_impresión</vt:lpstr>
      <vt:lpstr>FE!Área_de_impresión</vt:lpstr>
      <vt:lpstr>'Resultado Bolsa'!Área_de_impresión</vt:lpstr>
    </vt:vector>
  </TitlesOfParts>
  <Manager/>
  <Company>Exactus Software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Diego González</dc:creator>
  <cp:keywords/>
  <dc:description/>
  <cp:lastModifiedBy>Oscar Müller</cp:lastModifiedBy>
  <cp:revision/>
  <cp:lastPrinted>2025-07-25T17:06:14Z</cp:lastPrinted>
  <dcterms:created xsi:type="dcterms:W3CDTF">2002-01-17T22:31:09Z</dcterms:created>
  <dcterms:modified xsi:type="dcterms:W3CDTF">2025-07-26T15:05:15Z</dcterms:modified>
  <cp:category/>
  <cp:contentStatus/>
</cp:coreProperties>
</file>