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5\BOLSA DE VALORES\BANCO\"/>
    </mc:Choice>
  </mc:AlternateContent>
  <xr:revisionPtr revIDLastSave="0" documentId="13_ncr:1_{3FC3E791-85AA-43FC-AA0F-280D219B71C5}" xr6:coauthVersionLast="47" xr6:coauthVersionMax="47" xr10:uidLastSave="{00000000-0000-0000-0000-000000000000}"/>
  <bookViews>
    <workbookView xWindow="-120" yWindow="-120" windowWidth="20730" windowHeight="11160" activeTab="1" xr2:uid="{0464E827-20B2-4F02-8639-7140C152FF97}"/>
  </bookViews>
  <sheets>
    <sheet name="BG (BV)" sheetId="1" r:id="rId1"/>
    <sheet name="ER (BV)" sheetId="2" r:id="rId2"/>
  </sheets>
  <definedNames>
    <definedName name="\i">#REF!</definedName>
    <definedName name="\m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EF05">#REF!</definedName>
    <definedName name="aaaaa" hidden="1">{"'Sheet1'!$A$1:$F$179"}</definedName>
    <definedName name="Anexo" hidden="1">{"'para SB'!$A$1420:$F$1479"}</definedName>
    <definedName name="año">TEXT(YEAR(#REF!),"0000")</definedName>
    <definedName name="Año_Ant">#REF!</definedName>
    <definedName name="Año_Rep">#REF!</definedName>
    <definedName name="_xlnm.Print_Area" localSheetId="0">'BG (BV)'!$C$2:$I$48</definedName>
    <definedName name="_xlnm.Print_Area" localSheetId="1">'ER (BV)'!$B$2:$D$63</definedName>
    <definedName name="_xlnm.Print_Area">#REF!</definedName>
    <definedName name="AS2DocOpenMode" hidden="1">"AS2DocumentEdit"</definedName>
    <definedName name="AS2HasNoAutoHeaderFooter">"OFF"</definedName>
    <definedName name="_xlnm.Database">#REF!</definedName>
    <definedName name="BBBBB" hidden="1">{"'Sheet1'!$A$1:$F$179"}</definedName>
    <definedName name="Beg_Bal">#REF!</definedName>
    <definedName name="carlos">#REF!</definedName>
    <definedName name="CCCC" hidden="1">{"'para SB'!$A$1420:$F$1479"}</definedName>
    <definedName name="cia">VLOOKUP(#REF!,#REF!,2,0)</definedName>
    <definedName name="cnx">#REF!</definedName>
    <definedName name="Condiciones">#REF!</definedName>
    <definedName name="Contagio030">SUMIF(#REF!,#REF!,#REF!)</definedName>
    <definedName name="Contagio060">SUMIF(#REF!,#REF!,#REF!)</definedName>
    <definedName name="Contagio090">SUMIF(#REF!,#REF!,#REF!)</definedName>
    <definedName name="Contagio120">SUMIF(#REF!,#REF!,#REF!)</definedName>
    <definedName name="Contagio150">SUMIF(#REF!,#REF!,#REF!)</definedName>
    <definedName name="Contagio180">SUMIF(#REF!,#REF!,#REF!)</definedName>
    <definedName name="ContAverage">#REF!</definedName>
    <definedName name="cy_share_equity">#REF!</definedName>
    <definedName name="Data">#REF!</definedName>
    <definedName name="End_Bal">#REF!</definedName>
    <definedName name="Extra_Pay">#REF!</definedName>
    <definedName name="FailureActual">#REF!</definedName>
    <definedName name="FailurePlan">#REF!</definedName>
    <definedName name="fecha">#REF!</definedName>
    <definedName name="Fecha_Corta">#REF!</definedName>
    <definedName name="Fecha_Inv">#REF!</definedName>
    <definedName name="Fecha_larga">#REF!</definedName>
    <definedName name="Fecha_Rep">#REF!</definedName>
    <definedName name="FFFFF">#REF!</definedName>
    <definedName name="FleetAdj">#REF!</definedName>
    <definedName name="FleetNoAdj">#REF!</definedName>
    <definedName name="frfrfrf">#REF!</definedName>
    <definedName name="frfrfrfr">#REF!</definedName>
    <definedName name="Full_Print">#REF!</definedName>
    <definedName name="ggg">MATCH(0.01,End_Bal,-1)+1</definedName>
    <definedName name="gorr">"Botón 17"</definedName>
    <definedName name="Header_Row">ROW(#REF!)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HYP">#REF!</definedName>
    <definedName name="Imprimir_área_IM">#REF!</definedName>
    <definedName name="Int">#REF!</definedName>
    <definedName name="Interest_Rate">#REF!</definedName>
    <definedName name="KSB_1">OFFSET(#REF!,0,0,COUNTA(#REF!),1)</definedName>
    <definedName name="Last_Row">#N/A</definedName>
    <definedName name="LíneaNo">#REF!</definedName>
    <definedName name="LíneaNota">#REF!</definedName>
    <definedName name="listacuentas">#REF!</definedName>
    <definedName name="LLPModel">#REF!</definedName>
    <definedName name="Loan_Amount">#REF!</definedName>
    <definedName name="Loan_Start">#REF!</definedName>
    <definedName name="Loan_Years">#REF!</definedName>
    <definedName name="mes">TEXT(MONTH(#REF!),"00")</definedName>
    <definedName name="Mora030">SUMIF(#REF!,#REF!,#REF!)</definedName>
    <definedName name="Mora060">SUMIF(#REF!,#REF!,#REF!)</definedName>
    <definedName name="Mora090">SUMIF(#REF!,#REF!,#REF!)</definedName>
    <definedName name="Mora120">SUMIF(#REF!,#REF!,#REF!)</definedName>
    <definedName name="Mora150">SUMIF(#REF!,#REF!,#REF!)</definedName>
    <definedName name="Mora180">SUMIF(#REF!,#REF!,#REF!)</definedName>
    <definedName name="NaturalezaAjuste">#REF!</definedName>
    <definedName name="no" hidden="1">{"'Sheet1'!$A$1:$F$179"}</definedName>
    <definedName name="Nombre_FmtCorp">VLOOKUP(#REF!,#REF!,5,0)</definedName>
    <definedName name="NombreCuenta">VLOOKUP(#REF!,#REF!,2,0)</definedName>
    <definedName name="NUEVO">#REF!</definedName>
    <definedName name="Num_Pmt_Per_Year">#REF!</definedName>
    <definedName name="Number_of_Payments">MATCH(0.01,End_Bal,-1)+1</definedName>
    <definedName name="NumLinea_FmtCorp">VLOOKUP(#REF!,#REF!,4,0)</definedName>
    <definedName name="País">#REF!</definedName>
    <definedName name="paises">#REF!</definedName>
    <definedName name="Pay_Date">#REF!</definedName>
    <definedName name="Pay_Num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ayment_Needed">"Pago necesario"</definedName>
    <definedName name="Pcnt.Competencia">IF(#REF!&gt;0.01,IF(#REF!&gt;0.01,#REF!/#REF!,0),0)</definedName>
    <definedName name="Pcnt.COMSAL">IF(#REF!&gt;0.01,IF(#REF!&gt;0.01,#REF!/#REF!,0),0)</definedName>
    <definedName name="Pcopia" localSheetId="0">DATE(YEAR([0]!Loan_Start),MONTH([0]!Loan_Start)+Payment_Number,DAY([0]!Loan_Start))</definedName>
    <definedName name="Pcopia" localSheetId="1">DATE(YEAR([0]!Loan_Start),MONTH([0]!Loan_Start)+Payment_Number,DAY([0]!Loan_Start))</definedName>
    <definedName name="Pcopia">DATE(YEAR(Loan_Start),MONTH(Loan_Start)+Payment_Number,DAY(Loan_Start))</definedName>
    <definedName name="Presup">SUMIF(#REF!,#REF!&amp;"-"&amp;#REF!&amp;"-"&amp;MONTH(#REF!),#REF!)</definedName>
    <definedName name="Princ">#REF!</definedName>
    <definedName name="Print_Area_Reset">#N/A</definedName>
    <definedName name="ProductivityWith">#REF!</definedName>
    <definedName name="ProductivityWithout">#REF!</definedName>
    <definedName name="provisiones_enero" hidden="1">{"'para SB'!$A$1420:$F$1479"}</definedName>
    <definedName name="py_share_equity">#REF!</definedName>
    <definedName name="rangozoom">#REF!</definedName>
    <definedName name="red" hidden="1">{"'Sheet1'!$A$1:$F$179"}</definedName>
    <definedName name="Reimbursement">"Reembolso"</definedName>
    <definedName name="resum">OFFSET(#REF!,0,0,COUNTA(#REF!),53)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">SUMIF(#REF!,#REF!,#REF!)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_0">OFFSET(#REF!,0,0,COUNTA(#REF!),1)</definedName>
    <definedName name="SD_1">OFFSET(#REF!,0,0,COUNTA(#REF!),1)</definedName>
    <definedName name="SD_2">OFFSET(#REF!,0,0,COUNTA(#REF!),1)</definedName>
    <definedName name="SD_4">OFFSET(#REF!,0,0,COUNTA(#REF!),1)</definedName>
    <definedName name="sdaf" hidden="1">{"'para SB'!$A$1420:$F$1479"}</definedName>
    <definedName name="Sept2007" hidden="1">{"'para SB'!$A$1420:$F$1479"}</definedName>
    <definedName name="sosi" hidden="1">{"'para SB'!$A$1420:$F$1479"}</definedName>
    <definedName name="soso" hidden="1">{"'para SB'!$A$1420:$F$1479"}</definedName>
    <definedName name="ss">MATCH(0.01,End_Bal,-1)+1</definedName>
    <definedName name="sss">#N/A</definedName>
    <definedName name="tabladata1">OFFSET(#REF!,0,0,COUNTA(#REF!),50)</definedName>
    <definedName name="_xlnm.Print_Titles">#REF!</definedName>
    <definedName name="Total_Contagio">SUMIF(#REF!,#REF!,#REF!)</definedName>
    <definedName name="Total_Interest">#REF!</definedName>
    <definedName name="Total_Mora">SUMIF(#REF!,#REF!,#REF!)</definedName>
    <definedName name="Total_Pay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Values_Entered">IF(Loan_Amount*Interest_Rate*Loan_Years*Loan_Start&gt;0,1,0)</definedName>
    <definedName name="ws" hidden="1">{"'Sheet1'!$A$1:$F$179"}</definedName>
    <definedName name="xxx" hidden="1">{"'para SB'!$A$1420:$F$1479"}</definedName>
    <definedName name="xxxx" hidden="1">{"'para SB'!$A$1420:$F$1479"}</definedName>
    <definedName name="XXXXX" hidden="1">{"'para SB'!$A$1420:$F$1479"}</definedName>
    <definedName name="xxxxx1" hidden="1">{"'para SB'!$A$1420:$F$1479"}</definedName>
    <definedName name="xxxxxx" hidden="1">{"'para SB'!$A$1420:$F$1479"}</definedName>
    <definedName name="zoo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2" l="1"/>
  <c r="D35" i="2"/>
  <c r="D28" i="2"/>
  <c r="D13" i="2"/>
  <c r="D8" i="2"/>
  <c r="I32" i="1"/>
  <c r="I29" i="1"/>
  <c r="I25" i="1"/>
  <c r="E18" i="1"/>
  <c r="E13" i="1"/>
  <c r="I10" i="1"/>
  <c r="I18" i="1" s="1"/>
  <c r="E38" i="1"/>
  <c r="I36" i="1" l="1"/>
  <c r="I38" i="1" s="1"/>
  <c r="K38" i="1" s="1"/>
  <c r="D19" i="2"/>
  <c r="D24" i="2" s="1"/>
  <c r="D33" i="2" s="1"/>
  <c r="D40" i="2" s="1"/>
  <c r="D43" i="2" s="1"/>
  <c r="F43" i="2" s="1"/>
  <c r="D53" i="2" l="1"/>
</calcChain>
</file>

<file path=xl/sharedStrings.xml><?xml version="1.0" encoding="utf-8"?>
<sst xmlns="http://schemas.openxmlformats.org/spreadsheetml/2006/main" count="93" uniqueCount="84">
  <si>
    <t>Estado de Situacion Financiera</t>
  </si>
  <si>
    <t>(Expresado en dólares de los Estados Unidos de América US$)</t>
  </si>
  <si>
    <t>ACTIVO</t>
  </si>
  <si>
    <t>TOTAL ACTIVOS</t>
  </si>
  <si>
    <t>TOTAL PASIVO Y PATRIMONIO</t>
  </si>
  <si>
    <t>Raúl Luis Fernando González Paz</t>
  </si>
  <si>
    <t>Nelson Antonio Castro Martinez</t>
  </si>
  <si>
    <t>Presidente</t>
  </si>
  <si>
    <t>Contador General</t>
  </si>
  <si>
    <t>Estado de Resultados Integral</t>
  </si>
  <si>
    <t>Ajuste a las utilidades por los intereses pendientes de cobro</t>
  </si>
  <si>
    <t>OTRO RESULTADO INTEGRAL</t>
  </si>
  <si>
    <t>Elementos que no se reclasificaran en resultados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</si>
  <si>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</si>
  <si>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</si>
  <si>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</si>
  <si>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</si>
  <si>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</si>
  <si>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</si>
  <si>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>BANCO DE AMÉRICA CENTRAL, S.A.</t>
  </si>
  <si>
    <t>Saldos al 30 de junio de 2025</t>
  </si>
  <si>
    <t xml:space="preserve">Del 1 de enero al 30 de junio de 2025 </t>
  </si>
  <si>
    <t>PASIVO</t>
  </si>
  <si>
    <t>Pasivos financieros a costo amortizado (neto)</t>
  </si>
  <si>
    <t>Depósitos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</si>
  <si>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</si>
  <si>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</si>
  <si>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</si>
  <si>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</si>
  <si>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</si>
  <si>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</si>
  <si>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</si>
  <si>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Efectivo y equivalentes de efectivo</t>
  </si>
  <si>
    <t>Instrumentos financieros de inversión (neto)</t>
  </si>
  <si>
    <t>A Valor razonable con cambios en otro resultado integral (VRORI)</t>
  </si>
  <si>
    <t>A Costo amortizado</t>
  </si>
  <si>
    <t>Cartera de créditos (neta)</t>
  </si>
  <si>
    <t>Créditos vigentes a un año plazo</t>
  </si>
  <si>
    <t>Créditos vigentes a más de un año plazo</t>
  </si>
  <si>
    <t>Créditos vencidos</t>
  </si>
  <si>
    <t>PATRIMONIO NETO</t>
  </si>
  <si>
    <t>(Estimación de pérdida por deterioro)</t>
  </si>
  <si>
    <t>Capital Social</t>
  </si>
  <si>
    <t>Reservas</t>
  </si>
  <si>
    <t>Resultados por aplicar</t>
  </si>
  <si>
    <t>Cuentas por cobrar (neto)</t>
  </si>
  <si>
    <t>Utilidades (Pérdidas) de ejercicios anteriores</t>
  </si>
  <si>
    <t>Activos físicos e intangibles (neto)</t>
  </si>
  <si>
    <t>Utilidades (Pérdidas) del presente ejercicio</t>
  </si>
  <si>
    <t>Activos extraordinarios (neto)</t>
  </si>
  <si>
    <t xml:space="preserve">Otros Activos </t>
  </si>
  <si>
    <t>Patrimonio restringido</t>
  </si>
  <si>
    <t xml:space="preserve">Utilidades no distribuibles </t>
  </si>
  <si>
    <t>Otro resultado integral acumulado</t>
  </si>
  <si>
    <t>Elementos que no se reclasificarán a resultados</t>
  </si>
  <si>
    <t>Elementos que se reclasificarán a resultados</t>
  </si>
  <si>
    <t>Total patrimonio</t>
  </si>
  <si>
    <t>Ingresos por intereses</t>
  </si>
  <si>
    <t>Activos financieros a valor razonable con cambios en otro resultado integral</t>
  </si>
  <si>
    <t>Activos financieros a costo amortizado</t>
  </si>
  <si>
    <t>Cartera de préstamos</t>
  </si>
  <si>
    <t>Gastos por intereses</t>
  </si>
  <si>
    <t>Otros gastos por intereses</t>
  </si>
  <si>
    <t>INGRESOS POR INTERESES NETOS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</si>
  <si>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</si>
  <si>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</si>
  <si>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</si>
  <si>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</si>
  <si>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</si>
  <si>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</si>
  <si>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</si>
  <si>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</si>
  <si>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</si>
  <si>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</si>
  <si>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</si>
  <si>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ANTES DE IMPUESTO</t>
  </si>
  <si>
    <t>Gastos por impuestos sobre las ganancias</t>
  </si>
  <si>
    <t>UTILIDAD DEL EJERCICIO</t>
  </si>
  <si>
    <t>Ajuste al pasivo laboral por reconocimiento de ganancia actuarial en renuncia voluntaria</t>
  </si>
  <si>
    <t>Ganancia por deterioro de activos financieros distintos a los activos de riesgo crediticio, Neta</t>
  </si>
  <si>
    <t>Pérdida deterioro de activos financieros de riesgo crediticio, Neta</t>
  </si>
  <si>
    <t>Ganancia por reversión de (deterioro) de valor de activos extraordinarios, Neta</t>
  </si>
  <si>
    <t>Pérdidas por ventas o desapropiación de instrumentos financieros a costo amortizado, neto</t>
  </si>
  <si>
    <t>Pérdida por ventas de activos y Operaciones discontinuadas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</si>
</sst>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_-;_-@_-"/>
    <numFmt numFmtId="166" formatCode="_-* #,##0.0_-;\-* #,##0.0_-;_-* &quot;-&quot;_-;_-@_-"/>
    <numFmt numFmtId="167" formatCode="#,##0.0_);\(#,##0.0\)"/>
    <numFmt numFmtId="168" formatCode="#,##0.0_);[Red]\(#,##0.0\)"/>
  </numFmts>
  <fonts count="19">
    <font>
      <sz val="11"/>
      <color theme="1"/>
      <name val="Bookman Old Style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i/>
      <sz val="12"/>
      <color theme="1"/>
      <name val="Arial"/>
      <family val="2"/>
    </font>
    <font>
      <sz val="10"/>
      <name val="Geneva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8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double">
        <color theme="1"/>
      </top>
      <bottom style="thick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2" fillId="3" borderId="0" xfId="1" applyFill="1" applyAlignment="1">
      <alignment vertical="center"/>
    </xf>
    <xf numFmtId="0" fontId="2" fillId="3" borderId="1" xfId="2" applyFont="1" applyFill="1" applyBorder="1" applyAlignment="1">
      <alignment vertical="center"/>
    </xf>
    <xf numFmtId="0" fontId="2" fillId="3" borderId="0" xfId="2" applyFont="1" applyFill="1" applyAlignment="1">
      <alignment vertical="center"/>
    </xf>
    <xf numFmtId="0" fontId="5" fillId="3" borderId="0" xfId="1" quotePrefix="1" applyFont="1" applyFill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2" fillId="3" borderId="0" xfId="1" applyFill="1" applyAlignment="1">
      <alignment horizontal="center" vertical="center"/>
    </xf>
    <xf numFmtId="39" fontId="2" fillId="3" borderId="0" xfId="3" applyNumberFormat="1" applyFont="1" applyFill="1" applyBorder="1" applyAlignment="1">
      <alignment horizontal="right" vertical="center"/>
    </xf>
    <xf numFmtId="0" fontId="5" fillId="3" borderId="0" xfId="1" applyFont="1" applyFill="1" applyAlignment="1">
      <alignment horizontal="left" vertical="center"/>
    </xf>
    <xf numFmtId="166" fontId="2" fillId="3" borderId="0" xfId="4" applyNumberFormat="1" applyFont="1" applyFill="1" applyBorder="1" applyAlignment="1">
      <alignment horizontal="right" vertical="center"/>
    </xf>
    <xf numFmtId="0" fontId="2" fillId="3" borderId="0" xfId="1" applyFill="1" applyAlignment="1">
      <alignment horizontal="left" vertical="center"/>
    </xf>
    <xf numFmtId="166" fontId="2" fillId="3" borderId="0" xfId="4" applyNumberFormat="1" applyFont="1" applyFill="1" applyBorder="1" applyAlignment="1">
      <alignment horizontal="left" vertical="center"/>
    </xf>
    <xf numFmtId="0" fontId="6" fillId="3" borderId="0" xfId="1" applyFont="1" applyFill="1" applyAlignment="1">
      <alignment horizontal="left" vertical="center"/>
    </xf>
    <xf numFmtId="39" fontId="6" fillId="3" borderId="0" xfId="3" applyNumberFormat="1" applyFont="1" applyFill="1" applyBorder="1" applyAlignment="1">
      <alignment horizontal="right" vertical="center"/>
    </xf>
    <xf numFmtId="0" fontId="2" fillId="3" borderId="0" xfId="1" applyFill="1" applyAlignment="1">
      <alignment horizontal="left" vertical="center" indent="1"/>
    </xf>
    <xf numFmtId="39" fontId="2" fillId="3" borderId="2" xfId="3" applyNumberFormat="1" applyFont="1" applyFill="1" applyBorder="1" applyAlignment="1">
      <alignment horizontal="right" vertical="center"/>
    </xf>
    <xf numFmtId="39" fontId="2" fillId="3" borderId="0" xfId="3" applyNumberFormat="1" applyFont="1" applyFill="1" applyAlignment="1">
      <alignment vertical="center"/>
    </xf>
    <xf numFmtId="166" fontId="6" fillId="3" borderId="0" xfId="4" applyNumberFormat="1" applyFont="1" applyFill="1" applyBorder="1" applyAlignment="1">
      <alignment horizontal="left" vertical="center"/>
    </xf>
    <xf numFmtId="39" fontId="6" fillId="3" borderId="3" xfId="3" applyNumberFormat="1" applyFont="1" applyFill="1" applyBorder="1" applyAlignment="1">
      <alignment horizontal="right" vertical="center"/>
    </xf>
    <xf numFmtId="0" fontId="2" fillId="3" borderId="0" xfId="1" applyFill="1" applyAlignment="1">
      <alignment horizontal="left" vertical="center" wrapText="1" indent="1"/>
    </xf>
    <xf numFmtId="39" fontId="2" fillId="3" borderId="3" xfId="1" applyNumberFormat="1" applyFill="1" applyBorder="1" applyAlignment="1">
      <alignment vertical="center"/>
    </xf>
    <xf numFmtId="39" fontId="2" fillId="3" borderId="3" xfId="3" applyNumberFormat="1" applyFont="1" applyFill="1" applyBorder="1" applyAlignment="1">
      <alignment horizontal="right" vertical="center"/>
    </xf>
    <xf numFmtId="0" fontId="6" fillId="3" borderId="0" xfId="1" applyFont="1" applyFill="1" applyAlignment="1">
      <alignment vertical="center"/>
    </xf>
    <xf numFmtId="166" fontId="6" fillId="3" borderId="0" xfId="4" applyNumberFormat="1" applyFont="1" applyFill="1" applyBorder="1" applyAlignment="1">
      <alignment horizontal="right" vertical="center"/>
    </xf>
    <xf numFmtId="166" fontId="2" fillId="3" borderId="0" xfId="4" applyNumberFormat="1" applyFont="1" applyFill="1" applyBorder="1" applyAlignment="1">
      <alignment vertical="center"/>
    </xf>
    <xf numFmtId="0" fontId="7" fillId="3" borderId="0" xfId="1" applyFont="1" applyFill="1" applyAlignment="1">
      <alignment horizontal="centerContinuous" vertical="center"/>
    </xf>
    <xf numFmtId="0" fontId="2" fillId="3" borderId="2" xfId="1" applyFill="1" applyBorder="1" applyAlignment="1">
      <alignment vertical="center"/>
    </xf>
    <xf numFmtId="39" fontId="2" fillId="3" borderId="4" xfId="3" applyNumberFormat="1" applyFont="1" applyFill="1" applyBorder="1" applyAlignment="1">
      <alignment horizontal="right" vertical="center"/>
    </xf>
    <xf numFmtId="39" fontId="2" fillId="3" borderId="0" xfId="1" applyNumberFormat="1" applyFill="1" applyAlignment="1">
      <alignment vertical="center"/>
    </xf>
    <xf numFmtId="39" fontId="2" fillId="3" borderId="3" xfId="3" applyNumberFormat="1" applyFont="1" applyFill="1" applyBorder="1" applyAlignment="1">
      <alignment vertical="center"/>
    </xf>
    <xf numFmtId="44" fontId="6" fillId="3" borderId="0" xfId="1" applyNumberFormat="1" applyFont="1" applyFill="1" applyAlignment="1">
      <alignment vertical="center"/>
    </xf>
    <xf numFmtId="39" fontId="6" fillId="3" borderId="2" xfId="3" applyNumberFormat="1" applyFont="1" applyFill="1" applyBorder="1" applyAlignment="1">
      <alignment horizontal="right" vertical="center"/>
    </xf>
    <xf numFmtId="39" fontId="8" fillId="4" borderId="0" xfId="1" applyNumberFormat="1" applyFont="1" applyFill="1" applyAlignment="1">
      <alignment vertical="center"/>
    </xf>
    <xf numFmtId="0" fontId="2" fillId="3" borderId="5" xfId="2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7" fontId="2" fillId="3" borderId="0" xfId="3" applyNumberFormat="1" applyFont="1" applyFill="1" applyAlignment="1">
      <alignment vertical="center"/>
    </xf>
    <xf numFmtId="168" fontId="2" fillId="3" borderId="0" xfId="1" applyNumberFormat="1" applyFill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6" xfId="2" applyFont="1" applyBorder="1" applyAlignment="1">
      <alignment vertical="center"/>
    </xf>
    <xf numFmtId="0" fontId="2" fillId="0" borderId="6" xfId="2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39" fontId="13" fillId="0" borderId="0" xfId="1" applyNumberFormat="1" applyFont="1" applyAlignment="1">
      <alignment horizontal="right"/>
    </xf>
    <xf numFmtId="0" fontId="11" fillId="0" borderId="0" xfId="1" applyFont="1" applyAlignment="1">
      <alignment horizontal="left" vertical="center" indent="1"/>
    </xf>
    <xf numFmtId="39" fontId="11" fillId="0" borderId="7" xfId="5" applyNumberFormat="1" applyFont="1" applyBorder="1" applyAlignment="1">
      <alignment horizontal="right"/>
    </xf>
    <xf numFmtId="39" fontId="11" fillId="0" borderId="0" xfId="5" applyNumberFormat="1" applyFont="1" applyAlignment="1">
      <alignment horizontal="right"/>
    </xf>
    <xf numFmtId="39" fontId="11" fillId="0" borderId="7" xfId="1" applyNumberFormat="1" applyFont="1" applyBorder="1" applyAlignment="1">
      <alignment horizontal="right"/>
    </xf>
    <xf numFmtId="39" fontId="11" fillId="0" borderId="0" xfId="1" applyNumberFormat="1" applyFont="1" applyAlignment="1">
      <alignment horizontal="right"/>
    </xf>
    <xf numFmtId="40" fontId="16" fillId="0" borderId="0" xfId="1" applyNumberFormat="1" applyFont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wrapText="1" indent="1"/>
    </xf>
    <xf numFmtId="0" fontId="11" fillId="0" borderId="0" xfId="1" applyFont="1" applyAlignment="1">
      <alignment horizontal="left" vertical="center"/>
    </xf>
    <xf numFmtId="40" fontId="16" fillId="0" borderId="0" xfId="1" applyNumberFormat="1" applyFont="1" applyAlignment="1">
      <alignment horizontal="left" vertical="center"/>
    </xf>
    <xf numFmtId="0" fontId="13" fillId="0" borderId="0" xfId="1" applyFont="1" applyAlignment="1">
      <alignment vertical="center" wrapText="1"/>
    </xf>
    <xf numFmtId="39" fontId="13" fillId="0" borderId="7" xfId="1" applyNumberFormat="1" applyFont="1" applyBorder="1" applyAlignment="1">
      <alignment horizontal="right"/>
    </xf>
    <xf numFmtId="39" fontId="13" fillId="0" borderId="8" xfId="1" applyNumberFormat="1" applyFont="1" applyBorder="1" applyAlignment="1">
      <alignment horizontal="right"/>
    </xf>
    <xf numFmtId="39" fontId="13" fillId="0" borderId="10" xfId="1" applyNumberFormat="1" applyFont="1" applyBorder="1" applyAlignment="1">
      <alignment horizontal="right"/>
    </xf>
    <xf numFmtId="40" fontId="16" fillId="4" borderId="0" xfId="1" applyNumberFormat="1" applyFont="1" applyFill="1" applyAlignment="1">
      <alignment horizontal="right" vertical="center"/>
    </xf>
    <xf numFmtId="39" fontId="11" fillId="0" borderId="0" xfId="1" applyNumberFormat="1" applyFont="1" applyAlignment="1">
      <alignment horizontal="right" vertical="center"/>
    </xf>
    <xf numFmtId="39" fontId="13" fillId="0" borderId="11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center" indent="1"/>
    </xf>
    <xf numFmtId="39" fontId="11" fillId="0" borderId="0" xfId="1" applyNumberFormat="1" applyFont="1" applyAlignment="1">
      <alignment vertical="center"/>
    </xf>
    <xf numFmtId="0" fontId="11" fillId="0" borderId="0" xfId="1" applyFont="1" applyAlignment="1">
      <alignment horizontal="left" vertical="center" wrapText="1" indent="3"/>
    </xf>
    <xf numFmtId="0" fontId="11" fillId="0" borderId="0" xfId="1" applyFont="1" applyAlignment="1">
      <alignment horizontal="left" vertical="center" wrapText="1" indent="2"/>
    </xf>
    <xf numFmtId="39" fontId="13" fillId="0" borderId="10" xfId="1" applyNumberFormat="1" applyFont="1" applyBorder="1" applyAlignment="1">
      <alignment horizontal="right" vertical="center"/>
    </xf>
    <xf numFmtId="0" fontId="2" fillId="3" borderId="1" xfId="2" applyFont="1" applyFill="1" applyBorder="1" applyAlignment="1">
      <alignment horizontal="center" vertical="center"/>
    </xf>
    <xf numFmtId="39" fontId="2" fillId="3" borderId="1" xfId="2" applyNumberFormat="1" applyFont="1" applyFill="1" applyBorder="1" applyAlignment="1">
      <alignment vertical="center"/>
    </xf>
    <xf numFmtId="168" fontId="18" fillId="4" borderId="0" xfId="3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0" borderId="0" xfId="1" applyFont="1" applyAlignment="1">
      <alignment horizontal="left" vertical="center" wrapText="1" indent="1"/>
    </xf>
    <xf numFmtId="40" fontId="17" fillId="0" borderId="7" xfId="1" applyNumberFormat="1" applyFont="1" applyBorder="1" applyAlignment="1">
      <alignment horizontal="center" vertical="center" wrapText="1"/>
    </xf>
    <xf numFmtId="40" fontId="17" fillId="0" borderId="0" xfId="1" applyNumberFormat="1" applyFont="1" applyAlignment="1">
      <alignment horizontal="center" vertical="center" wrapText="1"/>
    </xf>
    <xf numFmtId="40" fontId="17" fillId="0" borderId="9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left" vertical="center" wrapText="1" indent="2"/>
    </xf>
    <xf numFmtId="0" fontId="12" fillId="0" borderId="0" xfId="1" applyFont="1" applyAlignment="1">
      <alignment horizontal="center" vertical="center"/>
    </xf>
    <xf numFmtId="37" fontId="12" fillId="0" borderId="0" xfId="1" applyNumberFormat="1" applyFont="1" applyAlignment="1">
      <alignment horizontal="center" vertical="center"/>
    </xf>
    <xf numFmtId="37" fontId="13" fillId="0" borderId="0" xfId="1" applyNumberFormat="1" applyFont="1" applyAlignment="1">
      <alignment horizontal="center" vertical="center"/>
    </xf>
    <xf numFmtId="37" fontId="14" fillId="0" borderId="0" xfId="1" quotePrefix="1" applyNumberFormat="1" applyFont="1" applyAlignment="1">
      <alignment horizontal="center" vertical="center"/>
    </xf>
  </cellXfs>
  <cellStyles count="6">
    <cellStyle name="Comma [0]" xfId="4" xr:uid="{779F9138-74DF-4D78-BD43-8D06D267B47E}"/>
    <cellStyle name="Millares 2" xfId="3" xr:uid="{58F9535F-FEB8-49B9-BC88-42BA19EA84CB}"/>
    <cellStyle name="Normal" xfId="0" builtinId="0"/>
    <cellStyle name="Normal 2" xfId="1" xr:uid="{C62A73EE-FC28-4111-835A-7367072F6BA1}"/>
    <cellStyle name="Normal_Bal, Utl, Fluj y anex" xfId="2" xr:uid="{1B640342-5E75-46FD-A29A-06848E880821}"/>
    <cellStyle name="Percent" xfId="5" xr:uid="{F2272B8D-2D3E-454D-8C31-0F7907F9EE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270B8-3904-437A-B2FC-0D657AD6A187}">
  <sheetPr codeName="Hoja27">
    <pageSetUpPr fitToPage="1"/>
  </sheetPr>
  <dimension ref="C2:K76"/>
  <sheetViews>
    <sheetView showOutlineSymbols="0" defaultGridColor="0" topLeftCell="D22" colorId="57" zoomScale="115" zoomScaleNormal="115" workbookViewId="0">
      <selection activeCell="G30" sqref="G30:I31"/>
    </sheetView>
  </sheetViews>
  <sheetFormatPr baseColWidth="10" defaultColWidth="4.33203125" defaultRowHeight="15" customHeight="1"/>
  <cols>
    <col min="1" max="1" width="1.109375" style="1" customWidth="1"/>
    <col min="2" max="2" width="1.44140625" style="1" customWidth="1"/>
    <col min="3" max="3" width="48.44140625" style="1" customWidth="1"/>
    <col min="4" max="4" width="2.109375" style="1" customWidth="1"/>
    <col min="5" max="5" width="15" style="36" customWidth="1"/>
    <col min="6" max="6" width="2.77734375" style="1" customWidth="1"/>
    <col min="7" max="7" width="36.77734375" style="1" customWidth="1"/>
    <col min="8" max="8" width="6.88671875" style="1" customWidth="1"/>
    <col min="9" max="9" width="15" style="1" customWidth="1"/>
    <col min="10" max="10" width="4.33203125" style="1"/>
    <col min="11" max="11" width="12.88671875" style="1" bestFit="1" customWidth="1"/>
    <col min="12" max="16384" width="4.33203125" style="1"/>
  </cols>
  <sheetData>
    <row r="2" spans="3:9" ht="15" customHeight="1">
      <c r="C2" s="75" t="s">
        <v>19</v>
      </c>
      <c r="D2" s="75"/>
      <c r="E2" s="75"/>
      <c r="F2" s="75"/>
      <c r="G2" s="75"/>
      <c r="H2" s="75"/>
      <c r="I2" s="75"/>
    </row>
    <row r="3" spans="3:9" ht="15" customHeight="1">
      <c r="C3" s="75" t="s">
        <v>0</v>
      </c>
      <c r="D3" s="75"/>
      <c r="E3" s="75"/>
      <c r="F3" s="75"/>
      <c r="G3" s="75"/>
      <c r="H3" s="75"/>
      <c r="I3" s="75"/>
    </row>
    <row r="4" spans="3:9" ht="15" customHeight="1">
      <c r="C4" s="75" t="s">
        <v>20</v>
      </c>
      <c r="D4" s="75"/>
      <c r="E4" s="75"/>
      <c r="F4" s="75"/>
      <c r="G4" s="75"/>
      <c r="H4" s="75"/>
      <c r="I4" s="75"/>
    </row>
    <row r="5" spans="3:9" ht="15" customHeight="1">
      <c r="C5" s="76" t="s">
        <v>1</v>
      </c>
      <c r="D5" s="76"/>
      <c r="E5" s="76"/>
      <c r="F5" s="76"/>
      <c r="G5" s="76"/>
      <c r="H5" s="76"/>
      <c r="I5" s="76"/>
    </row>
    <row r="6" spans="3:9" ht="6" customHeight="1" thickBot="1">
      <c r="C6" s="2"/>
      <c r="D6" s="2"/>
      <c r="E6" s="2"/>
      <c r="F6" s="2"/>
      <c r="G6" s="2"/>
      <c r="H6" s="2"/>
      <c r="I6" s="2"/>
    </row>
    <row r="7" spans="3:9" ht="6" customHeight="1" thickTop="1">
      <c r="C7" s="3"/>
      <c r="D7" s="3"/>
      <c r="E7" s="3"/>
      <c r="F7" s="3"/>
      <c r="G7" s="3"/>
      <c r="H7" s="3"/>
      <c r="I7" s="3"/>
    </row>
    <row r="8" spans="3:9" ht="14.25" customHeight="1">
      <c r="D8" s="4"/>
      <c r="E8" s="4"/>
    </row>
    <row r="9" spans="3:9" ht="14.25" customHeight="1">
      <c r="C9" s="5" t="s">
        <v>2</v>
      </c>
      <c r="D9" s="6"/>
      <c r="E9" s="7"/>
      <c r="G9" s="8" t="s">
        <v>22</v>
      </c>
      <c r="H9" s="9"/>
      <c r="I9" s="7"/>
    </row>
    <row r="10" spans="3:9" ht="14.25" customHeight="1">
      <c r="C10" s="10" t="s">
        <v>32</v>
      </c>
      <c r="D10" s="11"/>
      <c r="E10" s="7">
        <v>580165735.36000001</v>
      </c>
      <c r="G10" s="12" t="s">
        <v>23</v>
      </c>
      <c r="H10" s="9"/>
      <c r="I10" s="13">
        <f>SUM(I11:I13)</f>
        <v>3396431916.3499999</v>
      </c>
    </row>
    <row r="11" spans="3:9" ht="14.25" customHeight="1">
      <c r="C11" s="10"/>
      <c r="D11" s="11"/>
      <c r="E11" s="7"/>
      <c r="G11" s="14" t="s">
        <v>24</v>
      </c>
      <c r="H11" s="9"/>
      <c r="I11" s="15">
        <v>2971394417.9499998</v>
      </c>
    </row>
    <row r="12" spans="3:9" ht="14.25" customHeight="1">
      <c r="E12" s="16"/>
      <c r="G12" s="14" t="s">
        <v>25</v>
      </c>
      <c r="H12" s="9"/>
      <c r="I12" s="7">
        <v>266593011.06</v>
      </c>
    </row>
    <row r="13" spans="3:9" ht="14.25" customHeight="1">
      <c r="C13" s="12" t="s">
        <v>33</v>
      </c>
      <c r="D13" s="17"/>
      <c r="E13" s="18">
        <f>SUM(E14:E15)</f>
        <v>350219313.92000002</v>
      </c>
      <c r="G13" s="14" t="s">
        <v>26</v>
      </c>
      <c r="H13" s="9"/>
      <c r="I13" s="7">
        <v>158444487.34</v>
      </c>
    </row>
    <row r="14" spans="3:9" ht="14.25" customHeight="1">
      <c r="C14" s="19" t="s">
        <v>34</v>
      </c>
      <c r="D14" s="11"/>
      <c r="E14" s="7">
        <v>110979463.76000001</v>
      </c>
      <c r="G14" s="1" t="s">
        <v>27</v>
      </c>
      <c r="H14" s="9"/>
      <c r="I14" s="15">
        <v>18780248.100000001</v>
      </c>
    </row>
    <row r="15" spans="3:9" ht="14.25" customHeight="1">
      <c r="C15" s="14" t="s">
        <v>35</v>
      </c>
      <c r="D15" s="11"/>
      <c r="E15" s="20">
        <v>239239850.16</v>
      </c>
      <c r="G15" s="1" t="s">
        <v>28</v>
      </c>
      <c r="H15" s="9"/>
      <c r="I15" s="7">
        <v>23585781.789999999</v>
      </c>
    </row>
    <row r="16" spans="3:9" ht="14.25" customHeight="1">
      <c r="E16" s="7"/>
      <c r="G16" s="1" t="s">
        <v>29</v>
      </c>
      <c r="H16" s="9"/>
      <c r="I16" s="7">
        <v>14732478.039999999</v>
      </c>
    </row>
    <row r="17" spans="3:9" ht="14.25" customHeight="1">
      <c r="E17" s="16"/>
      <c r="G17" s="1" t="s">
        <v>30</v>
      </c>
      <c r="H17" s="9"/>
      <c r="I17" s="21">
        <v>14566104.35</v>
      </c>
    </row>
    <row r="18" spans="3:9" ht="14.25" customHeight="1">
      <c r="C18" s="12" t="s">
        <v>36</v>
      </c>
      <c r="D18" s="17"/>
      <c r="E18" s="13">
        <f>SUM(E19:E22)</f>
        <v>2846656690.7700005</v>
      </c>
      <c r="G18" s="22" t="s">
        <v>31</v>
      </c>
      <c r="H18" s="9"/>
      <c r="I18" s="13">
        <f>+I10+SUM(I14:I17)</f>
        <v>3468096528.6300001</v>
      </c>
    </row>
    <row r="19" spans="3:9" ht="14.25" customHeight="1">
      <c r="C19" s="14" t="s">
        <v>37</v>
      </c>
      <c r="D19" s="11"/>
      <c r="E19" s="15">
        <v>668502597.09000003</v>
      </c>
      <c r="I19" s="15"/>
    </row>
    <row r="20" spans="3:9" ht="14.25" customHeight="1">
      <c r="C20" s="14" t="s">
        <v>38</v>
      </c>
      <c r="D20" s="11"/>
      <c r="E20" s="7">
        <v>2183974080.98</v>
      </c>
      <c r="H20" s="9"/>
    </row>
    <row r="21" spans="3:9" ht="14.25" customHeight="1">
      <c r="C21" s="14" t="s">
        <v>39</v>
      </c>
      <c r="D21" s="11"/>
      <c r="E21" s="7">
        <v>38443406.07</v>
      </c>
      <c r="G21" s="5" t="s">
        <v>40</v>
      </c>
      <c r="H21" s="9"/>
      <c r="I21" s="7"/>
    </row>
    <row r="22" spans="3:9" ht="14.25" customHeight="1">
      <c r="C22" s="14" t="s">
        <v>41</v>
      </c>
      <c r="D22" s="11"/>
      <c r="E22" s="20">
        <v>-44263393.369999997</v>
      </c>
      <c r="G22" s="1" t="s">
        <v>42</v>
      </c>
      <c r="H22" s="9"/>
      <c r="I22" s="7">
        <v>161000436</v>
      </c>
    </row>
    <row r="23" spans="3:9" ht="14.25" customHeight="1">
      <c r="E23" s="7"/>
      <c r="G23" s="1" t="s">
        <v>43</v>
      </c>
      <c r="H23" s="23"/>
      <c r="I23" s="7">
        <v>40250109</v>
      </c>
    </row>
    <row r="24" spans="3:9" ht="14.25" customHeight="1">
      <c r="E24" s="7"/>
      <c r="G24" s="14"/>
      <c r="H24" s="9"/>
      <c r="I24" s="15"/>
    </row>
    <row r="25" spans="3:9" ht="14.25" customHeight="1">
      <c r="E25" s="1"/>
      <c r="G25" s="22" t="s">
        <v>44</v>
      </c>
      <c r="H25" s="23"/>
      <c r="I25" s="13">
        <f>SUM(I26:I27)</f>
        <v>148107239.63</v>
      </c>
    </row>
    <row r="26" spans="3:9" ht="14.25" customHeight="1">
      <c r="C26" s="1" t="s">
        <v>45</v>
      </c>
      <c r="D26" s="24"/>
      <c r="E26" s="7">
        <v>13551293.18</v>
      </c>
      <c r="G26" s="14" t="s">
        <v>46</v>
      </c>
      <c r="H26" s="9"/>
      <c r="I26" s="15">
        <v>125088615.45999999</v>
      </c>
    </row>
    <row r="27" spans="3:9" ht="14.25" customHeight="1">
      <c r="C27" s="1" t="s">
        <v>47</v>
      </c>
      <c r="D27" s="10"/>
      <c r="E27" s="7">
        <v>58389744.670000002</v>
      </c>
      <c r="G27" s="14" t="s">
        <v>48</v>
      </c>
      <c r="H27" s="9"/>
      <c r="I27" s="7">
        <v>23018624.170000002</v>
      </c>
    </row>
    <row r="28" spans="3:9" ht="14.25" customHeight="1">
      <c r="C28" s="1" t="s">
        <v>49</v>
      </c>
      <c r="D28" s="10"/>
      <c r="E28" s="7">
        <v>212074.08</v>
      </c>
      <c r="G28" s="14"/>
      <c r="H28" s="9"/>
      <c r="I28" s="15"/>
    </row>
    <row r="29" spans="3:9" ht="14.25" customHeight="1">
      <c r="C29" s="1" t="s">
        <v>50</v>
      </c>
      <c r="D29" s="25"/>
      <c r="E29" s="7">
        <v>2797123.54</v>
      </c>
      <c r="G29" s="22" t="s">
        <v>51</v>
      </c>
      <c r="H29" s="22"/>
      <c r="I29" s="13">
        <f>SUM(I30:I30)</f>
        <v>36157568.619999997</v>
      </c>
    </row>
    <row r="30" spans="3:9" ht="14.25" customHeight="1">
      <c r="E30" s="26"/>
      <c r="G30" s="14" t="s">
        <v>52</v>
      </c>
      <c r="I30" s="27">
        <v>36157568.619999997</v>
      </c>
    </row>
    <row r="31" spans="3:9" ht="14.25" customHeight="1">
      <c r="E31" s="1"/>
      <c r="G31" s="14"/>
      <c r="I31" s="15"/>
    </row>
    <row r="32" spans="3:9" ht="14.25" customHeight="1">
      <c r="C32" s="10"/>
      <c r="D32" s="25"/>
      <c r="E32" s="7"/>
      <c r="G32" s="22" t="s">
        <v>53</v>
      </c>
      <c r="H32" s="22"/>
      <c r="I32" s="18">
        <f>SUM(I33:I34)</f>
        <v>-1619906.36</v>
      </c>
    </row>
    <row r="33" spans="3:11" ht="14.25" customHeight="1">
      <c r="E33" s="28"/>
      <c r="G33" s="14" t="s">
        <v>54</v>
      </c>
      <c r="I33" s="7">
        <v>-1574317.52</v>
      </c>
    </row>
    <row r="34" spans="3:11" ht="14.25" customHeight="1">
      <c r="E34" s="16"/>
      <c r="G34" s="14" t="s">
        <v>55</v>
      </c>
      <c r="I34" s="7">
        <v>-45588.84</v>
      </c>
    </row>
    <row r="35" spans="3:11" ht="14.25" customHeight="1">
      <c r="E35" s="16"/>
      <c r="G35" s="14"/>
      <c r="I35" s="15"/>
    </row>
    <row r="36" spans="3:11" ht="14.25" customHeight="1">
      <c r="E36" s="16"/>
      <c r="G36" s="22" t="s">
        <v>56</v>
      </c>
      <c r="I36" s="18">
        <f>+I22+I23+I25+I29+I32</f>
        <v>383895446.88999999</v>
      </c>
    </row>
    <row r="37" spans="3:11" ht="14.25" customHeight="1">
      <c r="E37" s="29"/>
      <c r="G37" s="22"/>
      <c r="I37" s="7"/>
    </row>
    <row r="38" spans="3:11" ht="14.25" customHeight="1" thickBot="1">
      <c r="C38" s="12" t="s">
        <v>3</v>
      </c>
      <c r="D38" s="24"/>
      <c r="E38" s="13">
        <f>+E10+E13+E18+E26+E27+E28+E29</f>
        <v>3851991975.52</v>
      </c>
      <c r="G38" s="30" t="s">
        <v>4</v>
      </c>
      <c r="I38" s="31">
        <f>+I18+I36</f>
        <v>3851991975.52</v>
      </c>
      <c r="K38" s="32">
        <f>+E38-I38</f>
        <v>0</v>
      </c>
    </row>
    <row r="39" spans="3:11" ht="14.25" customHeight="1" thickTop="1" thickBot="1">
      <c r="C39" s="2"/>
      <c r="D39" s="2"/>
      <c r="E39" s="33"/>
      <c r="F39" s="2"/>
      <c r="G39" s="2"/>
      <c r="H39" s="2"/>
      <c r="I39" s="33"/>
    </row>
    <row r="40" spans="3:11" ht="14.25" customHeight="1" thickTop="1">
      <c r="C40" s="3"/>
      <c r="D40" s="3"/>
      <c r="E40" s="3"/>
      <c r="G40" s="3"/>
      <c r="H40" s="3"/>
      <c r="I40" s="3"/>
    </row>
    <row r="41" spans="3:11" ht="14.25" customHeight="1">
      <c r="C41" s="3"/>
      <c r="D41" s="3"/>
      <c r="E41" s="3"/>
      <c r="F41" s="3"/>
      <c r="G41" s="3"/>
      <c r="H41" s="3"/>
      <c r="I41" s="3"/>
    </row>
    <row r="42" spans="3:11" ht="14.25" customHeight="1">
      <c r="C42" s="3"/>
      <c r="D42" s="3"/>
      <c r="E42" s="3"/>
      <c r="F42" s="3"/>
      <c r="G42" s="3"/>
      <c r="H42" s="3"/>
      <c r="I42" s="3"/>
    </row>
    <row r="43" spans="3:11" ht="14.25" customHeight="1">
      <c r="E43" s="16"/>
      <c r="F43" s="3"/>
      <c r="I43" s="28"/>
    </row>
    <row r="44" spans="3:11" ht="14.25" customHeight="1">
      <c r="E44" s="16"/>
      <c r="I44" s="28"/>
    </row>
    <row r="45" spans="3:11" ht="14.25" customHeight="1">
      <c r="E45" s="16"/>
      <c r="I45" s="28"/>
    </row>
    <row r="46" spans="3:11" ht="14.25" customHeight="1">
      <c r="C46" s="77" t="s">
        <v>5</v>
      </c>
      <c r="D46" s="77"/>
      <c r="E46" s="77"/>
      <c r="G46" s="77" t="s">
        <v>6</v>
      </c>
      <c r="H46" s="77"/>
      <c r="I46" s="77"/>
    </row>
    <row r="47" spans="3:11" ht="14.25" customHeight="1">
      <c r="C47" s="74" t="s">
        <v>7</v>
      </c>
      <c r="D47" s="74"/>
      <c r="E47" s="74"/>
      <c r="F47" s="34"/>
      <c r="G47" s="74" t="s">
        <v>8</v>
      </c>
      <c r="H47" s="74"/>
      <c r="I47" s="74"/>
    </row>
    <row r="48" spans="3:11" ht="14.25" customHeight="1">
      <c r="F48" s="34"/>
    </row>
    <row r="49" spans="7:8" ht="14.25" customHeight="1"/>
    <row r="50" spans="7:8" ht="14.25" customHeight="1"/>
    <row r="51" spans="7:8" ht="14.25" customHeight="1"/>
    <row r="52" spans="7:8" ht="14.25" customHeight="1"/>
    <row r="53" spans="7:8" ht="7.5" customHeight="1"/>
    <row r="54" spans="7:8" ht="15.75" customHeight="1"/>
    <row r="55" spans="7:8" ht="15.75" customHeight="1"/>
    <row r="56" spans="7:8" ht="15.75" customHeight="1"/>
    <row r="57" spans="7:8" ht="15.75" customHeight="1"/>
    <row r="58" spans="7:8" ht="15.75" customHeight="1"/>
    <row r="59" spans="7:8" ht="9" customHeight="1">
      <c r="G59" s="37"/>
    </row>
    <row r="60" spans="7:8" ht="15.75" customHeight="1"/>
    <row r="61" spans="7:8" ht="15.75" customHeight="1"/>
    <row r="62" spans="7:8" ht="15.75" customHeight="1"/>
    <row r="63" spans="7:8" ht="6.75" customHeight="1">
      <c r="G63" s="37"/>
      <c r="H63" s="37"/>
    </row>
    <row r="64" spans="7:8" ht="15.75" customHeight="1">
      <c r="G64" s="37"/>
      <c r="H64" s="37"/>
    </row>
    <row r="65" ht="6.75" customHeight="1"/>
    <row r="66" ht="15.75" customHeight="1"/>
    <row r="67" ht="15.75" customHeight="1"/>
    <row r="68" ht="15.75" customHeight="1"/>
    <row r="69" ht="6.75" customHeight="1"/>
    <row r="70" ht="15.75" customHeight="1"/>
    <row r="71" ht="15.75" customHeight="1"/>
    <row r="72" ht="15.75" customHeight="1"/>
    <row r="73" ht="6" customHeight="1"/>
    <row r="74" ht="15.75" customHeight="1"/>
    <row r="75" ht="6" customHeight="1"/>
    <row r="76" ht="15.75" customHeight="1"/>
  </sheetData>
  <mergeCells count="8">
    <mergeCell ref="C47:E47"/>
    <mergeCell ref="G47:I47"/>
    <mergeCell ref="C2:I2"/>
    <mergeCell ref="C3:I3"/>
    <mergeCell ref="C4:I4"/>
    <mergeCell ref="C5:I5"/>
    <mergeCell ref="C46:E46"/>
    <mergeCell ref="G46:I46"/>
  </mergeCells>
  <printOptions horizontalCentered="1"/>
  <pageMargins left="0.9055118110236221" right="0.70866141732283472" top="0.59055118110236227" bottom="0.51181102362204722" header="0.39370078740157483" footer="0.31496062992125984"/>
  <pageSetup paperSize="9" scale="83" firstPageNumber="3" orientation="landscape" useFirstPageNumber="1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4F92A-028E-42F7-BDC4-6DC53F2AD4C0}">
  <sheetPr codeName="Hoja30">
    <pageSetUpPr fitToPage="1"/>
  </sheetPr>
  <dimension ref="A2:I62"/>
  <sheetViews>
    <sheetView showGridLines="0" tabSelected="1" topLeftCell="A51" zoomScaleNormal="100" workbookViewId="0">
      <selection activeCell="D48" sqref="B48:D48"/>
    </sheetView>
  </sheetViews>
  <sheetFormatPr baseColWidth="10" defaultColWidth="7.109375" defaultRowHeight="14.25"/>
  <cols>
    <col min="1" max="1" width="1.6640625" style="38" customWidth="1"/>
    <col min="2" max="2" width="46.21875" style="39" customWidth="1"/>
    <col min="3" max="3" width="20.44140625" style="38" customWidth="1"/>
    <col min="4" max="4" width="15.77734375" style="39" customWidth="1"/>
    <col min="5" max="5" width="3.77734375" style="39" customWidth="1"/>
    <col min="6" max="6" width="25.88671875" style="52" customWidth="1"/>
    <col min="7" max="8" width="7.109375" style="39"/>
    <col min="9" max="9" width="11.6640625" style="39" bestFit="1" customWidth="1"/>
    <col min="10" max="16384" width="7.109375" style="39"/>
  </cols>
  <sheetData>
    <row r="2" spans="1:4" ht="15.75">
      <c r="B2" s="83" t="s">
        <v>19</v>
      </c>
      <c r="C2" s="83"/>
      <c r="D2" s="83"/>
    </row>
    <row r="3" spans="1:4" ht="15.75">
      <c r="B3" s="84" t="s">
        <v>9</v>
      </c>
      <c r="C3" s="84"/>
      <c r="D3" s="84"/>
    </row>
    <row r="4" spans="1:4" ht="15">
      <c r="B4" s="85" t="s">
        <v>21</v>
      </c>
      <c r="C4" s="85"/>
      <c r="D4" s="85"/>
    </row>
    <row r="5" spans="1:4">
      <c r="B5" s="86" t="s">
        <v>1</v>
      </c>
      <c r="C5" s="86"/>
      <c r="D5" s="86"/>
    </row>
    <row r="6" spans="1:4" ht="6" customHeight="1" thickBot="1">
      <c r="B6" s="40"/>
      <c r="C6" s="41"/>
      <c r="D6" s="40"/>
    </row>
    <row r="7" spans="1:4" ht="6" customHeight="1" thickTop="1">
      <c r="B7" s="42"/>
      <c r="C7" s="43"/>
      <c r="D7" s="42"/>
    </row>
    <row r="8" spans="1:4" ht="15">
      <c r="A8" s="44"/>
      <c r="B8" s="45" t="s">
        <v>57</v>
      </c>
      <c r="D8" s="46">
        <f>SUM(D9:D11)</f>
        <v>156419540.73000002</v>
      </c>
    </row>
    <row r="9" spans="1:4">
      <c r="A9" s="44"/>
      <c r="B9" s="47" t="s">
        <v>58</v>
      </c>
      <c r="D9" s="48">
        <v>3233747.7</v>
      </c>
    </row>
    <row r="10" spans="1:4">
      <c r="A10" s="44"/>
      <c r="B10" s="47" t="s">
        <v>59</v>
      </c>
      <c r="D10" s="49">
        <v>14510092.039999999</v>
      </c>
    </row>
    <row r="11" spans="1:4">
      <c r="A11" s="44"/>
      <c r="B11" s="47" t="s">
        <v>60</v>
      </c>
      <c r="D11" s="49">
        <v>138675700.99000001</v>
      </c>
    </row>
    <row r="12" spans="1:4" ht="9" customHeight="1">
      <c r="A12" s="44"/>
      <c r="B12" s="47"/>
      <c r="D12" s="48"/>
    </row>
    <row r="13" spans="1:4" ht="15">
      <c r="A13" s="44"/>
      <c r="B13" s="45" t="s">
        <v>61</v>
      </c>
      <c r="D13" s="46">
        <f>SUM(D14:D17)</f>
        <v>-55380503.580000006</v>
      </c>
    </row>
    <row r="14" spans="1:4">
      <c r="A14" s="44"/>
      <c r="B14" s="47" t="s">
        <v>24</v>
      </c>
      <c r="D14" s="50">
        <v>-39686988.270000003</v>
      </c>
    </row>
    <row r="15" spans="1:4">
      <c r="A15" s="44"/>
      <c r="B15" s="47" t="s">
        <v>26</v>
      </c>
      <c r="D15" s="51">
        <v>-5260359.26</v>
      </c>
    </row>
    <row r="16" spans="1:4">
      <c r="A16" s="44"/>
      <c r="B16" s="47" t="s">
        <v>25</v>
      </c>
      <c r="D16" s="51">
        <v>-10121471.84</v>
      </c>
    </row>
    <row r="17" spans="1:6">
      <c r="A17" s="44"/>
      <c r="B17" s="47" t="s">
        <v>62</v>
      </c>
      <c r="D17" s="51">
        <v>-311684.21000000002</v>
      </c>
    </row>
    <row r="18" spans="1:6" ht="9" customHeight="1">
      <c r="A18" s="44"/>
      <c r="B18" s="47"/>
      <c r="D18" s="50"/>
    </row>
    <row r="19" spans="1:6" ht="15">
      <c r="A19" s="44"/>
      <c r="B19" s="45" t="s">
        <v>63</v>
      </c>
      <c r="D19" s="46">
        <f>+D8+D13</f>
        <v>101039037.15000001</v>
      </c>
    </row>
    <row r="20" spans="1:6" ht="6.75" customHeight="1">
      <c r="A20" s="44"/>
      <c r="D20" s="51"/>
    </row>
    <row r="21" spans="1:6" s="55" customFormat="1" ht="30" customHeight="1">
      <c r="A21" s="53"/>
      <c r="B21" s="78" t="s">
        <v>79</v>
      </c>
      <c r="C21" s="78"/>
      <c r="D21" s="51">
        <v>1498.42</v>
      </c>
      <c r="F21" s="56"/>
    </row>
    <row r="22" spans="1:6" s="55" customFormat="1" ht="18" customHeight="1">
      <c r="A22" s="53"/>
      <c r="B22" s="78" t="s">
        <v>80</v>
      </c>
      <c r="C22" s="78"/>
      <c r="D22" s="51">
        <v>-24186036.100000001</v>
      </c>
      <c r="F22" s="56"/>
    </row>
    <row r="23" spans="1:6" s="55" customFormat="1" ht="25.5" customHeight="1">
      <c r="A23" s="53"/>
      <c r="B23" s="78" t="s">
        <v>81</v>
      </c>
      <c r="C23" s="78"/>
      <c r="D23" s="51">
        <v>288328.18</v>
      </c>
      <c r="F23" s="56"/>
    </row>
    <row r="24" spans="1:6" ht="30">
      <c r="A24" s="44"/>
      <c r="B24" s="57" t="s">
        <v>64</v>
      </c>
      <c r="D24" s="58">
        <f>SUM(D19:D23)</f>
        <v>77142827.650000006</v>
      </c>
    </row>
    <row r="25" spans="1:6" ht="6.75" customHeight="1">
      <c r="A25" s="44"/>
      <c r="D25" s="51"/>
    </row>
    <row r="26" spans="1:6">
      <c r="A26" s="44"/>
      <c r="B26" s="47" t="s">
        <v>65</v>
      </c>
      <c r="D26" s="51">
        <v>23430137.32</v>
      </c>
    </row>
    <row r="27" spans="1:6">
      <c r="A27" s="44"/>
      <c r="B27" s="47" t="s">
        <v>66</v>
      </c>
      <c r="D27" s="51">
        <v>-2542202.91</v>
      </c>
    </row>
    <row r="28" spans="1:6" ht="17.25" customHeight="1">
      <c r="A28" s="44"/>
      <c r="B28" s="45" t="s">
        <v>67</v>
      </c>
      <c r="D28" s="58">
        <f>SUM(D26:D27)</f>
        <v>20887934.41</v>
      </c>
    </row>
    <row r="29" spans="1:6" ht="6.75" customHeight="1">
      <c r="A29" s="44"/>
      <c r="D29" s="51"/>
    </row>
    <row r="30" spans="1:6" ht="29.25" customHeight="1">
      <c r="A30" s="44"/>
      <c r="B30" s="78" t="s">
        <v>82</v>
      </c>
      <c r="C30" s="78"/>
      <c r="D30" s="51">
        <v>-94236.77</v>
      </c>
    </row>
    <row r="31" spans="1:6">
      <c r="A31" s="44"/>
      <c r="B31" s="47" t="s">
        <v>83</v>
      </c>
      <c r="C31" s="47"/>
      <c r="D31" s="51">
        <v>-2654.5</v>
      </c>
    </row>
    <row r="32" spans="1:6">
      <c r="A32" s="44"/>
      <c r="B32" s="54" t="s">
        <v>68</v>
      </c>
      <c r="D32" s="51">
        <v>11137946.279999999</v>
      </c>
    </row>
    <row r="33" spans="1:9" ht="15">
      <c r="A33" s="44"/>
      <c r="B33" s="45" t="s">
        <v>69</v>
      </c>
      <c r="D33" s="59">
        <f>+D24+D28+D30+D31+D32</f>
        <v>109071817.07000001</v>
      </c>
    </row>
    <row r="34" spans="1:9" ht="12" customHeight="1">
      <c r="A34" s="44"/>
      <c r="D34" s="50"/>
    </row>
    <row r="35" spans="1:9" ht="15">
      <c r="A35" s="44"/>
      <c r="B35" s="45" t="s">
        <v>70</v>
      </c>
      <c r="D35" s="46">
        <f>SUM(D36:D39)</f>
        <v>-79810040.5</v>
      </c>
    </row>
    <row r="36" spans="1:9">
      <c r="A36" s="44"/>
      <c r="B36" s="47" t="s">
        <v>71</v>
      </c>
      <c r="D36" s="50">
        <v>-25550372.559999999</v>
      </c>
    </row>
    <row r="37" spans="1:9">
      <c r="A37" s="44"/>
      <c r="B37" s="47" t="s">
        <v>72</v>
      </c>
      <c r="D37" s="51">
        <v>-37170411.560000002</v>
      </c>
    </row>
    <row r="38" spans="1:9">
      <c r="A38" s="44"/>
      <c r="B38" s="47" t="s">
        <v>73</v>
      </c>
      <c r="D38" s="51">
        <v>-6160846.8099999996</v>
      </c>
    </row>
    <row r="39" spans="1:9">
      <c r="A39" s="44"/>
      <c r="B39" s="47" t="s">
        <v>74</v>
      </c>
      <c r="D39" s="51">
        <v>-10928409.57</v>
      </c>
    </row>
    <row r="40" spans="1:9" ht="15">
      <c r="A40" s="44"/>
      <c r="B40" s="45" t="s">
        <v>75</v>
      </c>
      <c r="D40" s="58">
        <f>+D33+D35</f>
        <v>29261776.570000008</v>
      </c>
      <c r="F40" s="79" t="s">
        <v>10</v>
      </c>
    </row>
    <row r="41" spans="1:9" ht="6.75" customHeight="1">
      <c r="A41" s="44"/>
      <c r="D41" s="51"/>
      <c r="F41" s="80"/>
    </row>
    <row r="42" spans="1:9" ht="15" thickBot="1">
      <c r="A42" s="44"/>
      <c r="B42" s="47" t="s">
        <v>76</v>
      </c>
      <c r="D42" s="51">
        <v>-6243152.4000000004</v>
      </c>
      <c r="F42" s="81"/>
    </row>
    <row r="43" spans="1:9" ht="16.5" thickTop="1" thickBot="1">
      <c r="A43" s="44"/>
      <c r="B43" s="45" t="s">
        <v>77</v>
      </c>
      <c r="D43" s="60">
        <f>SUM(D40:D42)</f>
        <v>23018624.170000009</v>
      </c>
      <c r="F43" s="61">
        <f>+D43-'BG (BV)'!I27</f>
        <v>0</v>
      </c>
    </row>
    <row r="44" spans="1:9" ht="7.5" customHeight="1" thickTop="1">
      <c r="A44" s="44"/>
      <c r="D44" s="62"/>
    </row>
    <row r="45" spans="1:9" ht="14.25" customHeight="1">
      <c r="A45" s="44"/>
      <c r="B45" s="45" t="s">
        <v>11</v>
      </c>
      <c r="D45" s="63">
        <f>SUBTOTAL(9,D46:D52)</f>
        <v>145316.18</v>
      </c>
    </row>
    <row r="46" spans="1:9" ht="14.25" customHeight="1">
      <c r="A46" s="44"/>
      <c r="B46" s="64" t="s">
        <v>12</v>
      </c>
      <c r="D46" s="62"/>
    </row>
    <row r="47" spans="1:9" ht="30.75" customHeight="1">
      <c r="A47" s="44"/>
      <c r="B47" s="78" t="s">
        <v>13</v>
      </c>
      <c r="C47" s="78"/>
      <c r="D47" s="65"/>
    </row>
    <row r="48" spans="1:9" s="52" customFormat="1" ht="28.5">
      <c r="A48" s="44"/>
      <c r="B48" s="66" t="s">
        <v>78</v>
      </c>
      <c r="C48" s="38"/>
      <c r="D48" s="62">
        <v>45140.43</v>
      </c>
      <c r="E48" s="39"/>
      <c r="G48" s="39"/>
      <c r="H48" s="39"/>
      <c r="I48" s="39"/>
    </row>
    <row r="49" spans="1:9" s="52" customFormat="1" ht="30" customHeight="1">
      <c r="A49" s="44"/>
      <c r="B49" s="67" t="s">
        <v>14</v>
      </c>
      <c r="C49" s="38"/>
      <c r="D49" s="62">
        <v>-13542.13</v>
      </c>
      <c r="E49" s="39"/>
      <c r="G49" s="39"/>
      <c r="H49" s="39"/>
      <c r="I49" s="39"/>
    </row>
    <row r="50" spans="1:9" s="52" customFormat="1" ht="14.25" customHeight="1">
      <c r="A50" s="44"/>
      <c r="B50" s="64" t="s">
        <v>15</v>
      </c>
      <c r="C50" s="38"/>
      <c r="D50" s="62"/>
      <c r="E50" s="39"/>
      <c r="G50" s="39"/>
      <c r="H50" s="39"/>
      <c r="I50" s="39"/>
    </row>
    <row r="51" spans="1:9" s="52" customFormat="1" ht="33" customHeight="1">
      <c r="A51" s="38"/>
      <c r="B51" s="82" t="s">
        <v>16</v>
      </c>
      <c r="C51" s="82"/>
      <c r="D51" s="62">
        <v>162454.13</v>
      </c>
      <c r="E51" s="39"/>
      <c r="G51" s="39"/>
      <c r="H51" s="39"/>
      <c r="I51" s="39"/>
    </row>
    <row r="52" spans="1:9" s="52" customFormat="1" ht="20.25" customHeight="1">
      <c r="A52" s="38"/>
      <c r="B52" s="82" t="s">
        <v>17</v>
      </c>
      <c r="C52" s="82"/>
      <c r="D52" s="62">
        <v>-48736.25</v>
      </c>
      <c r="E52" s="39"/>
      <c r="G52" s="39"/>
      <c r="H52" s="39"/>
      <c r="I52" s="39"/>
    </row>
    <row r="53" spans="1:9" s="52" customFormat="1" ht="14.25" customHeight="1" thickBot="1">
      <c r="A53" s="38"/>
      <c r="B53" s="64" t="s">
        <v>18</v>
      </c>
      <c r="C53" s="38"/>
      <c r="D53" s="68">
        <f>+D43+D45</f>
        <v>23163940.350000009</v>
      </c>
      <c r="E53" s="39"/>
      <c r="G53" s="39"/>
      <c r="H53" s="39"/>
      <c r="I53" s="39"/>
    </row>
    <row r="54" spans="1:9" s="52" customFormat="1" ht="7.5" customHeight="1" thickTop="1" thickBot="1">
      <c r="A54" s="38"/>
      <c r="B54" s="2"/>
      <c r="C54" s="69"/>
      <c r="D54" s="70"/>
      <c r="E54" s="39"/>
      <c r="G54" s="39"/>
      <c r="H54" s="39"/>
      <c r="I54" s="39"/>
    </row>
    <row r="55" spans="1:9" s="52" customFormat="1" ht="15" hidden="1" thickTop="1">
      <c r="A55" s="38"/>
      <c r="B55" s="1"/>
      <c r="C55" s="1"/>
      <c r="D55" s="71">
        <v>0.20000001043081284</v>
      </c>
      <c r="E55" s="39"/>
      <c r="G55" s="39"/>
      <c r="H55" s="39"/>
      <c r="I55" s="39"/>
    </row>
    <row r="56" spans="1:9" s="52" customFormat="1" ht="21" customHeight="1" thickTop="1">
      <c r="A56" s="38"/>
      <c r="B56" s="39"/>
      <c r="C56" s="72"/>
      <c r="D56" s="72"/>
      <c r="E56" s="39"/>
      <c r="G56" s="39"/>
      <c r="H56" s="39"/>
      <c r="I56" s="39"/>
    </row>
    <row r="57" spans="1:9" s="52" customFormat="1" ht="15">
      <c r="A57" s="38"/>
      <c r="B57" s="39"/>
      <c r="C57" s="73"/>
      <c r="D57" s="73"/>
      <c r="E57" s="39"/>
      <c r="G57" s="39"/>
      <c r="H57" s="39"/>
      <c r="I57" s="39"/>
    </row>
    <row r="61" spans="1:9" s="52" customFormat="1">
      <c r="A61" s="38"/>
      <c r="B61" s="34" t="s">
        <v>5</v>
      </c>
      <c r="C61" s="77" t="s">
        <v>6</v>
      </c>
      <c r="D61" s="77"/>
      <c r="E61" s="77"/>
      <c r="G61" s="39"/>
      <c r="H61" s="39"/>
      <c r="I61" s="39"/>
    </row>
    <row r="62" spans="1:9" s="52" customFormat="1" ht="15">
      <c r="A62" s="38"/>
      <c r="B62" s="35" t="s">
        <v>7</v>
      </c>
      <c r="C62" s="74" t="s">
        <v>8</v>
      </c>
      <c r="D62" s="74"/>
      <c r="E62" s="74"/>
      <c r="G62" s="39"/>
      <c r="H62" s="39"/>
      <c r="I62" s="39"/>
    </row>
  </sheetData>
  <mergeCells count="14">
    <mergeCell ref="B22:C22"/>
    <mergeCell ref="B2:D2"/>
    <mergeCell ref="B3:D3"/>
    <mergeCell ref="B4:D4"/>
    <mergeCell ref="B5:D5"/>
    <mergeCell ref="B21:C21"/>
    <mergeCell ref="C61:E61"/>
    <mergeCell ref="C62:E62"/>
    <mergeCell ref="B23:C23"/>
    <mergeCell ref="B30:C30"/>
    <mergeCell ref="F40:F42"/>
    <mergeCell ref="B47:C47"/>
    <mergeCell ref="B51:C51"/>
    <mergeCell ref="B52:C52"/>
  </mergeCells>
  <printOptions horizontalCentered="1"/>
  <pageMargins left="0.9055118110236221" right="0.70866141732283472" top="0.74803149606299213" bottom="0.98425196850393704" header="0.19685039370078741" footer="0.31496062992125984"/>
  <pageSetup paperSize="9" scale="82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(BV)</vt:lpstr>
      <vt:lpstr>ER (BV)</vt:lpstr>
      <vt:lpstr>'BG (BV)'!Área_de_impresión</vt:lpstr>
      <vt:lpstr>'ER (BV)'!Área_de_impresión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2025-07-07T17:47:23Z</cp:lastPrinted>
  <dcterms:created xsi:type="dcterms:W3CDTF">2025-07-07T17:40:01Z</dcterms:created>
  <dcterms:modified xsi:type="dcterms:W3CDTF">2025-07-07T17:48:07Z</dcterms:modified>
</cp:coreProperties>
</file>