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Cont. -CC-\Estados Financieros Credicampo\Estados financieros finales\Estados financieros finales - 2025\"/>
    </mc:Choice>
  </mc:AlternateContent>
  <xr:revisionPtr revIDLastSave="0" documentId="13_ncr:1_{289476AD-BB82-44CF-9E84-5BEA4AF239F8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mar25 final conta" sheetId="1" r:id="rId1"/>
    <sheet name="ER acumulado mar25 final conta" sheetId="4" r:id="rId2"/>
  </sheets>
  <definedNames>
    <definedName name="_xlnm.Print_Area" localSheetId="0">'Balance G.mar25 final conta'!$B$1:$I$50</definedName>
    <definedName name="_xlnm.Print_Area" localSheetId="1">'ER acumulado mar25 final conta'!$A$1:$U$127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U120" i="4" l="1"/>
  <c r="U115" i="4"/>
  <c r="S103" i="4"/>
  <c r="S101" i="4"/>
  <c r="S99" i="4"/>
  <c r="S97" i="4"/>
  <c r="S95" i="4"/>
  <c r="S92" i="4"/>
  <c r="S89" i="4"/>
  <c r="S54" i="4"/>
  <c r="S52" i="4"/>
  <c r="S49" i="4"/>
  <c r="S46" i="4"/>
  <c r="S44" i="4"/>
  <c r="S18" i="4"/>
  <c r="L40" i="1"/>
  <c r="L39" i="1"/>
  <c r="D33" i="1"/>
  <c r="I28" i="1"/>
  <c r="D28" i="1"/>
  <c r="I25" i="1"/>
  <c r="D20" i="1"/>
  <c r="I18" i="1"/>
  <c r="D12" i="1"/>
  <c r="I12" i="1"/>
  <c r="U118" i="4" l="1"/>
  <c r="S58" i="4"/>
  <c r="S24" i="4"/>
  <c r="D38" i="1"/>
  <c r="S79" i="4"/>
  <c r="S34" i="4"/>
  <c r="S12" i="4"/>
  <c r="S65" i="4"/>
  <c r="S85" i="4"/>
  <c r="U84" i="4" s="1"/>
  <c r="S42" i="4"/>
  <c r="U56" i="4" l="1"/>
  <c r="U10" i="4"/>
  <c r="U32" i="4"/>
  <c r="U82" i="4" l="1"/>
  <c r="U105" i="4" s="1"/>
  <c r="U113" i="4" l="1"/>
  <c r="U107" i="4"/>
  <c r="U110" i="4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<sst xmlns="http://schemas.openxmlformats.org/spreadsheetml/2006/main" count="239" uniqueCount="218">
  <si>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</si>
  <si>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</si>
  <si>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</si>
  <si>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</si>
  <si>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</si>
  <si>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</si>
  <si>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</si>
  <si>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</si>
  <si>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</si>
  <si>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</si>
  <si>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</si>
  <si>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</si>
  <si>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</si>
  <si>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</si>
  <si>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</si>
  <si>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</si>
  <si>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</si>
  <si>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</si>
  <si>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</si>
  <si>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</si>
  <si>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</si>
  <si>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</si>
  <si>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</si>
  <si>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</si>
  <si>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</si>
  <si>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</si>
  <si>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</si>
  <si>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</si>
  <si>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</si>
  <si>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</si>
  <si>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</si>
  <si>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</si>
  <si>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</si>
  <si>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</si>
  <si>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</si>
  <si>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</si>
  <si>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</si>
  <si>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</si>
  <si>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</si>
  <si>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</si>
  <si>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</si>
  <si>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</si>
  <si>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</si>
  <si>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</si>
  <si>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</si>
  <si>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</si>
  <si>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</si>
  <si>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</si>
  <si>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</si>
  <si>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</si>
  <si>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</si>
  <si>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</si>
  <si>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</si>
  <si>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</si>
  <si>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</si>
  <si>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</si>
  <si>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</si>
  <si>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</si>
  <si>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</si>
  <si>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</si>
  <si>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</si>
  <si>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</si>
  <si>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</si>
  <si>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</si>
  <si>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</si>
  <si>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</si>
  <si>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</si>
  <si>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</si>
  <si>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</si>
  <si>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</si>
  <si>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</si>
  <si>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</si>
  <si>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</si>
  <si>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</si>
  <si>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</si>
  <si>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</si>
  <si>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</si>
  <si>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</si>
  <si>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</si>
  <si>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</si>
  <si>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</si>
  <si>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</si>
  <si>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</si>
  <si>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</si>
  <si>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</si>
  <si>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</si>
  <si>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</si>
  <si>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</si>
  <si>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</si>
  <si>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</si>
  <si>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</si>
  <si>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</si>
  <si>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</si>
  <si>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</si>
  <si>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</si>
  <si>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</si>
  <si>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</si>
  <si>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</si>
  <si>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</si>
  <si>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</si>
  <si>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</si>
  <si>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</si>
  <si>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</si>
  <si>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</si>
  <si>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</si>
  <si>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</si>
  <si>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</si>
  <si>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</si>
  <si>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</si>
  <si>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</si>
  <si>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</si>
  <si>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</si>
  <si>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</si>
  <si>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</si>
  <si>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</si>
  <si>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</si>
  <si>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</si>
  <si>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</si>
  <si>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</si>
  <si>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</si>
  <si>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</si>
  <si>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</si>
  <si>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</si>
  <si>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</si>
  <si>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</si>
  <si>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</si>
  <si>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</si>
  <si>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</si>
  <si>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</si>
  <si>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</si>
  <si>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</si>
  <si>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</si>
  <si>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</si>
  <si>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</si>
  <si>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</si>
  <si>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</si>
  <si>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</si>
  <si>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</si>
  <si>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</si>
  <si>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</si>
  <si>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</si>
  <si>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</si>
  <si>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</si>
  <si>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</si>
  <si>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</si>
  <si>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</si>
  <si>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</si>
  <si>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</si>
  <si>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</si>
  <si>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</si>
  <si>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</si>
  <si>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</si>
  <si>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</si>
  <si>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</si>
  <si>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</si>
  <si>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</si>
  <si>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</si>
  <si>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</si>
  <si>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</si>
  <si>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</si>
  <si>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</si>
  <si>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</si>
  <si>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</si>
  <si>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</si>
  <si>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</si>
  <si>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</si>
  <si>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</si>
  <si>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</si>
  <si>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</si>
  <si>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</si>
  <si>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</si>
  <si>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</si>
  <si>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</si>
  <si>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</si>
  <si>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</si>
  <si>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</si>
  <si>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</si>
  <si>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</si>
  <si>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</si>
  <si>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</si>
  <si>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</si>
  <si>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</si>
  <si>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</si>
  <si>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</si>
  <si>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</si>
  <si>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</si>
  <si>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</si>
  <si>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</si>
  <si>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</si>
  <si>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</si>
  <si>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</si>
  <si>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</si>
  <si>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</si>
  <si>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</si>
  <si>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</si>
  <si>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</si>
  <si>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</si>
  <si>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</si>
  <si>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</si>
  <si>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</si>
  <si>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</si>
  <si>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</si>
  <si>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</si>
  <si>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</si>
  <si>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</si>
  <si>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</si>
  <si>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</si>
  <si>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</si>
  <si>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</si>
  <si>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</si>
  <si>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</si>
  <si>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</si>
  <si>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</si>
  <si>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</si>
  <si>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>Gustavo Arcides Márquez</t>
  </si>
  <si>
    <t xml:space="preserve"> Gustavo Arcides Márquez</t>
  </si>
  <si>
    <t xml:space="preserve">        Ever Abiel Rios Molina</t>
  </si>
  <si>
    <t xml:space="preserve">     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</si>
</sst>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1" zoomScaleNormal="100" workbookViewId="0">
      <selection activeCell="H19" sqref="H19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45808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103372865.83</v>
      </c>
      <c r="E12" s="4"/>
      <c r="F12" s="4"/>
      <c r="G12" s="5" t="s">
        <v>6</v>
      </c>
      <c r="H12" s="3"/>
      <c r="I12" s="6">
        <f>SUM(H13:H16)</f>
        <v>83519711.799999997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15307196.83</v>
      </c>
      <c r="D13" s="9"/>
      <c r="E13" s="8"/>
      <c r="F13" s="10" t="s">
        <v>9</v>
      </c>
      <c r="G13" s="8" t="s">
        <v>10</v>
      </c>
      <c r="H13" s="9">
        <v>63088601.770000003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1758217.07</v>
      </c>
      <c r="E14" s="8"/>
      <c r="F14" s="10" t="s">
        <v>13</v>
      </c>
      <c r="G14" s="8" t="s">
        <v>14</v>
      </c>
      <c r="H14" s="13">
        <v>19051685.059999999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4676000</v>
      </c>
      <c r="E15" s="8"/>
      <c r="F15" s="10" t="s">
        <v>17</v>
      </c>
      <c r="G15" s="14" t="s">
        <v>18</v>
      </c>
      <c r="H15" s="13">
        <v>170912.84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82088371.590000004</v>
      </c>
      <c r="D16" s="9"/>
      <c r="E16" s="8"/>
      <c r="F16" s="10"/>
      <c r="G16" s="14" t="s">
        <v>113</v>
      </c>
      <c r="H16" s="15">
        <v>1208512.1299999999</v>
      </c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1434663.13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-1891582.79</v>
      </c>
      <c r="D18" s="9"/>
      <c r="E18" s="8"/>
      <c r="F18" s="10" t="s">
        <v>23</v>
      </c>
      <c r="G18" s="21" t="s">
        <v>24</v>
      </c>
      <c r="H18" s="22"/>
      <c r="I18" s="6">
        <f>SUM(H19:H23)</f>
        <v>2232548.88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v>273416.35999999987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1040529.1399999999</v>
      </c>
      <c r="E20" s="8"/>
      <c r="F20" s="10"/>
      <c r="G20" s="8" t="s">
        <v>29</v>
      </c>
      <c r="H20" s="3">
        <v>943931.58000000007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95245.84</v>
      </c>
      <c r="D21" s="24"/>
      <c r="E21" s="8"/>
      <c r="F21" s="10"/>
      <c r="G21" s="8" t="s">
        <v>31</v>
      </c>
      <c r="H21" s="3">
        <v>108565.71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334613.21999999997</v>
      </c>
      <c r="D22" s="9"/>
      <c r="E22" s="8"/>
      <c r="F22" s="10"/>
      <c r="G22" s="17" t="s">
        <v>33</v>
      </c>
      <c r="H22" s="22">
        <v>876875.91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610670.07999999996</v>
      </c>
      <c r="D23" s="9"/>
      <c r="E23" s="8"/>
      <c r="F23" s="10" t="s">
        <v>36</v>
      </c>
      <c r="G23" s="8" t="s">
        <v>37</v>
      </c>
      <c r="H23" s="27">
        <v>29759.32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1533555</v>
      </c>
      <c r="E28" s="8"/>
      <c r="F28" s="10" t="s">
        <v>44</v>
      </c>
      <c r="G28" s="5" t="s">
        <v>45</v>
      </c>
      <c r="H28" s="29"/>
      <c r="I28" s="3">
        <f>+H29</f>
        <v>3056239.69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3056239.69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759315.83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352185.47</v>
      </c>
      <c r="D31" s="9"/>
      <c r="E31" s="8"/>
      <c r="F31" s="10"/>
      <c r="G31" s="21" t="s">
        <v>50</v>
      </c>
      <c r="H31" s="30"/>
      <c r="I31" s="6">
        <f>SUM(H32:H37)</f>
        <v>17154449.600000001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10655502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2484047.4499999997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v>2107485.25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hidden="1" customHeight="1" x14ac:dyDescent="0.2">
      <c r="A36" s="7"/>
      <c r="E36" s="8"/>
      <c r="F36" s="10"/>
      <c r="G36" s="8" t="s">
        <v>58</v>
      </c>
      <c r="H36" s="33">
        <v>3.422610528325265E-10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12828.1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105962949.97</v>
      </c>
      <c r="E38" s="8"/>
      <c r="F38" s="10"/>
      <c r="G38" s="36" t="s">
        <v>61</v>
      </c>
      <c r="H38" s="3"/>
      <c r="I38" s="37">
        <f>SUM(I12:I33)</f>
        <v>105962949.97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6834655.0599999996</v>
      </c>
      <c r="E42" s="39"/>
      <c r="F42" s="39"/>
      <c r="G42" s="38" t="s">
        <v>63</v>
      </c>
      <c r="H42" s="3"/>
      <c r="I42" s="40">
        <v>6834655.0599999996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6"/>
      <c r="E48" s="4"/>
      <c r="F48" s="45" t="s">
        <v>68</v>
      </c>
      <c r="G48" s="41"/>
      <c r="H48" s="42" t="s">
        <v>69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9" t="s">
        <v>217</v>
      </c>
      <c r="C49" s="4"/>
      <c r="D49" s="46"/>
      <c r="E49" s="4"/>
      <c r="F49" s="45" t="s">
        <v>70</v>
      </c>
      <c r="G49" s="4"/>
      <c r="H49" s="50" t="s">
        <v>214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71</v>
      </c>
      <c r="C50" s="47"/>
      <c r="D50" s="46"/>
      <c r="E50" s="47"/>
      <c r="F50" s="47"/>
      <c r="G50" s="47"/>
      <c r="H50" s="51" t="s">
        <v>72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D51" s="46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73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1" zoomScale="90" zoomScaleNormal="90" workbookViewId="0">
      <selection activeCell="R8" sqref="R8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14" t="s">
        <v>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ht="20.25" customHeight="1" x14ac:dyDescent="0.2">
      <c r="A6" s="115" t="s">
        <v>207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2.75" customHeight="1" x14ac:dyDescent="0.2">
      <c r="H7" s="55" t="s">
        <v>75</v>
      </c>
      <c r="I7" s="116">
        <v>45658</v>
      </c>
      <c r="J7" s="116"/>
      <c r="K7" s="116"/>
      <c r="L7" s="55" t="s">
        <v>76</v>
      </c>
      <c r="M7" s="56"/>
      <c r="N7" s="117">
        <v>45808</v>
      </c>
      <c r="O7" s="117"/>
      <c r="P7" s="117"/>
      <c r="Q7" s="117"/>
      <c r="R7" s="117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18" t="s">
        <v>77</v>
      </c>
      <c r="C10" s="118"/>
      <c r="D10" s="118"/>
      <c r="E10" s="118"/>
      <c r="F10" s="118"/>
      <c r="G10" s="118"/>
      <c r="H10" s="118"/>
      <c r="I10" s="118"/>
      <c r="J10" s="118"/>
      <c r="U10" s="58">
        <f>S12+S18+S24</f>
        <v>10893983.92</v>
      </c>
    </row>
    <row r="11" spans="1:21" ht="13.5" customHeight="1" x14ac:dyDescent="0.2">
      <c r="B11" s="59"/>
      <c r="C11" s="83" t="s">
        <v>78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78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10426640.02</v>
      </c>
    </row>
    <row r="13" spans="1:21" ht="13.5" customHeight="1" x14ac:dyDescent="0.2">
      <c r="A13" s="61" t="s">
        <v>79</v>
      </c>
      <c r="D13" s="113" t="s">
        <v>80</v>
      </c>
      <c r="E13" s="113"/>
      <c r="F13" s="113"/>
      <c r="G13" s="113"/>
      <c r="H13" s="113"/>
      <c r="I13" s="113"/>
      <c r="J13" s="113"/>
      <c r="K13" s="113"/>
      <c r="L13" s="113"/>
      <c r="M13" s="62"/>
      <c r="N13" s="62"/>
      <c r="O13" s="62"/>
      <c r="P13" s="62"/>
      <c r="Q13" s="62"/>
      <c r="R13" s="62"/>
      <c r="S13" s="77">
        <v>10112752.73</v>
      </c>
    </row>
    <row r="14" spans="1:21" ht="13.5" customHeight="1" x14ac:dyDescent="0.2">
      <c r="A14" s="61" t="s">
        <v>81</v>
      </c>
      <c r="D14" s="113" t="s">
        <v>82</v>
      </c>
      <c r="E14" s="113"/>
      <c r="F14" s="113"/>
      <c r="G14" s="113"/>
      <c r="H14" s="113"/>
      <c r="I14" s="113"/>
      <c r="J14" s="113"/>
      <c r="K14" s="113"/>
      <c r="L14" s="113"/>
      <c r="M14" s="62"/>
      <c r="N14" s="62"/>
      <c r="O14" s="62"/>
      <c r="P14" s="62"/>
      <c r="Q14" s="62"/>
      <c r="R14" s="62"/>
      <c r="S14" s="77">
        <v>149331.44</v>
      </c>
    </row>
    <row r="15" spans="1:21" ht="13.5" hidden="1" customHeight="1" x14ac:dyDescent="0.2">
      <c r="A15" s="61" t="s">
        <v>83</v>
      </c>
      <c r="D15" s="113" t="s">
        <v>84</v>
      </c>
      <c r="E15" s="113"/>
      <c r="F15" s="113"/>
      <c r="G15" s="113"/>
      <c r="H15" s="113"/>
      <c r="I15" s="113"/>
      <c r="J15" s="113"/>
      <c r="K15" s="113"/>
      <c r="L15" s="113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85</v>
      </c>
      <c r="D16" s="113" t="s">
        <v>86</v>
      </c>
      <c r="E16" s="113"/>
      <c r="F16" s="113"/>
      <c r="G16" s="113"/>
      <c r="H16" s="113"/>
      <c r="I16" s="113"/>
      <c r="J16" s="113"/>
      <c r="K16" s="113"/>
      <c r="L16" s="113"/>
      <c r="M16" s="62"/>
      <c r="N16" s="62"/>
      <c r="O16" s="62"/>
      <c r="P16" s="62"/>
      <c r="Q16" s="62"/>
      <c r="R16" s="62"/>
      <c r="S16" s="85">
        <v>164555.85</v>
      </c>
    </row>
    <row r="17" spans="1:21" ht="13.5" customHeight="1" x14ac:dyDescent="0.2">
      <c r="A17" s="61"/>
      <c r="C17" s="83" t="s">
        <v>87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87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263780.15999999997</v>
      </c>
    </row>
    <row r="19" spans="1:21" ht="13.5" hidden="1" customHeight="1" x14ac:dyDescent="0.2">
      <c r="A19" s="61" t="s">
        <v>88</v>
      </c>
      <c r="D19" s="113" t="s">
        <v>89</v>
      </c>
      <c r="E19" s="113"/>
      <c r="F19" s="113"/>
      <c r="G19" s="113"/>
      <c r="H19" s="113"/>
      <c r="I19" s="113"/>
      <c r="J19" s="113"/>
      <c r="K19" s="113"/>
      <c r="L19" s="113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90</v>
      </c>
      <c r="D20" s="113" t="s">
        <v>91</v>
      </c>
      <c r="E20" s="113"/>
      <c r="F20" s="113"/>
      <c r="G20" s="113"/>
      <c r="H20" s="113"/>
      <c r="I20" s="113"/>
      <c r="J20" s="113"/>
      <c r="K20" s="113"/>
      <c r="L20" s="113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92</v>
      </c>
      <c r="D21" s="113" t="s">
        <v>93</v>
      </c>
      <c r="E21" s="113"/>
      <c r="F21" s="113"/>
      <c r="G21" s="113"/>
      <c r="H21" s="119"/>
      <c r="I21" s="113"/>
      <c r="J21" s="113"/>
      <c r="K21" s="113"/>
      <c r="L21" s="113"/>
      <c r="M21" s="62"/>
      <c r="N21" s="62"/>
      <c r="O21" s="62"/>
      <c r="P21" s="62"/>
      <c r="Q21" s="62"/>
      <c r="R21" s="62"/>
      <c r="S21" s="85">
        <v>263780.15999999997</v>
      </c>
    </row>
    <row r="22" spans="1:21" ht="12.75" hidden="1" customHeight="1" x14ac:dyDescent="0.2">
      <c r="A22" s="61" t="s">
        <v>94</v>
      </c>
      <c r="D22" s="113" t="s">
        <v>95</v>
      </c>
      <c r="E22" s="113"/>
      <c r="F22" s="113"/>
      <c r="G22" s="113"/>
      <c r="H22" s="113"/>
      <c r="I22" s="113"/>
      <c r="J22" s="113"/>
      <c r="K22" s="113"/>
      <c r="L22" s="113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96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96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203563.73999999996</v>
      </c>
    </row>
    <row r="25" spans="1:21" x14ac:dyDescent="0.2">
      <c r="A25" s="61"/>
      <c r="D25" s="120" t="s">
        <v>97</v>
      </c>
      <c r="E25" s="120"/>
      <c r="F25" s="120"/>
      <c r="G25" s="120"/>
      <c r="H25" s="120"/>
      <c r="I25" s="120"/>
      <c r="J25" s="120"/>
      <c r="K25" s="120"/>
      <c r="L25" s="120"/>
      <c r="M25" s="59"/>
      <c r="N25" s="59"/>
      <c r="O25" s="59"/>
      <c r="P25" s="59"/>
      <c r="Q25" s="59"/>
      <c r="S25" s="77">
        <v>200028.61999999997</v>
      </c>
    </row>
    <row r="26" spans="1:21" x14ac:dyDescent="0.2">
      <c r="A26" s="61"/>
      <c r="D26" s="120" t="s">
        <v>98</v>
      </c>
      <c r="E26" s="120"/>
      <c r="F26" s="120"/>
      <c r="G26" s="120"/>
      <c r="H26" s="120"/>
      <c r="I26" s="120"/>
      <c r="J26" s="120"/>
      <c r="K26" s="120"/>
      <c r="L26" s="120"/>
      <c r="S26" s="77">
        <v>579.63</v>
      </c>
    </row>
    <row r="27" spans="1:21" hidden="1" x14ac:dyDescent="0.2">
      <c r="A27" s="61"/>
      <c r="D27" s="113" t="s">
        <v>99</v>
      </c>
      <c r="E27" s="113"/>
      <c r="F27" s="113"/>
      <c r="G27" s="113"/>
      <c r="H27" s="113"/>
      <c r="I27" s="113"/>
      <c r="J27" s="113"/>
      <c r="K27" s="113"/>
      <c r="L27" s="113"/>
      <c r="M27" s="63"/>
      <c r="S27" s="77">
        <v>0</v>
      </c>
    </row>
    <row r="28" spans="1:21" hidden="1" x14ac:dyDescent="0.2">
      <c r="A28" s="61"/>
      <c r="D28" s="113" t="s">
        <v>100</v>
      </c>
      <c r="E28" s="113"/>
      <c r="F28" s="113"/>
      <c r="G28" s="113"/>
      <c r="H28" s="113"/>
      <c r="I28" s="113"/>
      <c r="J28" s="113"/>
      <c r="K28" s="113"/>
      <c r="L28" s="113"/>
      <c r="M28" s="63"/>
      <c r="S28" s="77">
        <v>0</v>
      </c>
    </row>
    <row r="29" spans="1:21" hidden="1" x14ac:dyDescent="0.2">
      <c r="A29" s="61"/>
      <c r="D29" s="113" t="s">
        <v>101</v>
      </c>
      <c r="E29" s="113"/>
      <c r="F29" s="113"/>
      <c r="G29" s="113"/>
      <c r="H29" s="113"/>
      <c r="I29" s="113"/>
      <c r="J29" s="113"/>
      <c r="K29" s="113"/>
      <c r="L29" s="113"/>
      <c r="M29" s="63"/>
      <c r="S29" s="77">
        <v>0</v>
      </c>
    </row>
    <row r="30" spans="1:21" hidden="1" x14ac:dyDescent="0.2">
      <c r="A30" s="61"/>
      <c r="D30" s="113" t="s">
        <v>102</v>
      </c>
      <c r="E30" s="113"/>
      <c r="F30" s="113"/>
      <c r="G30" s="113"/>
      <c r="H30" s="113"/>
      <c r="I30" s="113"/>
      <c r="J30" s="113"/>
      <c r="K30" s="113"/>
      <c r="L30" s="113"/>
      <c r="M30" s="63"/>
      <c r="S30" s="77">
        <v>0</v>
      </c>
    </row>
    <row r="31" spans="1:21" ht="15" x14ac:dyDescent="0.2">
      <c r="A31" s="61"/>
      <c r="D31" s="113" t="s">
        <v>103</v>
      </c>
      <c r="E31" s="113"/>
      <c r="F31" s="113"/>
      <c r="G31" s="113"/>
      <c r="H31" s="113"/>
      <c r="I31" s="113"/>
      <c r="J31" s="113"/>
      <c r="K31" s="113"/>
      <c r="L31" s="113"/>
      <c r="M31" s="62"/>
      <c r="N31" s="62"/>
      <c r="O31" s="62"/>
      <c r="P31" s="62"/>
      <c r="Q31" s="62"/>
      <c r="R31" s="62"/>
      <c r="S31" s="85">
        <v>2955.49</v>
      </c>
    </row>
    <row r="32" spans="1:21" ht="13.5" customHeight="1" x14ac:dyDescent="0.2">
      <c r="A32" s="61"/>
      <c r="B32" s="118" t="s">
        <v>104</v>
      </c>
      <c r="C32" s="118"/>
      <c r="D32" s="118"/>
      <c r="E32" s="118"/>
      <c r="F32" s="118"/>
      <c r="G32" s="118"/>
      <c r="H32" s="118"/>
      <c r="I32" s="118"/>
      <c r="J32" s="118"/>
      <c r="U32" s="66">
        <f>+S34+S49+S44+S42</f>
        <v>2426201.9499999997</v>
      </c>
    </row>
    <row r="33" spans="1:23" ht="13.5" customHeight="1" x14ac:dyDescent="0.2">
      <c r="A33" s="61"/>
      <c r="B33" s="59"/>
      <c r="C33" s="67" t="s">
        <v>105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18" t="s">
        <v>106</v>
      </c>
      <c r="E34" s="118"/>
      <c r="F34" s="118"/>
      <c r="G34" s="118"/>
      <c r="H34" s="118"/>
      <c r="I34" s="118"/>
      <c r="J34" s="118"/>
      <c r="K34" s="118"/>
      <c r="L34" s="118"/>
      <c r="S34" s="60">
        <f>SUM(S35:S41)</f>
        <v>1942515.69</v>
      </c>
    </row>
    <row r="35" spans="1:23" ht="13.5" customHeight="1" x14ac:dyDescent="0.2">
      <c r="A35" s="61" t="s">
        <v>107</v>
      </c>
      <c r="D35" s="113" t="s">
        <v>10</v>
      </c>
      <c r="E35" s="113"/>
      <c r="F35" s="113"/>
      <c r="G35" s="113"/>
      <c r="H35" s="113"/>
      <c r="I35" s="113"/>
      <c r="J35" s="113"/>
      <c r="K35" s="113"/>
      <c r="L35" s="113"/>
      <c r="M35" s="62"/>
      <c r="N35" s="62"/>
      <c r="O35" s="62"/>
      <c r="P35" s="62"/>
      <c r="Q35" s="62"/>
      <c r="R35" s="62"/>
      <c r="S35" s="77">
        <v>1153147.73</v>
      </c>
    </row>
    <row r="36" spans="1:23" ht="13.5" customHeight="1" x14ac:dyDescent="0.2">
      <c r="A36" s="61" t="s">
        <v>108</v>
      </c>
      <c r="D36" s="113" t="s">
        <v>109</v>
      </c>
      <c r="E36" s="113"/>
      <c r="F36" s="113"/>
      <c r="G36" s="113"/>
      <c r="H36" s="113"/>
      <c r="I36" s="113"/>
      <c r="J36" s="113"/>
      <c r="K36" s="113"/>
      <c r="L36" s="113"/>
      <c r="M36" s="62"/>
      <c r="N36" s="62"/>
      <c r="O36" s="62"/>
      <c r="P36" s="62"/>
      <c r="Q36" s="62"/>
      <c r="R36" s="62"/>
      <c r="S36" s="77">
        <v>757718.63</v>
      </c>
    </row>
    <row r="37" spans="1:23" ht="13.5" hidden="1" customHeight="1" x14ac:dyDescent="0.2">
      <c r="A37" s="61" t="s">
        <v>110</v>
      </c>
      <c r="D37" s="113" t="s">
        <v>111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62"/>
      <c r="R37" s="62"/>
      <c r="S37" s="77">
        <v>0</v>
      </c>
    </row>
    <row r="38" spans="1:23" x14ac:dyDescent="0.2">
      <c r="A38" s="61" t="s">
        <v>112</v>
      </c>
      <c r="D38" s="113" t="s">
        <v>113</v>
      </c>
      <c r="E38" s="113"/>
      <c r="F38" s="113"/>
      <c r="G38" s="113"/>
      <c r="H38" s="113"/>
      <c r="I38" s="113"/>
      <c r="J38" s="113"/>
      <c r="K38" s="113"/>
      <c r="L38" s="113"/>
      <c r="M38" s="62"/>
      <c r="N38" s="62"/>
      <c r="O38" s="62"/>
      <c r="P38" s="62"/>
      <c r="Q38" s="62"/>
      <c r="R38" s="62"/>
      <c r="S38" s="77">
        <v>15659.21</v>
      </c>
    </row>
    <row r="39" spans="1:23" hidden="1" x14ac:dyDescent="0.2">
      <c r="A39" s="61" t="s">
        <v>114</v>
      </c>
      <c r="D39" s="113" t="s">
        <v>115</v>
      </c>
      <c r="E39" s="113"/>
      <c r="F39" s="113"/>
      <c r="G39" s="113"/>
      <c r="H39" s="113"/>
      <c r="I39" s="113"/>
      <c r="J39" s="113"/>
      <c r="K39" s="113"/>
      <c r="L39" s="113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116</v>
      </c>
      <c r="D40" s="113" t="s">
        <v>117</v>
      </c>
      <c r="E40" s="113"/>
      <c r="F40" s="113"/>
      <c r="G40" s="113"/>
      <c r="H40" s="113"/>
      <c r="I40" s="113"/>
      <c r="J40" s="113"/>
      <c r="K40" s="113"/>
      <c r="L40" s="113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118</v>
      </c>
      <c r="D41" s="113" t="s">
        <v>119</v>
      </c>
      <c r="E41" s="113"/>
      <c r="F41" s="113"/>
      <c r="G41" s="113"/>
      <c r="H41" s="113"/>
      <c r="I41" s="113"/>
      <c r="J41" s="113"/>
      <c r="K41" s="113"/>
      <c r="L41" s="113"/>
      <c r="M41" s="62"/>
      <c r="N41" s="62"/>
      <c r="O41" s="62"/>
      <c r="P41" s="62"/>
      <c r="Q41" s="62"/>
      <c r="R41" s="62"/>
      <c r="S41" s="85">
        <v>15990.120000000003</v>
      </c>
    </row>
    <row r="42" spans="1:23" ht="13.5" customHeight="1" x14ac:dyDescent="0.2">
      <c r="A42" s="61"/>
      <c r="D42" s="121" t="s">
        <v>120</v>
      </c>
      <c r="E42" s="121"/>
      <c r="F42" s="121"/>
      <c r="G42" s="121"/>
      <c r="H42" s="121"/>
      <c r="I42" s="121"/>
      <c r="J42" s="121"/>
      <c r="K42" s="121"/>
      <c r="L42" s="121"/>
      <c r="M42" s="62"/>
      <c r="N42" s="62"/>
      <c r="O42" s="62"/>
      <c r="P42" s="62"/>
      <c r="Q42" s="62"/>
      <c r="R42" s="62"/>
      <c r="S42" s="60">
        <f>SUM(S43)</f>
        <v>371538.28999999992</v>
      </c>
    </row>
    <row r="43" spans="1:23" ht="13.5" customHeight="1" x14ac:dyDescent="0.2">
      <c r="A43" s="61" t="s">
        <v>121</v>
      </c>
      <c r="D43" s="113" t="s">
        <v>122</v>
      </c>
      <c r="E43" s="113"/>
      <c r="F43" s="113"/>
      <c r="G43" s="113"/>
      <c r="H43" s="113"/>
      <c r="I43" s="113"/>
      <c r="J43" s="113"/>
      <c r="K43" s="113"/>
      <c r="L43" s="113"/>
      <c r="M43" s="62"/>
      <c r="N43" s="62"/>
      <c r="O43" s="62"/>
      <c r="P43" s="62"/>
      <c r="Q43" s="62"/>
      <c r="R43" s="62"/>
      <c r="S43" s="85">
        <v>371538.28999999992</v>
      </c>
      <c r="V43" s="88"/>
      <c r="W43" s="88"/>
    </row>
    <row r="44" spans="1:23" ht="13.5" hidden="1" customHeight="1" x14ac:dyDescent="0.2">
      <c r="A44" s="61"/>
      <c r="D44" s="121" t="s">
        <v>123</v>
      </c>
      <c r="E44" s="121"/>
      <c r="F44" s="121"/>
      <c r="G44" s="121"/>
      <c r="H44" s="121"/>
      <c r="I44" s="121"/>
      <c r="J44" s="121"/>
      <c r="K44" s="121"/>
      <c r="L44" s="121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124</v>
      </c>
      <c r="D45" s="113" t="s">
        <v>125</v>
      </c>
      <c r="E45" s="113"/>
      <c r="F45" s="113"/>
      <c r="G45" s="113"/>
      <c r="H45" s="113"/>
      <c r="I45" s="113"/>
      <c r="J45" s="113"/>
      <c r="K45" s="113"/>
      <c r="L45" s="113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1" t="s">
        <v>126</v>
      </c>
      <c r="E46" s="121"/>
      <c r="F46" s="121"/>
      <c r="G46" s="121"/>
      <c r="H46" s="121"/>
      <c r="I46" s="121"/>
      <c r="J46" s="121"/>
      <c r="K46" s="121"/>
      <c r="L46" s="121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127</v>
      </c>
      <c r="D47" s="113" t="s">
        <v>128</v>
      </c>
      <c r="E47" s="113"/>
      <c r="F47" s="113"/>
      <c r="G47" s="113"/>
      <c r="H47" s="113"/>
      <c r="I47" s="113"/>
      <c r="J47" s="113"/>
      <c r="K47" s="113"/>
      <c r="L47" s="113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129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1" t="s">
        <v>130</v>
      </c>
      <c r="E49" s="121"/>
      <c r="F49" s="121"/>
      <c r="G49" s="121"/>
      <c r="H49" s="121"/>
      <c r="I49" s="121"/>
      <c r="J49" s="121"/>
      <c r="K49" s="121"/>
      <c r="L49" s="121"/>
      <c r="M49" s="62"/>
      <c r="N49" s="62"/>
      <c r="O49" s="62"/>
      <c r="P49" s="62"/>
      <c r="Q49" s="62"/>
      <c r="R49" s="62"/>
      <c r="S49" s="60">
        <f>SUM(S51)</f>
        <v>112147.97</v>
      </c>
    </row>
    <row r="50" spans="1:21" ht="13.5" hidden="1" customHeight="1" x14ac:dyDescent="0.2">
      <c r="A50" s="61" t="s">
        <v>131</v>
      </c>
      <c r="D50" s="113" t="s">
        <v>132</v>
      </c>
      <c r="E50" s="113"/>
      <c r="F50" s="113"/>
      <c r="G50" s="113"/>
      <c r="H50" s="113"/>
      <c r="I50" s="113"/>
      <c r="J50" s="113"/>
      <c r="K50" s="113"/>
      <c r="L50" s="113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133</v>
      </c>
      <c r="D51" s="113" t="s">
        <v>134</v>
      </c>
      <c r="E51" s="113"/>
      <c r="F51" s="113"/>
      <c r="G51" s="113"/>
      <c r="H51" s="113"/>
      <c r="I51" s="113"/>
      <c r="J51" s="113"/>
      <c r="K51" s="113"/>
      <c r="L51" s="113"/>
      <c r="M51" s="62"/>
      <c r="N51" s="62"/>
      <c r="O51" s="62"/>
      <c r="P51" s="62"/>
      <c r="Q51" s="62"/>
      <c r="R51" s="62"/>
      <c r="S51" s="85">
        <v>112147.97</v>
      </c>
    </row>
    <row r="52" spans="1:21" ht="13.5" hidden="1" customHeight="1" x14ac:dyDescent="0.2">
      <c r="A52" s="61"/>
      <c r="D52" s="121" t="s">
        <v>135</v>
      </c>
      <c r="E52" s="121"/>
      <c r="F52" s="121"/>
      <c r="G52" s="121"/>
      <c r="H52" s="121"/>
      <c r="I52" s="121"/>
      <c r="J52" s="121"/>
      <c r="K52" s="121"/>
      <c r="L52" s="121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136</v>
      </c>
      <c r="D53" s="113" t="s">
        <v>137</v>
      </c>
      <c r="E53" s="113"/>
      <c r="F53" s="113"/>
      <c r="G53" s="113"/>
      <c r="H53" s="113"/>
      <c r="I53" s="113"/>
      <c r="J53" s="113"/>
      <c r="K53" s="113"/>
      <c r="L53" s="113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1" t="s">
        <v>138</v>
      </c>
      <c r="E54" s="121"/>
      <c r="F54" s="121"/>
      <c r="G54" s="121"/>
      <c r="H54" s="121"/>
      <c r="I54" s="121"/>
      <c r="J54" s="121"/>
      <c r="K54" s="121"/>
      <c r="L54" s="121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139</v>
      </c>
      <c r="D55" s="113" t="s">
        <v>140</v>
      </c>
      <c r="E55" s="113"/>
      <c r="F55" s="113"/>
      <c r="G55" s="113"/>
      <c r="H55" s="113"/>
      <c r="I55" s="113"/>
      <c r="J55" s="113"/>
      <c r="K55" s="113"/>
      <c r="L55" s="113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18" t="s">
        <v>141</v>
      </c>
      <c r="C56" s="118"/>
      <c r="D56" s="118"/>
      <c r="E56" s="118"/>
      <c r="F56" s="118"/>
      <c r="G56" s="118"/>
      <c r="H56" s="118"/>
      <c r="I56" s="118"/>
      <c r="J56" s="118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5368310.32</v>
      </c>
    </row>
    <row r="57" spans="1:21" ht="13.5" customHeight="1" x14ac:dyDescent="0.2">
      <c r="A57" s="61"/>
      <c r="B57" s="59"/>
      <c r="C57" s="67" t="s">
        <v>142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18" t="s">
        <v>143</v>
      </c>
      <c r="E58" s="118"/>
      <c r="F58" s="118"/>
      <c r="G58" s="118"/>
      <c r="H58" s="118"/>
      <c r="I58" s="118"/>
      <c r="J58" s="118"/>
      <c r="K58" s="118"/>
      <c r="L58" s="118"/>
      <c r="S58" s="60">
        <f>SUM(S59:S63)</f>
        <v>3602587.7800000003</v>
      </c>
      <c r="U58" s="89"/>
    </row>
    <row r="59" spans="1:21" ht="13.5" customHeight="1" x14ac:dyDescent="0.2">
      <c r="A59" s="61" t="s">
        <v>144</v>
      </c>
      <c r="D59" s="113" t="s">
        <v>145</v>
      </c>
      <c r="E59" s="113"/>
      <c r="F59" s="113"/>
      <c r="G59" s="113"/>
      <c r="H59" s="113"/>
      <c r="I59" s="113"/>
      <c r="J59" s="113"/>
      <c r="K59" s="113"/>
      <c r="L59" s="113"/>
      <c r="M59" s="62"/>
      <c r="N59" s="62"/>
      <c r="O59" s="62"/>
      <c r="P59" s="62"/>
      <c r="Q59" s="62"/>
      <c r="R59" s="62"/>
      <c r="S59" s="77">
        <v>1813054.6600000001</v>
      </c>
    </row>
    <row r="60" spans="1:21" ht="13.5" customHeight="1" x14ac:dyDescent="0.2">
      <c r="A60" s="61" t="s">
        <v>146</v>
      </c>
      <c r="D60" s="113" t="s">
        <v>147</v>
      </c>
      <c r="E60" s="113"/>
      <c r="F60" s="113"/>
      <c r="G60" s="113"/>
      <c r="H60" s="113"/>
      <c r="I60" s="113"/>
      <c r="J60" s="113"/>
      <c r="K60" s="113"/>
      <c r="L60" s="113"/>
      <c r="M60" s="62"/>
      <c r="N60" s="62"/>
      <c r="O60" s="62"/>
      <c r="P60" s="62"/>
      <c r="Q60" s="62"/>
      <c r="R60" s="62"/>
      <c r="S60" s="77">
        <v>1211629.6400000001</v>
      </c>
    </row>
    <row r="61" spans="1:21" ht="13.5" customHeight="1" x14ac:dyDescent="0.2">
      <c r="A61" s="61" t="s">
        <v>148</v>
      </c>
      <c r="D61" s="113" t="s">
        <v>149</v>
      </c>
      <c r="E61" s="113"/>
      <c r="F61" s="113"/>
      <c r="G61" s="113"/>
      <c r="H61" s="113"/>
      <c r="I61" s="113"/>
      <c r="J61" s="113"/>
      <c r="K61" s="113"/>
      <c r="L61" s="113"/>
      <c r="M61" s="62"/>
      <c r="N61" s="62"/>
      <c r="O61" s="62"/>
      <c r="P61" s="62"/>
      <c r="Q61" s="62"/>
      <c r="R61" s="62"/>
      <c r="S61" s="77">
        <v>201497.86000000002</v>
      </c>
    </row>
    <row r="62" spans="1:21" ht="13.5" customHeight="1" x14ac:dyDescent="0.2">
      <c r="A62" s="61" t="s">
        <v>150</v>
      </c>
      <c r="D62" s="113" t="s">
        <v>151</v>
      </c>
      <c r="E62" s="113"/>
      <c r="F62" s="113"/>
      <c r="G62" s="113"/>
      <c r="H62" s="113"/>
      <c r="I62" s="113"/>
      <c r="J62" s="113"/>
      <c r="K62" s="113"/>
      <c r="L62" s="113"/>
      <c r="M62" s="62"/>
      <c r="N62" s="62"/>
      <c r="O62" s="62"/>
      <c r="P62" s="62"/>
      <c r="Q62" s="62"/>
      <c r="R62" s="62"/>
      <c r="S62" s="77">
        <v>71058.27</v>
      </c>
    </row>
    <row r="63" spans="1:21" ht="13.5" customHeight="1" x14ac:dyDescent="0.2">
      <c r="A63" s="61" t="s">
        <v>152</v>
      </c>
      <c r="D63" s="113" t="s">
        <v>153</v>
      </c>
      <c r="E63" s="113"/>
      <c r="F63" s="113"/>
      <c r="G63" s="113"/>
      <c r="H63" s="113"/>
      <c r="I63" s="113"/>
      <c r="J63" s="113"/>
      <c r="K63" s="113"/>
      <c r="L63" s="113"/>
      <c r="M63" s="62"/>
      <c r="N63" s="62"/>
      <c r="O63" s="62"/>
      <c r="P63" s="62"/>
      <c r="Q63" s="62"/>
      <c r="R63" s="62"/>
      <c r="S63" s="85">
        <v>305347.34999999998</v>
      </c>
    </row>
    <row r="64" spans="1:21" ht="13.5" hidden="1" customHeight="1" x14ac:dyDescent="0.2">
      <c r="A64" s="61" t="s">
        <v>154</v>
      </c>
      <c r="D64" s="113" t="s">
        <v>155</v>
      </c>
      <c r="E64" s="113"/>
      <c r="F64" s="113"/>
      <c r="G64" s="113"/>
      <c r="H64" s="113"/>
      <c r="I64" s="113"/>
      <c r="J64" s="113"/>
      <c r="K64" s="113"/>
      <c r="L64" s="113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18" t="s">
        <v>156</v>
      </c>
      <c r="E65" s="118"/>
      <c r="F65" s="118"/>
      <c r="G65" s="118"/>
      <c r="H65" s="118"/>
      <c r="I65" s="118"/>
      <c r="J65" s="118"/>
      <c r="K65" s="118"/>
      <c r="L65" s="118"/>
      <c r="S65" s="60">
        <f>SUM(S66:S78)</f>
        <v>1677369.9700000002</v>
      </c>
    </row>
    <row r="66" spans="1:19" ht="13.5" customHeight="1" x14ac:dyDescent="0.2">
      <c r="A66" s="61" t="s">
        <v>157</v>
      </c>
      <c r="D66" s="113" t="s">
        <v>158</v>
      </c>
      <c r="E66" s="113"/>
      <c r="F66" s="113"/>
      <c r="G66" s="113"/>
      <c r="H66" s="113"/>
      <c r="I66" s="113"/>
      <c r="J66" s="113"/>
      <c r="K66" s="113"/>
      <c r="L66" s="113"/>
      <c r="M66" s="62"/>
      <c r="N66" s="62"/>
      <c r="O66" s="62"/>
      <c r="P66" s="62"/>
      <c r="Q66" s="62"/>
      <c r="R66" s="62"/>
      <c r="S66" s="77">
        <v>121832.32000000001</v>
      </c>
    </row>
    <row r="67" spans="1:19" ht="13.5" customHeight="1" x14ac:dyDescent="0.2">
      <c r="A67" s="61" t="s">
        <v>159</v>
      </c>
      <c r="D67" s="113" t="s">
        <v>160</v>
      </c>
      <c r="E67" s="113"/>
      <c r="F67" s="113"/>
      <c r="G67" s="113"/>
      <c r="H67" s="113"/>
      <c r="I67" s="113"/>
      <c r="J67" s="113"/>
      <c r="K67" s="113"/>
      <c r="L67" s="113"/>
      <c r="M67" s="62"/>
      <c r="N67" s="62"/>
      <c r="O67" s="62"/>
      <c r="P67" s="62"/>
      <c r="Q67" s="62"/>
      <c r="R67" s="62"/>
      <c r="S67" s="77">
        <v>155174.10999999999</v>
      </c>
    </row>
    <row r="68" spans="1:19" ht="13.5" customHeight="1" x14ac:dyDescent="0.2">
      <c r="A68" s="61" t="s">
        <v>161</v>
      </c>
      <c r="D68" s="113" t="s">
        <v>162</v>
      </c>
      <c r="E68" s="113"/>
      <c r="F68" s="113"/>
      <c r="G68" s="113"/>
      <c r="H68" s="113"/>
      <c r="I68" s="113"/>
      <c r="J68" s="113"/>
      <c r="K68" s="113"/>
      <c r="L68" s="113"/>
      <c r="M68" s="62"/>
      <c r="N68" s="62"/>
      <c r="O68" s="62"/>
      <c r="P68" s="62"/>
      <c r="Q68" s="62"/>
      <c r="R68" s="62"/>
      <c r="S68" s="77">
        <v>449416.61</v>
      </c>
    </row>
    <row r="69" spans="1:19" ht="13.5" customHeight="1" x14ac:dyDescent="0.2">
      <c r="A69" s="61" t="s">
        <v>163</v>
      </c>
      <c r="D69" s="113" t="s">
        <v>164</v>
      </c>
      <c r="E69" s="113"/>
      <c r="F69" s="113"/>
      <c r="G69" s="113"/>
      <c r="H69" s="113"/>
      <c r="I69" s="113"/>
      <c r="J69" s="113"/>
      <c r="K69" s="113"/>
      <c r="L69" s="113"/>
      <c r="M69" s="62"/>
      <c r="N69" s="62"/>
      <c r="O69" s="62"/>
      <c r="P69" s="62"/>
      <c r="Q69" s="62"/>
      <c r="R69" s="62"/>
      <c r="S69" s="77">
        <v>93405.27</v>
      </c>
    </row>
    <row r="70" spans="1:19" ht="13.5" customHeight="1" x14ac:dyDescent="0.2">
      <c r="A70" s="61" t="s">
        <v>165</v>
      </c>
      <c r="D70" s="113" t="s">
        <v>166</v>
      </c>
      <c r="E70" s="113"/>
      <c r="F70" s="113"/>
      <c r="G70" s="113"/>
      <c r="H70" s="113"/>
      <c r="I70" s="113"/>
      <c r="J70" s="113"/>
      <c r="K70" s="113"/>
      <c r="L70" s="113"/>
      <c r="M70" s="62"/>
      <c r="N70" s="62"/>
      <c r="O70" s="62"/>
      <c r="P70" s="62"/>
      <c r="Q70" s="62"/>
      <c r="R70" s="62"/>
      <c r="S70" s="77">
        <v>425469.42</v>
      </c>
    </row>
    <row r="71" spans="1:19" ht="13.5" customHeight="1" x14ac:dyDescent="0.2">
      <c r="A71" s="61" t="s">
        <v>167</v>
      </c>
      <c r="D71" s="113" t="s">
        <v>168</v>
      </c>
      <c r="E71" s="113"/>
      <c r="F71" s="113"/>
      <c r="G71" s="113"/>
      <c r="H71" s="113"/>
      <c r="I71" s="113"/>
      <c r="J71" s="113"/>
      <c r="K71" s="113"/>
      <c r="L71" s="113"/>
      <c r="M71" s="62"/>
      <c r="N71" s="62"/>
      <c r="O71" s="62"/>
      <c r="P71" s="62"/>
      <c r="Q71" s="62"/>
      <c r="R71" s="62"/>
      <c r="S71" s="77">
        <v>5850.7999999999993</v>
      </c>
    </row>
    <row r="72" spans="1:19" ht="13.5" customHeight="1" x14ac:dyDescent="0.2">
      <c r="A72" s="61" t="s">
        <v>169</v>
      </c>
      <c r="D72" s="113" t="s">
        <v>170</v>
      </c>
      <c r="E72" s="113"/>
      <c r="F72" s="113"/>
      <c r="G72" s="113"/>
      <c r="H72" s="113"/>
      <c r="I72" s="113"/>
      <c r="J72" s="113"/>
      <c r="K72" s="113"/>
      <c r="L72" s="113"/>
      <c r="M72" s="62"/>
      <c r="N72" s="62"/>
      <c r="O72" s="62"/>
      <c r="P72" s="62"/>
      <c r="Q72" s="62"/>
      <c r="R72" s="62"/>
      <c r="S72" s="77">
        <v>76366.310000000012</v>
      </c>
    </row>
    <row r="73" spans="1:19" ht="13.5" customHeight="1" x14ac:dyDescent="0.2">
      <c r="A73" s="61" t="s">
        <v>173</v>
      </c>
      <c r="D73" s="69" t="s">
        <v>171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307079.86000000004</v>
      </c>
    </row>
    <row r="74" spans="1:19" ht="13.5" customHeight="1" x14ac:dyDescent="0.2">
      <c r="A74" s="61" t="s">
        <v>175</v>
      </c>
      <c r="D74" s="69" t="s">
        <v>172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28525.940000000002</v>
      </c>
    </row>
    <row r="75" spans="1:19" hidden="1" x14ac:dyDescent="0.2">
      <c r="A75" s="61" t="s">
        <v>176</v>
      </c>
      <c r="D75" s="70" t="s">
        <v>174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178</v>
      </c>
      <c r="D76" s="70" t="s">
        <v>91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177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103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14249.329999999998</v>
      </c>
    </row>
    <row r="79" spans="1:19" ht="13.5" customHeight="1" x14ac:dyDescent="0.2">
      <c r="A79" s="61"/>
      <c r="D79" s="118" t="s">
        <v>179</v>
      </c>
      <c r="E79" s="118"/>
      <c r="F79" s="118"/>
      <c r="G79" s="118"/>
      <c r="H79" s="118"/>
      <c r="I79" s="118"/>
      <c r="J79" s="118"/>
      <c r="K79" s="118"/>
      <c r="L79" s="118"/>
      <c r="S79" s="75">
        <f>SUM(S80:S81)</f>
        <v>88352.569999999992</v>
      </c>
    </row>
    <row r="80" spans="1:19" ht="13.5" customHeight="1" x14ac:dyDescent="0.2">
      <c r="A80" s="61" t="s">
        <v>180</v>
      </c>
      <c r="D80" s="113" t="s">
        <v>181</v>
      </c>
      <c r="E80" s="113"/>
      <c r="F80" s="113"/>
      <c r="G80" s="113"/>
      <c r="H80" s="113"/>
      <c r="I80" s="113"/>
      <c r="J80" s="113"/>
      <c r="K80" s="113"/>
      <c r="L80" s="113"/>
      <c r="M80" s="62"/>
      <c r="N80" s="62"/>
      <c r="O80" s="62"/>
      <c r="P80" s="62"/>
      <c r="Q80" s="62"/>
      <c r="R80" s="62"/>
      <c r="S80" s="77">
        <v>82811.819999999992</v>
      </c>
    </row>
    <row r="81" spans="1:21" ht="14.25" customHeight="1" x14ac:dyDescent="0.2">
      <c r="A81" s="61" t="s">
        <v>182</v>
      </c>
      <c r="D81" s="113" t="s">
        <v>183</v>
      </c>
      <c r="E81" s="113"/>
      <c r="F81" s="113"/>
      <c r="G81" s="113"/>
      <c r="H81" s="113"/>
      <c r="I81" s="113"/>
      <c r="J81" s="113"/>
      <c r="K81" s="113"/>
      <c r="L81" s="113"/>
      <c r="M81" s="62"/>
      <c r="N81" s="62"/>
      <c r="O81" s="62"/>
      <c r="P81" s="62"/>
      <c r="Q81" s="62"/>
      <c r="R81" s="62"/>
      <c r="S81" s="85">
        <v>5540.7500000000009</v>
      </c>
    </row>
    <row r="82" spans="1:21" ht="14.25" customHeight="1" x14ac:dyDescent="0.2">
      <c r="A82" s="61"/>
      <c r="B82" s="118" t="s">
        <v>184</v>
      </c>
      <c r="C82" s="118"/>
      <c r="D82" s="118"/>
      <c r="E82" s="118"/>
      <c r="F82" s="118"/>
      <c r="G82" s="118"/>
      <c r="H82" s="118"/>
      <c r="I82" s="118"/>
      <c r="J82" s="118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3099471.6500000004</v>
      </c>
    </row>
    <row r="83" spans="1:21" ht="14.25" customHeight="1" x14ac:dyDescent="0.2">
      <c r="A83" s="61"/>
      <c r="B83" s="72" t="s">
        <v>185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186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48054.819999999992</v>
      </c>
    </row>
    <row r="85" spans="1:21" ht="13.5" customHeight="1" x14ac:dyDescent="0.2">
      <c r="A85" s="61"/>
      <c r="D85" s="118" t="s">
        <v>187</v>
      </c>
      <c r="E85" s="118"/>
      <c r="F85" s="118"/>
      <c r="G85" s="118"/>
      <c r="H85" s="118"/>
      <c r="I85" s="118"/>
      <c r="J85" s="118"/>
      <c r="K85" s="118"/>
      <c r="L85" s="118"/>
      <c r="S85" s="75">
        <f>SUM(S86:S88)</f>
        <v>45508.589999999989</v>
      </c>
      <c r="T85" s="73"/>
      <c r="U85" s="76"/>
    </row>
    <row r="86" spans="1:21" ht="13.5" hidden="1" customHeight="1" x14ac:dyDescent="0.2">
      <c r="A86" s="61"/>
      <c r="D86" s="113" t="s">
        <v>74</v>
      </c>
      <c r="E86" s="113"/>
      <c r="F86" s="113"/>
      <c r="G86" s="113"/>
      <c r="H86" s="113"/>
      <c r="I86" s="113"/>
      <c r="J86" s="113"/>
      <c r="K86" s="113"/>
      <c r="L86" s="113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3" t="s">
        <v>188</v>
      </c>
      <c r="E87" s="113"/>
      <c r="F87" s="113"/>
      <c r="G87" s="113"/>
      <c r="H87" s="113"/>
      <c r="I87" s="113"/>
      <c r="J87" s="113"/>
      <c r="K87" s="113"/>
      <c r="L87" s="113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3" t="s">
        <v>103</v>
      </c>
      <c r="E88" s="113"/>
      <c r="F88" s="113"/>
      <c r="G88" s="113"/>
      <c r="H88" s="113"/>
      <c r="I88" s="113"/>
      <c r="J88" s="113"/>
      <c r="K88" s="113"/>
      <c r="L88" s="113"/>
      <c r="M88" s="62"/>
      <c r="N88" s="62"/>
      <c r="O88" s="62"/>
      <c r="P88" s="62"/>
      <c r="Q88" s="62"/>
      <c r="R88" s="62"/>
      <c r="S88" s="78">
        <v>45508.589999999989</v>
      </c>
      <c r="T88" s="73"/>
      <c r="U88" s="76"/>
    </row>
    <row r="89" spans="1:21" ht="13.5" customHeight="1" x14ac:dyDescent="0.2">
      <c r="A89" s="61"/>
      <c r="D89" s="121" t="s">
        <v>189</v>
      </c>
      <c r="E89" s="121"/>
      <c r="F89" s="121"/>
      <c r="G89" s="121"/>
      <c r="H89" s="121"/>
      <c r="I89" s="121"/>
      <c r="J89" s="121"/>
      <c r="K89" s="121"/>
      <c r="L89" s="121"/>
      <c r="M89" s="62"/>
      <c r="N89" s="62"/>
      <c r="O89" s="62"/>
      <c r="P89" s="62"/>
      <c r="Q89" s="62"/>
      <c r="R89" s="62"/>
      <c r="S89" s="75">
        <f>SUM(S90:S91)</f>
        <v>376.22</v>
      </c>
      <c r="T89" s="73"/>
      <c r="U89" s="76"/>
    </row>
    <row r="90" spans="1:21" ht="13.5" customHeight="1" x14ac:dyDescent="0.2">
      <c r="A90" s="61"/>
      <c r="D90" s="113" t="s">
        <v>190</v>
      </c>
      <c r="E90" s="113"/>
      <c r="F90" s="113"/>
      <c r="G90" s="113"/>
      <c r="H90" s="113"/>
      <c r="I90" s="113"/>
      <c r="J90" s="113"/>
      <c r="K90" s="113"/>
      <c r="L90" s="113"/>
      <c r="M90" s="62"/>
      <c r="N90" s="62"/>
      <c r="O90" s="62"/>
      <c r="P90" s="62"/>
      <c r="Q90" s="62"/>
      <c r="R90" s="62"/>
      <c r="S90" s="90">
        <v>376.22</v>
      </c>
      <c r="T90" s="73"/>
      <c r="U90" s="76"/>
    </row>
    <row r="91" spans="1:21" ht="13.5" hidden="1" customHeight="1" x14ac:dyDescent="0.2">
      <c r="A91" s="61"/>
      <c r="D91" s="113" t="s">
        <v>191</v>
      </c>
      <c r="E91" s="113"/>
      <c r="F91" s="113"/>
      <c r="G91" s="113"/>
      <c r="H91" s="113"/>
      <c r="I91" s="113"/>
      <c r="J91" s="113"/>
      <c r="K91" s="113"/>
      <c r="L91" s="113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1" t="s">
        <v>192</v>
      </c>
      <c r="E92" s="121"/>
      <c r="F92" s="121"/>
      <c r="G92" s="121"/>
      <c r="H92" s="121"/>
      <c r="I92" s="121"/>
      <c r="J92" s="121"/>
      <c r="K92" s="121"/>
      <c r="L92" s="121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3" t="s">
        <v>190</v>
      </c>
      <c r="E93" s="113"/>
      <c r="F93" s="113"/>
      <c r="G93" s="113"/>
      <c r="H93" s="113"/>
      <c r="I93" s="113"/>
      <c r="J93" s="113"/>
      <c r="K93" s="113"/>
      <c r="L93" s="113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3" t="s">
        <v>191</v>
      </c>
      <c r="E94" s="113"/>
      <c r="F94" s="113"/>
      <c r="G94" s="113"/>
      <c r="H94" s="113"/>
      <c r="I94" s="113"/>
      <c r="J94" s="113"/>
      <c r="K94" s="113"/>
      <c r="L94" s="113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1" t="s">
        <v>193</v>
      </c>
      <c r="E95" s="121"/>
      <c r="F95" s="121"/>
      <c r="G95" s="121"/>
      <c r="H95" s="121"/>
      <c r="I95" s="121"/>
      <c r="J95" s="121"/>
      <c r="K95" s="121"/>
      <c r="L95" s="121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3" t="s">
        <v>191</v>
      </c>
      <c r="E96" s="113"/>
      <c r="F96" s="113"/>
      <c r="G96" s="113"/>
      <c r="H96" s="113"/>
      <c r="I96" s="113"/>
      <c r="J96" s="113"/>
      <c r="K96" s="113"/>
      <c r="L96" s="113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1" t="s">
        <v>194</v>
      </c>
      <c r="E97" s="121"/>
      <c r="F97" s="121"/>
      <c r="G97" s="121"/>
      <c r="H97" s="121"/>
      <c r="I97" s="121"/>
      <c r="J97" s="121"/>
      <c r="K97" s="121"/>
      <c r="L97" s="121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3" t="s">
        <v>195</v>
      </c>
      <c r="E98" s="113"/>
      <c r="F98" s="113"/>
      <c r="G98" s="113"/>
      <c r="H98" s="113"/>
      <c r="I98" s="113"/>
      <c r="J98" s="113"/>
      <c r="K98" s="113"/>
      <c r="L98" s="113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1" t="s">
        <v>196</v>
      </c>
      <c r="E99" s="121"/>
      <c r="F99" s="121"/>
      <c r="G99" s="121"/>
      <c r="H99" s="121"/>
      <c r="I99" s="121"/>
      <c r="J99" s="121"/>
      <c r="K99" s="121"/>
      <c r="L99" s="121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3" t="s">
        <v>197</v>
      </c>
      <c r="E100" s="113"/>
      <c r="F100" s="113"/>
      <c r="G100" s="113"/>
      <c r="H100" s="113"/>
      <c r="I100" s="113"/>
      <c r="J100" s="113"/>
      <c r="K100" s="113"/>
      <c r="L100" s="113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1" t="s">
        <v>198</v>
      </c>
      <c r="E101" s="121"/>
      <c r="F101" s="121"/>
      <c r="G101" s="121"/>
      <c r="H101" s="121"/>
      <c r="I101" s="121"/>
      <c r="J101" s="121"/>
      <c r="K101" s="121"/>
      <c r="L101" s="121"/>
      <c r="M101" s="62"/>
      <c r="N101" s="62"/>
      <c r="O101" s="62"/>
      <c r="P101" s="62"/>
      <c r="Q101" s="62"/>
      <c r="R101" s="62"/>
      <c r="S101" s="75">
        <f>SUM(S102)</f>
        <v>2170.0100000000002</v>
      </c>
      <c r="T101" s="73"/>
      <c r="U101" s="76"/>
    </row>
    <row r="102" spans="1:21" ht="13.5" customHeight="1" x14ac:dyDescent="0.2">
      <c r="A102" s="61"/>
      <c r="B102" s="91"/>
      <c r="C102" s="91"/>
      <c r="D102" s="122" t="s">
        <v>103</v>
      </c>
      <c r="E102" s="122"/>
      <c r="F102" s="122"/>
      <c r="G102" s="122"/>
      <c r="H102" s="122"/>
      <c r="I102" s="122"/>
      <c r="J102" s="122"/>
      <c r="K102" s="122"/>
      <c r="L102" s="122"/>
      <c r="M102" s="62"/>
      <c r="N102" s="62"/>
      <c r="O102" s="62"/>
      <c r="P102" s="62"/>
      <c r="Q102" s="62"/>
      <c r="R102" s="62"/>
      <c r="S102" s="78">
        <v>2170.0100000000002</v>
      </c>
      <c r="T102" s="73"/>
      <c r="U102" s="76"/>
    </row>
    <row r="103" spans="1:21" ht="12.75" hidden="1" customHeight="1" x14ac:dyDescent="0.2">
      <c r="A103" s="61"/>
      <c r="B103" s="91"/>
      <c r="C103" s="91"/>
      <c r="D103" s="123" t="s">
        <v>199</v>
      </c>
      <c r="E103" s="123"/>
      <c r="F103" s="123"/>
      <c r="G103" s="123"/>
      <c r="H103" s="123"/>
      <c r="I103" s="123"/>
      <c r="J103" s="123"/>
      <c r="K103" s="123"/>
      <c r="L103" s="123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22" t="s">
        <v>200</v>
      </c>
      <c r="E104" s="122"/>
      <c r="F104" s="122"/>
      <c r="G104" s="122"/>
      <c r="H104" s="122"/>
      <c r="I104" s="122"/>
      <c r="J104" s="122"/>
      <c r="K104" s="122"/>
      <c r="L104" s="122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26" t="s">
        <v>201</v>
      </c>
      <c r="C105" s="126"/>
      <c r="D105" s="126"/>
      <c r="E105" s="126"/>
      <c r="F105" s="126"/>
      <c r="G105" s="126"/>
      <c r="H105" s="126"/>
      <c r="I105" s="126"/>
      <c r="J105" s="126"/>
      <c r="K105" s="91"/>
      <c r="L105" s="91"/>
      <c r="U105" s="79">
        <f>ROUND(U82-U84,2)</f>
        <v>3051416.83</v>
      </c>
    </row>
    <row r="106" spans="1:21" ht="15" hidden="1" x14ac:dyDescent="0.2">
      <c r="B106" s="92"/>
      <c r="C106" s="80" t="s">
        <v>208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209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3051416.83</v>
      </c>
    </row>
    <row r="108" spans="1:21" ht="15" x14ac:dyDescent="0.2">
      <c r="B108" s="92"/>
      <c r="C108" s="80" t="s">
        <v>202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943931.58000000007</v>
      </c>
    </row>
    <row r="109" spans="1:21" ht="15" hidden="1" x14ac:dyDescent="0.2">
      <c r="B109" s="92"/>
      <c r="C109" s="80" t="s">
        <v>203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27" t="s">
        <v>204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91"/>
      <c r="U110" s="81">
        <f>+U107-U108-U109</f>
        <v>2107485.25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208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213599.18</v>
      </c>
    </row>
    <row r="114" spans="1:26" ht="12.75" hidden="1" customHeight="1" x14ac:dyDescent="0.2">
      <c r="B114" s="97"/>
      <c r="C114" s="80" t="s">
        <v>209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2837817.65</v>
      </c>
    </row>
    <row r="115" spans="1:26" ht="15" hidden="1" customHeight="1" x14ac:dyDescent="0.2">
      <c r="B115" s="97"/>
      <c r="C115" s="80"/>
      <c r="D115" s="80" t="s">
        <v>210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211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202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212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27" t="s">
        <v>213</v>
      </c>
      <c r="C119" s="127"/>
      <c r="D119" s="127"/>
      <c r="E119" s="127"/>
      <c r="F119" s="127"/>
      <c r="G119" s="127"/>
      <c r="H119" s="127"/>
      <c r="I119" s="127"/>
      <c r="J119" s="127"/>
      <c r="K119" s="127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203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27" t="s">
        <v>204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25" t="s">
        <v>216</v>
      </c>
      <c r="D126" s="125"/>
      <c r="E126" s="125"/>
      <c r="F126" s="125"/>
      <c r="G126" s="125"/>
      <c r="H126" s="125"/>
      <c r="I126" s="125"/>
      <c r="K126" s="125"/>
      <c r="L126" s="125"/>
      <c r="M126" s="125"/>
      <c r="N126" s="125"/>
      <c r="O126" s="125"/>
      <c r="P126" s="125"/>
      <c r="Q126" s="125"/>
      <c r="R126" s="125"/>
      <c r="S126" s="124" t="s">
        <v>215</v>
      </c>
      <c r="T126" s="124"/>
      <c r="U126" s="124"/>
      <c r="V126" s="54"/>
      <c r="W126" s="54"/>
      <c r="X126" s="54"/>
    </row>
    <row r="127" spans="1:26" ht="12.75" customHeight="1" x14ac:dyDescent="0.2">
      <c r="D127" s="125" t="s">
        <v>205</v>
      </c>
      <c r="E127" s="125"/>
      <c r="F127" s="125"/>
      <c r="L127" s="47"/>
      <c r="M127" s="47"/>
      <c r="N127" s="47"/>
      <c r="O127" s="47"/>
      <c r="P127" s="47"/>
      <c r="S127" s="124" t="s">
        <v>206</v>
      </c>
      <c r="T127" s="124"/>
      <c r="U127" s="124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G.mar25 final conta</vt:lpstr>
      <vt:lpstr>ER acumulado mar25 final conta</vt:lpstr>
      <vt:lpstr>'Balance G.mar25 final conta'!Área_de_impresión</vt:lpstr>
      <vt:lpstr>'ER acumulado mar25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Gustavo Arcides Márquez Chávez</cp:lastModifiedBy>
  <cp:lastPrinted>2025-03-17T17:05:28Z</cp:lastPrinted>
  <dcterms:created xsi:type="dcterms:W3CDTF">2025-02-12T03:16:10Z</dcterms:created>
  <dcterms:modified xsi:type="dcterms:W3CDTF">2025-06-13T03:30:36Z</dcterms:modified>
</cp:coreProperties>
</file>