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5\Bolsa de Valores\"/>
    </mc:Choice>
  </mc:AlternateContent>
  <xr:revisionPtr revIDLastSave="0" documentId="13_ncr:1_{50694E18-9AA4-4505-AF64-5A96AA302C7A}" xr6:coauthVersionLast="47" xr6:coauthVersionMax="47" xr10:uidLastSave="{00000000-0000-0000-0000-000000000000}"/>
  <bookViews>
    <workbookView xWindow="22015" yWindow="-104" windowWidth="22325" windowHeight="11924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l="1"/>
  <c r="I34" i="2" s="1"/>
  <c r="I38" i="2" s="1"/>
  <c r="I42" i="2" s="1"/>
  <c r="G19" i="2"/>
  <c r="I51" i="1" l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<sst xmlns="http://schemas.openxmlformats.org/spreadsheetml/2006/main" count="102" uniqueCount="74">
  <si>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</si>
  <si>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</si>
  <si>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</si>
  <si>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</si>
  <si>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</si>
  <si>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</si>
  <si>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</si>
  <si>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</si>
  <si>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</si>
  <si>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</si>
  <si>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</si>
  <si>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</si>
  <si>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</si>
  <si>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</si>
  <si>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</si>
  <si>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</si>
  <si>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</si>
  <si>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</si>
  <si>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</si>
  <si>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</si>
  <si>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</si>
  <si>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</si>
  <si>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</si>
  <si>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</si>
  <si>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</si>
  <si>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</si>
  <si>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</si>
  <si>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</si>
  <si>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</si>
  <si>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</si>
  <si>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</si>
  <si>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</si>
  <si>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</si>
  <si>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</si>
  <si>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</si>
  <si>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</si>
  <si>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</si>
  <si>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</si>
  <si>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</si>
  <si>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</si>
  <si>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</si>
  <si>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</si>
  <si>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</si>
  <si>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</si>
  <si>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</si>
  <si>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</si>
  <si>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</si>
  <si>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</si>
  <si>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</si>
  <si>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</si>
  <si>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</si>
  <si>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</si>
  <si>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</si>
  <si>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</si>
  <si>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</si>
  <si>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</si>
  <si>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</si>
  <si>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</si>
  <si>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</si>
  <si>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</si>
  <si>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</si>
  <si>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</si>
  <si>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</si>
  <si>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</si>
  <si>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</si>
  <si>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</si>
  <si>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</si>
  <si>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</si>
  <si>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</si>
  <si>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</si>
  <si>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</si>
  <si>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</si>
  <si>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Al 30 de abril  de 2025 y 2024</t>
  </si>
  <si>
    <t>Por los años terminados el 30 de abril 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</si>
</sst>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97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18" applyNumberFormat="1" applyFont="1"/>
    <xf numFmtId="166" fontId="21" fillId="0" borderId="3" xfId="18" applyNumberFormat="1" applyFont="1" applyBorder="1"/>
    <xf numFmtId="174" fontId="21" fillId="0" borderId="0" xfId="18" applyNumberFormat="1" applyFont="1"/>
    <xf numFmtId="175" fontId="21" fillId="0" borderId="0" xfId="18" applyNumberFormat="1" applyFont="1"/>
    <xf numFmtId="167" fontId="8" fillId="0" borderId="0" xfId="5" applyFont="1" applyBorder="1"/>
    <xf numFmtId="170" fontId="8" fillId="0" borderId="0" xfId="6" applyNumberFormat="1" applyFont="1" applyBorder="1"/>
    <xf numFmtId="170" fontId="6" fillId="0" borderId="0" xfId="5" applyNumberFormat="1" applyFont="1" applyBorder="1" applyAlignment="1">
      <alignment horizontal="right"/>
    </xf>
    <xf numFmtId="168" fontId="8" fillId="0" borderId="0" xfId="2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CA0A4538-D59C-4F58-8DB4-ECCEE99F4302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opLeftCell="A48" zoomScale="115" zoomScaleNormal="115" workbookViewId="0">
      <selection activeCell="G61" sqref="G61"/>
    </sheetView>
  </sheetViews>
  <sheetFormatPr baseColWidth="10" defaultColWidth="11.3984375" defaultRowHeight="14.4"/>
  <cols>
    <col min="1" max="1" width="53.8984375" style="48" customWidth="1"/>
    <col min="2" max="2" width="4.8984375" style="48" customWidth="1"/>
    <col min="3" max="3" width="3.296875" style="48" customWidth="1"/>
    <col min="4" max="4" width="3" style="48" customWidth="1"/>
    <col min="5" max="5" width="14.69921875" style="48" customWidth="1"/>
    <col min="6" max="6" width="1.8984375" style="48" customWidth="1"/>
    <col min="7" max="7" width="11.3984375" style="48" customWidth="1"/>
    <col min="8" max="8" width="2.09765625" style="48" customWidth="1"/>
    <col min="9" max="13" width="11.3984375" style="48"/>
    <col min="14" max="14" width="20.3984375" style="48" customWidth="1"/>
    <col min="15" max="16384" width="11.398437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2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86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82">
        <v>2611.8000000000002</v>
      </c>
      <c r="H11" s="76"/>
      <c r="I11" s="76">
        <v>2107.5</v>
      </c>
    </row>
    <row r="12" spans="1:12">
      <c r="A12" s="15" t="s">
        <v>2</v>
      </c>
      <c r="B12" s="15"/>
      <c r="C12" s="15"/>
      <c r="D12" s="15"/>
      <c r="E12" s="44"/>
      <c r="F12" s="12"/>
      <c r="G12" s="82">
        <v>76.400000000000006</v>
      </c>
      <c r="H12" s="76"/>
      <c r="I12" s="76">
        <v>53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82">
        <v>43814.2</v>
      </c>
      <c r="H13" s="76"/>
      <c r="I13" s="76">
        <v>45392.5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82">
        <v>9519.7000000000007</v>
      </c>
      <c r="H14" s="76"/>
      <c r="I14" s="76">
        <v>6564.2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82">
        <v>39588.5</v>
      </c>
      <c r="H15" s="76"/>
      <c r="I15" s="76">
        <v>28046.7</v>
      </c>
    </row>
    <row r="16" spans="1:12">
      <c r="A16" s="15" t="s">
        <v>56</v>
      </c>
      <c r="B16" s="15"/>
      <c r="C16" s="15"/>
      <c r="D16" s="15"/>
      <c r="E16" s="44"/>
      <c r="F16" s="12"/>
      <c r="G16" s="82">
        <v>3589.3</v>
      </c>
      <c r="H16" s="76"/>
      <c r="I16" s="76">
        <v>3433.9</v>
      </c>
    </row>
    <row r="17" spans="1:13">
      <c r="A17" s="16"/>
      <c r="B17" s="16"/>
      <c r="C17" s="16"/>
      <c r="D17" s="16"/>
      <c r="E17" s="44"/>
      <c r="F17" s="17"/>
      <c r="G17" s="18">
        <f>SUM(G11:G16)</f>
        <v>99199.9</v>
      </c>
      <c r="H17" s="87"/>
      <c r="I17" s="18">
        <f>SUM(I11:I16)</f>
        <v>85597.799999999988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83">
        <v>8708.6</v>
      </c>
      <c r="H20" s="76"/>
      <c r="I20" s="77">
        <v>7428</v>
      </c>
    </row>
    <row r="21" spans="1:13">
      <c r="A21" s="15"/>
      <c r="B21" s="15"/>
      <c r="C21" s="15"/>
      <c r="D21" s="15"/>
      <c r="E21" s="44"/>
      <c r="F21" s="19"/>
      <c r="G21" s="21">
        <f>SUM(G19:G20)</f>
        <v>8708.6</v>
      </c>
      <c r="H21" s="21"/>
      <c r="I21" s="21">
        <f>SUM(I19:I20)</f>
        <v>7428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83">
        <v>3405</v>
      </c>
      <c r="H24" s="76"/>
      <c r="I24" s="77">
        <v>3473.4</v>
      </c>
    </row>
    <row r="25" spans="1:13" ht="21.05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111313.5</v>
      </c>
      <c r="H25" s="21"/>
      <c r="I25" s="22">
        <f>I17+I21+I24</f>
        <v>96499.199999999983</v>
      </c>
      <c r="M25" s="48" t="s">
        <v>0</v>
      </c>
    </row>
    <row r="26" spans="1:13" ht="1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88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88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84">
        <v>4207.3999999999996</v>
      </c>
      <c r="H29" s="78"/>
      <c r="I29" s="78">
        <v>1869.8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85">
        <v>360</v>
      </c>
      <c r="H30" s="68"/>
      <c r="I30" s="68">
        <v>311.89999999999998</v>
      </c>
    </row>
    <row r="31" spans="1:13">
      <c r="A31" s="15" t="s">
        <v>58</v>
      </c>
      <c r="B31" s="15"/>
      <c r="C31" s="15"/>
      <c r="D31" s="15"/>
      <c r="E31" s="46"/>
      <c r="F31" s="50"/>
      <c r="G31" s="85">
        <v>20180.3</v>
      </c>
      <c r="H31" s="68"/>
      <c r="I31" s="68">
        <v>15866.9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4602.3</v>
      </c>
      <c r="H32" s="68"/>
      <c r="I32" s="69">
        <v>4279.2</v>
      </c>
    </row>
    <row r="33" spans="1:14">
      <c r="A33" s="15"/>
      <c r="B33" s="15"/>
      <c r="C33" s="15"/>
      <c r="D33" s="15"/>
      <c r="E33" s="46"/>
      <c r="F33" s="50"/>
      <c r="G33" s="80">
        <f>SUM(G29:G32)</f>
        <v>29349.999999999996</v>
      </c>
      <c r="H33" s="52"/>
      <c r="I33" s="80">
        <f>SUM(I29:I32)</f>
        <v>22327.8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7994.2</v>
      </c>
      <c r="H35" s="68"/>
      <c r="I35" s="68">
        <v>6007.2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856.6</v>
      </c>
      <c r="H36" s="68"/>
      <c r="I36" s="68">
        <v>859.9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1794.7</v>
      </c>
      <c r="H37" s="68"/>
      <c r="I37" s="69">
        <v>1106.5</v>
      </c>
    </row>
    <row r="38" spans="1:14">
      <c r="A38" s="15"/>
      <c r="B38" s="15"/>
      <c r="C38" s="15"/>
      <c r="D38" s="15"/>
      <c r="E38" s="46"/>
      <c r="F38" s="50"/>
      <c r="G38" s="25">
        <f>SUM(G35:G37)</f>
        <v>10645.5</v>
      </c>
      <c r="H38" s="52"/>
      <c r="I38" s="25">
        <f>SUM(I35:I37)</f>
        <v>7973.5999999999995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1045.5</v>
      </c>
      <c r="H40" s="68"/>
      <c r="I40" s="68">
        <v>1030.0999999999999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19703.099999999999</v>
      </c>
      <c r="H41" s="68"/>
      <c r="I41" s="69">
        <v>18207.3</v>
      </c>
    </row>
    <row r="42" spans="1:14">
      <c r="A42" s="15"/>
      <c r="B42" s="15"/>
      <c r="C42" s="15"/>
      <c r="D42" s="15"/>
      <c r="E42" s="46"/>
      <c r="F42" s="50"/>
      <c r="G42" s="25">
        <f>SUM(G40:G41)</f>
        <v>20748.599999999999</v>
      </c>
      <c r="H42" s="52"/>
      <c r="I42" s="25">
        <f>SUM(I40:I41)</f>
        <v>19237.399999999998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6293.9</v>
      </c>
      <c r="H44" s="68"/>
      <c r="I44" s="68">
        <v>6232.2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1138.0999999999999</v>
      </c>
      <c r="H45" s="68"/>
      <c r="I45" s="69">
        <v>1419.7</v>
      </c>
      <c r="N45" s="67" t="s">
        <v>0</v>
      </c>
    </row>
    <row r="46" spans="1:14" ht="17.3" customHeight="1">
      <c r="A46" s="19"/>
      <c r="B46" s="19"/>
      <c r="C46" s="19"/>
      <c r="D46" s="19"/>
      <c r="E46" s="46"/>
      <c r="F46" s="50"/>
      <c r="G46" s="27">
        <f>SUM(G44:G45)</f>
        <v>7432</v>
      </c>
      <c r="H46" s="52"/>
      <c r="I46" s="27">
        <f>SUM(I44:I45)</f>
        <v>7651.9</v>
      </c>
      <c r="N46" s="67" t="s">
        <v>0</v>
      </c>
    </row>
    <row r="47" spans="1:14" ht="19.45" customHeight="1">
      <c r="A47" s="8" t="s">
        <v>30</v>
      </c>
      <c r="B47" s="19"/>
      <c r="C47" s="19"/>
      <c r="D47" s="19"/>
      <c r="E47" s="46"/>
      <c r="F47" s="50"/>
      <c r="G47" s="26">
        <f>G33+G38+G42+G46</f>
        <v>68176.100000000006</v>
      </c>
      <c r="H47" s="52"/>
      <c r="I47" s="26">
        <f>I33+I38+I42+I46</f>
        <v>57190.7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" customHeight="1">
      <c r="A50" s="20" t="s">
        <v>15</v>
      </c>
      <c r="B50" s="28"/>
      <c r="C50" s="28"/>
      <c r="D50" s="28"/>
      <c r="E50" s="46"/>
      <c r="F50" s="50"/>
      <c r="G50" s="69">
        <v>28137.4</v>
      </c>
      <c r="H50" s="68" t="s">
        <v>0</v>
      </c>
      <c r="I50" s="69">
        <v>24308.5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43137.4</v>
      </c>
      <c r="H51" s="52" t="s">
        <v>0</v>
      </c>
      <c r="I51" s="25">
        <f>SUM(I49:I50)</f>
        <v>39308.5</v>
      </c>
    </row>
    <row r="52" spans="1:9" ht="19.4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111313.5</v>
      </c>
      <c r="H52" s="52"/>
      <c r="I52" s="22">
        <f>I47+I51</f>
        <v>96499.199999999997</v>
      </c>
    </row>
    <row r="53" spans="1:9" ht="19.4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89"/>
      <c r="I55" s="51"/>
    </row>
    <row r="56" spans="1:9" ht="15" thickBot="1">
      <c r="A56" s="49"/>
      <c r="B56" s="49"/>
      <c r="C56" s="49"/>
      <c r="D56" s="49"/>
      <c r="E56" s="49"/>
      <c r="F56" s="49"/>
      <c r="G56" s="49"/>
      <c r="H56" s="2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33" zoomScale="138" zoomScaleNormal="138" workbookViewId="0">
      <selection activeCell="G39" sqref="G39"/>
    </sheetView>
  </sheetViews>
  <sheetFormatPr baseColWidth="10" defaultColWidth="11.3984375" defaultRowHeight="14.4"/>
  <cols>
    <col min="1" max="1" width="40.296875" style="48" customWidth="1"/>
    <col min="2" max="3" width="9.09765625" style="48"/>
    <col min="4" max="4" width="4.3984375" style="48" customWidth="1"/>
    <col min="5" max="5" width="6.3984375" style="36" customWidth="1"/>
    <col min="6" max="6" width="1.59765625" style="48" customWidth="1"/>
    <col min="7" max="7" width="15.09765625" style="56" customWidth="1"/>
    <col min="8" max="8" width="3.3984375" style="56" customWidth="1"/>
    <col min="9" max="9" width="11.59765625" style="56" customWidth="1"/>
    <col min="10" max="16384" width="11.398437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90">
        <v>47440.9</v>
      </c>
      <c r="H14" s="70"/>
      <c r="I14" s="70">
        <v>33122.5</v>
      </c>
    </row>
    <row r="15" spans="1:10">
      <c r="A15" s="34" t="s">
        <v>36</v>
      </c>
      <c r="G15" s="91">
        <v>13047.7</v>
      </c>
      <c r="H15" s="71"/>
      <c r="I15" s="71">
        <v>12007.8</v>
      </c>
    </row>
    <row r="16" spans="1:10" ht="16.600000000000001" customHeight="1">
      <c r="A16" s="35" t="s">
        <v>61</v>
      </c>
      <c r="G16" s="91">
        <v>3150.8</v>
      </c>
      <c r="H16" s="71"/>
      <c r="I16" s="71">
        <v>3675.5</v>
      </c>
    </row>
    <row r="17" spans="1:9">
      <c r="A17" s="34" t="s">
        <v>37</v>
      </c>
      <c r="G17" s="91">
        <v>5537.6</v>
      </c>
      <c r="H17" s="71"/>
      <c r="I17" s="71">
        <v>2965.1</v>
      </c>
    </row>
    <row r="18" spans="1:9">
      <c r="A18" s="34" t="s">
        <v>38</v>
      </c>
      <c r="G18" s="92">
        <v>1547.2</v>
      </c>
      <c r="H18" s="72"/>
      <c r="I18" s="72">
        <v>1369.7</v>
      </c>
    </row>
    <row r="19" spans="1:9">
      <c r="A19" s="31"/>
      <c r="G19" s="58">
        <f>SUM(G14:G18)</f>
        <v>70724.200000000012</v>
      </c>
      <c r="H19" s="58"/>
      <c r="I19" s="58">
        <f>SUM(I14:I18)</f>
        <v>53140.6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93">
        <v>14443.3</v>
      </c>
      <c r="H21" s="73"/>
      <c r="I21" s="73">
        <v>13572.6</v>
      </c>
    </row>
    <row r="22" spans="1:9">
      <c r="A22" s="34" t="s">
        <v>40</v>
      </c>
      <c r="G22" s="93">
        <v>27315.200000000001</v>
      </c>
      <c r="H22" s="73"/>
      <c r="I22" s="73">
        <v>16577.7</v>
      </c>
    </row>
    <row r="23" spans="1:9">
      <c r="A23" s="34" t="s">
        <v>41</v>
      </c>
      <c r="G23" s="93">
        <v>11120</v>
      </c>
      <c r="H23" s="73"/>
      <c r="I23" s="73">
        <v>9628</v>
      </c>
    </row>
    <row r="24" spans="1:9">
      <c r="A24" s="34" t="s">
        <v>54</v>
      </c>
      <c r="G24" s="94">
        <v>6803.8</v>
      </c>
      <c r="H24" s="74"/>
      <c r="I24" s="74">
        <v>5285.4</v>
      </c>
    </row>
    <row r="25" spans="1:9" ht="21.05" customHeight="1">
      <c r="A25" s="32"/>
      <c r="G25" s="60">
        <f>SUM(G21:G24)</f>
        <v>59682.3</v>
      </c>
      <c r="H25" s="61"/>
      <c r="I25" s="60">
        <f>SUM(I21:I24)</f>
        <v>45063.700000000004</v>
      </c>
    </row>
    <row r="26" spans="1:9" ht="13.55" customHeight="1">
      <c r="A26" s="32" t="s">
        <v>62</v>
      </c>
      <c r="G26" s="74">
        <v>0</v>
      </c>
      <c r="H26" s="74"/>
      <c r="I26" s="74">
        <v>10.8</v>
      </c>
    </row>
    <row r="27" spans="1:9" ht="21.05" customHeight="1">
      <c r="A27" s="30" t="s">
        <v>42</v>
      </c>
      <c r="G27" s="62">
        <f>+G19-G25-G26</f>
        <v>11041.900000000009</v>
      </c>
      <c r="H27" s="58"/>
      <c r="I27" s="62">
        <f>+I19-I25-I26</f>
        <v>8066.099999999994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95">
        <v>156.5</v>
      </c>
      <c r="H30" s="75"/>
      <c r="I30" s="75">
        <v>140.30000000000001</v>
      </c>
    </row>
    <row r="31" spans="1:9">
      <c r="A31" s="34" t="s">
        <v>46</v>
      </c>
      <c r="G31" s="96">
        <v>5206.3999999999996</v>
      </c>
      <c r="H31" s="64"/>
      <c r="I31" s="81">
        <v>3529</v>
      </c>
    </row>
    <row r="32" spans="1:9" ht="18.75" customHeight="1">
      <c r="A32" s="33"/>
      <c r="G32" s="65">
        <f>SUM(G30:G31)</f>
        <v>5362.9</v>
      </c>
      <c r="H32" s="63"/>
      <c r="I32" s="65">
        <f>SUM(I30:I31)</f>
        <v>3669.3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5679.0000000000091</v>
      </c>
      <c r="H34" s="63"/>
      <c r="I34" s="63">
        <f>+I27-I32</f>
        <v>4396.7999999999938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92">
        <v>344.7</v>
      </c>
      <c r="H36" s="72"/>
      <c r="I36" s="72">
        <v>192.4</v>
      </c>
    </row>
    <row r="37" spans="1:10" ht="10.5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6023.7000000000089</v>
      </c>
      <c r="H38" s="58"/>
      <c r="I38" s="58">
        <f>SUM(I34:I36)</f>
        <v>4589.1999999999935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8" customHeight="1" thickBot="1">
      <c r="A42" s="30" t="s">
        <v>49</v>
      </c>
      <c r="G42" s="66">
        <f>SUM(G38:G41)</f>
        <v>6023.7000000000089</v>
      </c>
      <c r="H42" s="63"/>
      <c r="I42" s="66">
        <f>SUM(I38:I41)</f>
        <v>4589.1999999999935</v>
      </c>
    </row>
    <row r="43" spans="1:10" ht="1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2025-04-04T14:34:16Z</cp:lastPrinted>
  <dcterms:created xsi:type="dcterms:W3CDTF">2011-01-17T20:49:33Z</dcterms:created>
  <dcterms:modified xsi:type="dcterms:W3CDTF">2025-05-07T13:38:48Z</dcterms:modified>
</cp:coreProperties>
</file>