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ccredomaticnet-my.sharepoint.com/personal/rene_garcia_baccredomatic_sv/Documents/Desktop/"/>
    </mc:Choice>
  </mc:AlternateContent>
  <xr:revisionPtr revIDLastSave="9" documentId="8_{B78BC1E8-5F2F-408F-AFA8-4B0E10274542}" xr6:coauthVersionLast="47" xr6:coauthVersionMax="47" xr10:uidLastSave="{1BB3A0E7-86DA-4BC6-B4F4-0B0A026B7F4F}"/>
  <bookViews>
    <workbookView xWindow="-120" yWindow="-120" windowWidth="20730" windowHeight="11160" activeTab="1" xr2:uid="{A37A1908-0F92-4616-A7F9-0B60049D2727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(BV)'!$C$2:$I$47</definedName>
    <definedName name="_xlnm.Print_Area" localSheetId="1">'ER (BV)'!$B$2:$D$63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45" i="2" l="1"/>
  <c r="D35" i="2"/>
  <c r="D28" i="2"/>
  <c r="D13" i="2"/>
  <c r="D8" i="2"/>
  <c r="D19" i="2" s="1"/>
  <c r="D24" i="2" s="1"/>
  <c r="I32" i="1"/>
  <c r="I29" i="1"/>
  <c r="I25" i="1"/>
  <c r="E18" i="1"/>
  <c r="E13" i="1"/>
  <c r="I10" i="1"/>
  <c r="I19" i="1" s="1"/>
  <c r="I36" i="1" l="1"/>
  <c r="I38" i="1"/>
  <c r="D40" i="2"/>
  <c r="D43" i="2" s="1"/>
  <c r="F43" i="2" s="1"/>
  <c r="E38" i="1"/>
  <c r="K38" i="1" l="1"/>
  <c r="D53" i="2"/>
</calcChain>
</file>

<file path=xl/sharedStrings.xml><?xml version="1.0" encoding="utf-8"?>
<sst xmlns="http://schemas.openxmlformats.org/spreadsheetml/2006/main" count="93" uniqueCount="84">
  <si>
    <t>Estado de Situacion Financiera</t>
  </si>
  <si>
    <t>(Expresado en dólares de los Estados Unidos de América US$)</t>
  </si>
  <si>
    <t>ACTIVO</t>
  </si>
  <si>
    <t>Operaciones con pacto de retrocompra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</si>
  <si>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</si>
  <si>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</si>
  <si>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</si>
  <si>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</si>
  <si>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</si>
  <si>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</si>
  <si>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</si>
  <si>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</si>
  <si>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</si>
  <si>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</si>
  <si>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</si>
  <si>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</si>
  <si>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</si>
  <si>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</si>
  <si>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</si>
  <si>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</si>
  <si>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</si>
  <si>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marzo de 2025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</si>
  <si>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</si>
  <si>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</si>
  <si>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</si>
  <si>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</si>
  <si>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</si>
  <si>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</si>
  <si>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</si>
  <si>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</si>
  <si>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</si>
  <si>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</si>
  <si>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</si>
  <si>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</si>
  <si>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</si>
  <si>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</si>
  <si>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</si>
  <si>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</si>
  <si>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</si>
  <si>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PATRIMONIO NETO</t>
  </si>
  <si>
    <t>(Estimación de pérdida por deterioro)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</si>
  <si>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</si>
  <si>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</si>
  <si>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</si>
  <si>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</si>
  <si>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</si>
  <si>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</si>
  <si>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</si>
  <si>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</si>
  <si>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</si>
  <si>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</si>
  <si>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</si>
  <si>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</si>
  <si>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</si>
  <si>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</si>
  <si>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</si>
  <si>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</si>
  <si>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</si>
  <si>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</si>
  <si>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</si>
  <si>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</si>
  <si>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</si>
  <si>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</si>
  <si>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</si>
  <si>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</si>
  <si>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</si>
  <si>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</si>
  <si>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</si>
  <si>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</si>
  <si>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</si>
  <si>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</si>
  <si>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</si>
  <si>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</si>
  <si>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</si>
  <si>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</si>
  <si>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</si>
  <si>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Pérdida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</si>
  <si>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</si>
  <si>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</si>
  <si>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Ganancia por ventas de activos y Operaciones discontinuadas</t>
  </si>
  <si>
    <t>Total pasivos</t>
  </si>
  <si>
    <t>Activos financieros a valor razonable con cambios en otro resultado integral</t>
  </si>
  <si>
    <t xml:space="preserve">Por el periodo del 1 de enero al 31 de marzo de 2025 </t>
  </si>
  <si>
    <t>Pérdidas por ventas o desapropiación de instrumentos financieros a costo amortizado,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</si>
</sst>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2" fillId="3" borderId="0" xfId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7" fillId="3" borderId="0" xfId="1" applyFont="1" applyFill="1" applyAlignment="1">
      <alignment horizontal="left" vertical="center" indent="1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6" fontId="2" fillId="3" borderId="0" xfId="4" applyNumberFormat="1" applyFont="1" applyFill="1" applyBorder="1" applyAlignment="1">
      <alignment vertical="center"/>
    </xf>
    <xf numFmtId="0" fontId="8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9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7" fontId="2" fillId="3" borderId="0" xfId="3" applyNumberFormat="1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39" fontId="14" fillId="0" borderId="0" xfId="1" applyNumberFormat="1" applyFont="1" applyAlignment="1">
      <alignment horizontal="right"/>
    </xf>
    <xf numFmtId="0" fontId="12" fillId="0" borderId="0" xfId="1" applyFont="1" applyAlignment="1">
      <alignment horizontal="left" vertical="center" wrapText="1" indent="1"/>
    </xf>
    <xf numFmtId="39" fontId="12" fillId="0" borderId="7" xfId="5" applyNumberFormat="1" applyFont="1" applyBorder="1" applyAlignment="1">
      <alignment horizontal="right"/>
    </xf>
    <xf numFmtId="0" fontId="12" fillId="0" borderId="0" xfId="1" applyFont="1" applyAlignment="1">
      <alignment horizontal="left" vertical="center" indent="1"/>
    </xf>
    <xf numFmtId="39" fontId="12" fillId="0" borderId="0" xfId="5" applyNumberFormat="1" applyFont="1" applyAlignment="1">
      <alignment horizontal="right"/>
    </xf>
    <xf numFmtId="39" fontId="12" fillId="0" borderId="7" xfId="1" applyNumberFormat="1" applyFont="1" applyBorder="1" applyAlignment="1">
      <alignment horizontal="right"/>
    </xf>
    <xf numFmtId="39" fontId="12" fillId="0" borderId="0" xfId="1" applyNumberFormat="1" applyFont="1" applyAlignment="1">
      <alignment horizontal="right"/>
    </xf>
    <xf numFmtId="40" fontId="17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40" fontId="17" fillId="0" borderId="0" xfId="1" applyNumberFormat="1" applyFont="1" applyAlignment="1">
      <alignment horizontal="left" vertical="center"/>
    </xf>
    <xf numFmtId="0" fontId="14" fillId="0" borderId="0" xfId="1" applyFont="1" applyAlignment="1">
      <alignment vertical="center" wrapText="1"/>
    </xf>
    <xf numFmtId="39" fontId="14" fillId="0" borderId="7" xfId="1" applyNumberFormat="1" applyFont="1" applyBorder="1" applyAlignment="1">
      <alignment horizontal="right"/>
    </xf>
    <xf numFmtId="39" fontId="14" fillId="0" borderId="8" xfId="1" applyNumberFormat="1" applyFont="1" applyBorder="1" applyAlignment="1">
      <alignment horizontal="right"/>
    </xf>
    <xf numFmtId="39" fontId="14" fillId="0" borderId="9" xfId="1" applyNumberFormat="1" applyFont="1" applyBorder="1" applyAlignment="1">
      <alignment horizontal="right"/>
    </xf>
    <xf numFmtId="40" fontId="17" fillId="4" borderId="0" xfId="1" applyNumberFormat="1" applyFont="1" applyFill="1" applyAlignment="1">
      <alignment horizontal="right" vertical="center"/>
    </xf>
    <xf numFmtId="39" fontId="12" fillId="0" borderId="0" xfId="1" applyNumberFormat="1" applyFont="1" applyAlignment="1">
      <alignment horizontal="right" vertical="center"/>
    </xf>
    <xf numFmtId="39" fontId="14" fillId="0" borderId="10" xfId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 wrapText="1" indent="2"/>
    </xf>
    <xf numFmtId="39" fontId="12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 wrapText="1" indent="3"/>
    </xf>
    <xf numFmtId="39" fontId="14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3" borderId="0" xfId="1" applyFill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2"/>
    </xf>
    <xf numFmtId="0" fontId="13" fillId="0" borderId="0" xfId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applyNumberFormat="1" applyFont="1" applyAlignment="1">
      <alignment horizontal="center" vertical="center"/>
    </xf>
    <xf numFmtId="37" fontId="15" fillId="0" borderId="0" xfId="1" quotePrefix="1" applyNumberFormat="1" applyFont="1" applyAlignment="1">
      <alignment horizontal="center" vertical="center"/>
    </xf>
  </cellXfs>
  <cellStyles count="6">
    <cellStyle name="Comma [0]" xfId="4" xr:uid="{AC937942-3002-46A1-B808-BA0EB06FA69C}"/>
    <cellStyle name="Millares 2" xfId="3" xr:uid="{1C585D96-3554-4236-A35A-AC50FA6BC524}"/>
    <cellStyle name="Normal" xfId="0" builtinId="0"/>
    <cellStyle name="Normal 2" xfId="1" xr:uid="{6E28D42A-EEBF-4FFC-AF2A-C9B2C8D37D7C}"/>
    <cellStyle name="Normal_Bal, Utl, Fluj y anex" xfId="2" xr:uid="{003FF404-76DA-46E6-B6E8-5952C11B00B7}"/>
    <cellStyle name="Percent" xfId="5" xr:uid="{F105B702-E3C6-40D3-8B87-D34D463FA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8728-9BE4-45BE-AE4D-340E497274B5}">
  <sheetPr codeName="Hoja27">
    <pageSetUpPr fitToPage="1"/>
  </sheetPr>
  <dimension ref="C2:K76"/>
  <sheetViews>
    <sheetView showOutlineSymbols="0" defaultGridColor="0" view="pageBreakPreview" topLeftCell="D1" colorId="57" zoomScale="60" zoomScaleNormal="115" workbookViewId="0">
      <selection activeCell="G16" sqref="G16"/>
    </sheetView>
  </sheetViews>
  <sheetFormatPr baseColWidth="10" defaultColWidth="4.33203125" defaultRowHeight="15" customHeight="1"/>
  <cols>
    <col min="1" max="1" width="1.109375" style="1" customWidth="1"/>
    <col min="2" max="2" width="1.44140625" style="1" customWidth="1"/>
    <col min="3" max="3" width="48.44140625" style="1" customWidth="1"/>
    <col min="4" max="4" width="2.109375" style="1" customWidth="1"/>
    <col min="5" max="5" width="15" style="36" customWidth="1"/>
    <col min="6" max="6" width="2.77734375" style="1" customWidth="1"/>
    <col min="7" max="7" width="36.77734375" style="1" customWidth="1"/>
    <col min="8" max="8" width="6.88671875" style="1" customWidth="1"/>
    <col min="9" max="9" width="15" style="1" customWidth="1"/>
    <col min="10" max="10" width="4.33203125" style="1"/>
    <col min="11" max="11" width="12.88671875" style="1" bestFit="1" customWidth="1"/>
    <col min="12" max="16384" width="4.33203125" style="1"/>
  </cols>
  <sheetData>
    <row r="2" spans="3:9" ht="15" customHeight="1">
      <c r="C2" s="76" t="s">
        <v>20</v>
      </c>
      <c r="D2" s="76"/>
      <c r="E2" s="76"/>
      <c r="F2" s="76"/>
      <c r="G2" s="76"/>
      <c r="H2" s="76"/>
      <c r="I2" s="76"/>
    </row>
    <row r="3" spans="3:9" ht="15" customHeight="1">
      <c r="C3" s="76" t="s">
        <v>0</v>
      </c>
      <c r="D3" s="76"/>
      <c r="E3" s="76"/>
      <c r="F3" s="76"/>
      <c r="G3" s="76"/>
      <c r="H3" s="76"/>
      <c r="I3" s="76"/>
    </row>
    <row r="4" spans="3:9" ht="15" customHeight="1">
      <c r="C4" s="76" t="s">
        <v>21</v>
      </c>
      <c r="D4" s="76"/>
      <c r="E4" s="76"/>
      <c r="F4" s="76"/>
      <c r="G4" s="76"/>
      <c r="H4" s="76"/>
      <c r="I4" s="76"/>
    </row>
    <row r="5" spans="3:9" ht="15" customHeight="1">
      <c r="C5" s="77" t="s">
        <v>1</v>
      </c>
      <c r="D5" s="77"/>
      <c r="E5" s="77"/>
      <c r="F5" s="77"/>
      <c r="G5" s="77"/>
      <c r="H5" s="77"/>
      <c r="I5" s="77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4.25" customHeight="1">
      <c r="D8" s="4"/>
      <c r="E8" s="4"/>
    </row>
    <row r="9" spans="3:9" ht="14.25" customHeight="1">
      <c r="C9" s="5" t="s">
        <v>2</v>
      </c>
      <c r="D9" s="6"/>
      <c r="E9" s="7"/>
      <c r="G9" s="8" t="s">
        <v>22</v>
      </c>
      <c r="H9" s="9"/>
      <c r="I9" s="7"/>
    </row>
    <row r="10" spans="3:9" ht="14.25" customHeight="1">
      <c r="C10" s="10" t="s">
        <v>31</v>
      </c>
      <c r="D10" s="11"/>
      <c r="E10" s="7">
        <v>493517574.66000003</v>
      </c>
      <c r="G10" s="12" t="s">
        <v>23</v>
      </c>
      <c r="H10" s="9"/>
      <c r="I10" s="13">
        <f>SUM(I11:I14)</f>
        <v>3336377081.1300001</v>
      </c>
    </row>
    <row r="11" spans="3:9" ht="14.25" customHeight="1">
      <c r="C11" s="10"/>
      <c r="D11" s="11"/>
      <c r="E11" s="7"/>
      <c r="G11" s="14" t="s">
        <v>24</v>
      </c>
      <c r="H11" s="9"/>
      <c r="I11" s="15">
        <v>2887642961.1900001</v>
      </c>
    </row>
    <row r="12" spans="3:9" ht="14.25" customHeight="1">
      <c r="E12" s="16"/>
      <c r="G12" s="14" t="s">
        <v>3</v>
      </c>
      <c r="H12" s="9"/>
      <c r="I12" s="7">
        <v>17024445.52</v>
      </c>
    </row>
    <row r="13" spans="3:9" ht="14.25" customHeight="1">
      <c r="C13" s="12" t="s">
        <v>32</v>
      </c>
      <c r="D13" s="17"/>
      <c r="E13" s="18">
        <f>SUM(E14:E15)</f>
        <v>416225720.56</v>
      </c>
      <c r="G13" s="14" t="s">
        <v>25</v>
      </c>
      <c r="H13" s="9"/>
      <c r="I13" s="7">
        <v>283879077.17000002</v>
      </c>
    </row>
    <row r="14" spans="3:9" ht="14.25" customHeight="1">
      <c r="C14" s="74" t="s">
        <v>33</v>
      </c>
      <c r="D14" s="11"/>
      <c r="E14" s="7">
        <v>131151850.5</v>
      </c>
      <c r="G14" s="14" t="s">
        <v>26</v>
      </c>
      <c r="H14" s="9"/>
      <c r="I14" s="7">
        <v>147830597.25</v>
      </c>
    </row>
    <row r="15" spans="3:9" ht="14.25" customHeight="1">
      <c r="C15" s="14" t="s">
        <v>34</v>
      </c>
      <c r="D15" s="11"/>
      <c r="E15" s="19">
        <v>285073870.06</v>
      </c>
      <c r="G15" s="1" t="s">
        <v>27</v>
      </c>
      <c r="H15" s="9"/>
      <c r="I15" s="15">
        <v>33807820.039999999</v>
      </c>
    </row>
    <row r="16" spans="3:9" ht="14.25" customHeight="1">
      <c r="E16" s="7"/>
      <c r="G16" s="1" t="s">
        <v>28</v>
      </c>
      <c r="H16" s="9"/>
      <c r="I16" s="7">
        <v>17102351.530000001</v>
      </c>
    </row>
    <row r="17" spans="3:9" ht="14.25" customHeight="1">
      <c r="E17" s="16"/>
      <c r="G17" s="1" t="s">
        <v>29</v>
      </c>
      <c r="H17" s="9"/>
      <c r="I17" s="7">
        <v>15615828</v>
      </c>
    </row>
    <row r="18" spans="3:9" ht="14.25" customHeight="1">
      <c r="C18" s="12" t="s">
        <v>35</v>
      </c>
      <c r="D18" s="17"/>
      <c r="E18" s="13">
        <f>SUM(E19:E22)</f>
        <v>2789085691.3399997</v>
      </c>
      <c r="G18" s="1" t="s">
        <v>30</v>
      </c>
      <c r="H18" s="9"/>
      <c r="I18" s="20">
        <v>13668355.68</v>
      </c>
    </row>
    <row r="19" spans="3:9" ht="14.25" customHeight="1">
      <c r="C19" s="14" t="s">
        <v>36</v>
      </c>
      <c r="D19" s="11"/>
      <c r="E19" s="15">
        <v>653827609.25</v>
      </c>
      <c r="G19" s="22" t="s">
        <v>80</v>
      </c>
      <c r="H19" s="9"/>
      <c r="I19" s="13">
        <f>+I10+SUM(I15:I18)</f>
        <v>3416571436.3800001</v>
      </c>
    </row>
    <row r="20" spans="3:9" ht="14.25" customHeight="1">
      <c r="C20" s="14" t="s">
        <v>37</v>
      </c>
      <c r="D20" s="11"/>
      <c r="E20" s="7">
        <v>2146180630.45</v>
      </c>
      <c r="H20" s="9"/>
      <c r="I20" s="15"/>
    </row>
    <row r="21" spans="3:9" ht="14.25" customHeight="1">
      <c r="C21" s="14" t="s">
        <v>38</v>
      </c>
      <c r="D21" s="11"/>
      <c r="E21" s="7">
        <v>33910852.920000002</v>
      </c>
      <c r="G21" s="5" t="s">
        <v>39</v>
      </c>
      <c r="H21" s="9"/>
      <c r="I21" s="7"/>
    </row>
    <row r="22" spans="3:9" ht="14.25" customHeight="1">
      <c r="C22" s="14" t="s">
        <v>40</v>
      </c>
      <c r="D22" s="11"/>
      <c r="E22" s="19">
        <v>-44833401.280000001</v>
      </c>
      <c r="G22" s="1" t="s">
        <v>41</v>
      </c>
      <c r="H22" s="9"/>
      <c r="I22" s="7">
        <v>161000436</v>
      </c>
    </row>
    <row r="23" spans="3:9" ht="14.25" customHeight="1">
      <c r="E23" s="7"/>
      <c r="G23" s="1" t="s">
        <v>42</v>
      </c>
      <c r="H23" s="23"/>
      <c r="I23" s="7">
        <v>40250109</v>
      </c>
    </row>
    <row r="24" spans="3:9" ht="14.25" customHeight="1">
      <c r="E24" s="7"/>
      <c r="G24" s="21"/>
      <c r="H24" s="9"/>
      <c r="I24" s="15"/>
    </row>
    <row r="25" spans="3:9" ht="14.25" customHeight="1">
      <c r="E25" s="1"/>
      <c r="G25" s="22" t="s">
        <v>43</v>
      </c>
      <c r="H25" s="23"/>
      <c r="I25" s="13">
        <f>SUM(I26:I27)</f>
        <v>143400160.53999999</v>
      </c>
    </row>
    <row r="26" spans="3:9" ht="14.25" customHeight="1">
      <c r="C26" s="1" t="s">
        <v>44</v>
      </c>
      <c r="D26" s="24"/>
      <c r="E26" s="7">
        <v>28242984.140000001</v>
      </c>
      <c r="G26" s="14" t="s">
        <v>45</v>
      </c>
      <c r="H26" s="9"/>
      <c r="I26" s="15">
        <v>129976827.08</v>
      </c>
    </row>
    <row r="27" spans="3:9" ht="14.25" customHeight="1">
      <c r="C27" s="1" t="s">
        <v>46</v>
      </c>
      <c r="D27" s="10"/>
      <c r="E27" s="7">
        <v>60289780.710000001</v>
      </c>
      <c r="G27" s="14" t="s">
        <v>47</v>
      </c>
      <c r="H27" s="9"/>
      <c r="I27" s="7">
        <v>13423333.460000001</v>
      </c>
    </row>
    <row r="28" spans="3:9" ht="14.25" customHeight="1">
      <c r="C28" s="1" t="s">
        <v>48</v>
      </c>
      <c r="D28" s="10"/>
      <c r="E28" s="7">
        <v>227522.74</v>
      </c>
      <c r="G28" s="14"/>
      <c r="H28" s="9"/>
      <c r="I28" s="15"/>
    </row>
    <row r="29" spans="3:9" ht="14.25" customHeight="1">
      <c r="C29" s="1" t="s">
        <v>49</v>
      </c>
      <c r="D29" s="25"/>
      <c r="E29" s="7">
        <v>3241896.29</v>
      </c>
      <c r="G29" s="22" t="s">
        <v>50</v>
      </c>
      <c r="H29" s="22"/>
      <c r="I29" s="13">
        <f>SUM(I30:I30)</f>
        <v>31302063.239999998</v>
      </c>
    </row>
    <row r="30" spans="3:9" ht="14.25" customHeight="1">
      <c r="E30" s="26"/>
      <c r="G30" s="14" t="s">
        <v>51</v>
      </c>
      <c r="I30" s="27">
        <v>31302063.239999998</v>
      </c>
    </row>
    <row r="31" spans="3:9" ht="14.25" customHeight="1">
      <c r="E31" s="1"/>
      <c r="G31" s="14"/>
      <c r="I31" s="15"/>
    </row>
    <row r="32" spans="3:9" ht="14.25" customHeight="1">
      <c r="C32" s="10"/>
      <c r="D32" s="25"/>
      <c r="E32" s="7"/>
      <c r="G32" s="22" t="s">
        <v>52</v>
      </c>
      <c r="H32" s="22"/>
      <c r="I32" s="18">
        <f>SUM(I33:I34)</f>
        <v>-1693034.72</v>
      </c>
    </row>
    <row r="33" spans="3:11" ht="14.25" customHeight="1">
      <c r="E33" s="28"/>
      <c r="G33" s="14" t="s">
        <v>53</v>
      </c>
      <c r="I33" s="7">
        <v>-1605915.82</v>
      </c>
    </row>
    <row r="34" spans="3:11" ht="14.25" customHeight="1">
      <c r="E34" s="16"/>
      <c r="G34" s="14" t="s">
        <v>54</v>
      </c>
      <c r="I34" s="7">
        <v>-87118.9</v>
      </c>
    </row>
    <row r="35" spans="3:11" ht="14.25" customHeight="1">
      <c r="E35" s="16"/>
      <c r="G35" s="21"/>
      <c r="I35" s="15"/>
    </row>
    <row r="36" spans="3:11" ht="14.25" customHeight="1">
      <c r="E36" s="16"/>
      <c r="G36" s="22" t="s">
        <v>55</v>
      </c>
      <c r="I36" s="18">
        <f>+I22+I23+I25+I29+I32</f>
        <v>374259734.05999994</v>
      </c>
    </row>
    <row r="37" spans="3:11" ht="14.25" customHeight="1">
      <c r="E37" s="29"/>
      <c r="G37" s="22"/>
      <c r="I37" s="7"/>
    </row>
    <row r="38" spans="3:11" ht="14.25" customHeight="1" thickBot="1">
      <c r="C38" s="12" t="s">
        <v>4</v>
      </c>
      <c r="D38" s="24"/>
      <c r="E38" s="13">
        <f>+E10+E13+E18+E26+E27+E28+E29</f>
        <v>3790831170.4399991</v>
      </c>
      <c r="G38" s="30" t="s">
        <v>5</v>
      </c>
      <c r="I38" s="31">
        <f>+I19+I36</f>
        <v>3790831170.4400001</v>
      </c>
      <c r="K38" s="32">
        <f>+E38-I38</f>
        <v>0</v>
      </c>
    </row>
    <row r="39" spans="3:11" ht="14.25" customHeight="1" thickTop="1" thickBot="1">
      <c r="C39" s="2"/>
      <c r="D39" s="2"/>
      <c r="E39" s="33"/>
      <c r="F39" s="2"/>
      <c r="G39" s="2"/>
      <c r="H39" s="2"/>
      <c r="I39" s="33"/>
    </row>
    <row r="40" spans="3:11" ht="14.25" customHeight="1" thickTop="1">
      <c r="C40" s="3"/>
      <c r="D40" s="3"/>
      <c r="E40" s="3"/>
      <c r="G40" s="3"/>
      <c r="H40" s="3"/>
      <c r="I40" s="3"/>
    </row>
    <row r="41" spans="3:11" ht="14.25" customHeight="1">
      <c r="C41" s="3"/>
      <c r="D41" s="3"/>
      <c r="E41" s="3"/>
      <c r="F41" s="3"/>
      <c r="G41" s="3"/>
      <c r="H41" s="3"/>
      <c r="I41" s="3"/>
    </row>
    <row r="42" spans="3:11" ht="14.25" customHeight="1">
      <c r="C42" s="3"/>
      <c r="D42" s="3"/>
      <c r="E42" s="3"/>
      <c r="F42" s="3"/>
      <c r="G42" s="3"/>
      <c r="H42" s="3"/>
      <c r="I42" s="3"/>
    </row>
    <row r="43" spans="3:11" ht="14.25" customHeight="1">
      <c r="E43" s="16"/>
      <c r="F43" s="3"/>
      <c r="I43" s="28"/>
    </row>
    <row r="44" spans="3:11" ht="14.25" customHeight="1">
      <c r="E44" s="16"/>
      <c r="I44" s="28"/>
    </row>
    <row r="45" spans="3:11" ht="14.25" customHeight="1">
      <c r="E45" s="16"/>
      <c r="I45" s="28"/>
    </row>
    <row r="46" spans="3:11" ht="14.25" customHeight="1">
      <c r="C46" s="78" t="s">
        <v>6</v>
      </c>
      <c r="D46" s="78"/>
      <c r="E46" s="78"/>
      <c r="G46" s="78" t="s">
        <v>7</v>
      </c>
      <c r="H46" s="78"/>
      <c r="I46" s="78"/>
    </row>
    <row r="47" spans="3:11" ht="14.25" customHeight="1">
      <c r="C47" s="75" t="s">
        <v>8</v>
      </c>
      <c r="D47" s="75"/>
      <c r="E47" s="75"/>
      <c r="F47" s="34"/>
      <c r="G47" s="75" t="s">
        <v>9</v>
      </c>
      <c r="H47" s="75"/>
      <c r="I47" s="75"/>
    </row>
    <row r="48" spans="3:11" ht="14.25" customHeight="1">
      <c r="F48" s="34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37"/>
    </row>
    <row r="60" spans="7:8" ht="15.75" customHeight="1"/>
    <row r="61" spans="7:8" ht="15.75" customHeight="1"/>
    <row r="62" spans="7:8" ht="15.75" customHeight="1"/>
    <row r="63" spans="7:8" ht="6.75" customHeight="1">
      <c r="G63" s="37"/>
      <c r="H63" s="37"/>
    </row>
    <row r="64" spans="7:8" ht="15.75" customHeight="1">
      <c r="G64" s="37"/>
      <c r="H64" s="37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8">
    <mergeCell ref="C47:E47"/>
    <mergeCell ref="G47:I47"/>
    <mergeCell ref="C2:I2"/>
    <mergeCell ref="C3:I3"/>
    <mergeCell ref="C4:I4"/>
    <mergeCell ref="C5:I5"/>
    <mergeCell ref="C46:E46"/>
    <mergeCell ref="G46:I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24E4-D74A-4ABE-A3EE-1FA17900D753}">
  <sheetPr codeName="Hoja30">
    <pageSetUpPr fitToPage="1"/>
  </sheetPr>
  <dimension ref="A2:F62"/>
  <sheetViews>
    <sheetView showGridLines="0" tabSelected="1" zoomScaleNormal="100" workbookViewId="0">
      <selection activeCell="C13" sqref="C13"/>
    </sheetView>
  </sheetViews>
  <sheetFormatPr baseColWidth="10" defaultColWidth="7.109375" defaultRowHeight="14.25"/>
  <cols>
    <col min="1" max="1" width="1.6640625" style="38" customWidth="1"/>
    <col min="2" max="2" width="46.21875" style="39" customWidth="1"/>
    <col min="3" max="3" width="20.44140625" style="38" customWidth="1"/>
    <col min="4" max="4" width="15.77734375" style="39" customWidth="1"/>
    <col min="5" max="5" width="3.77734375" style="39" customWidth="1"/>
    <col min="6" max="6" width="12" style="53" customWidth="1"/>
    <col min="7" max="8" width="7.109375" style="39"/>
    <col min="9" max="9" width="11.6640625" style="39" bestFit="1" customWidth="1"/>
    <col min="10" max="16384" width="7.109375" style="39"/>
  </cols>
  <sheetData>
    <row r="2" spans="1:4" ht="15.75">
      <c r="B2" s="81" t="s">
        <v>20</v>
      </c>
      <c r="C2" s="81"/>
      <c r="D2" s="81"/>
    </row>
    <row r="3" spans="1:4" ht="15.75">
      <c r="B3" s="82" t="s">
        <v>10</v>
      </c>
      <c r="C3" s="82"/>
      <c r="D3" s="82"/>
    </row>
    <row r="4" spans="1:4" ht="15">
      <c r="B4" s="83" t="s">
        <v>82</v>
      </c>
      <c r="C4" s="83"/>
      <c r="D4" s="83"/>
    </row>
    <row r="5" spans="1:4">
      <c r="B5" s="84" t="s">
        <v>1</v>
      </c>
      <c r="C5" s="84"/>
      <c r="D5" s="84"/>
    </row>
    <row r="6" spans="1:4" ht="6" customHeight="1" thickBot="1">
      <c r="B6" s="40"/>
      <c r="C6" s="41"/>
      <c r="D6" s="40"/>
    </row>
    <row r="7" spans="1:4" ht="6" customHeight="1" thickTop="1">
      <c r="B7" s="42"/>
      <c r="C7" s="43"/>
      <c r="D7" s="42"/>
    </row>
    <row r="8" spans="1:4" ht="15">
      <c r="A8" s="44"/>
      <c r="B8" s="45" t="s">
        <v>56</v>
      </c>
      <c r="D8" s="46">
        <f>SUM(D9:D11)</f>
        <v>77546239.560000002</v>
      </c>
    </row>
    <row r="9" spans="1:4" ht="15" customHeight="1">
      <c r="A9" s="44"/>
      <c r="B9" s="49" t="s">
        <v>81</v>
      </c>
      <c r="C9" s="49"/>
      <c r="D9" s="48">
        <v>1806889.36</v>
      </c>
    </row>
    <row r="10" spans="1:4">
      <c r="A10" s="44"/>
      <c r="B10" s="49" t="s">
        <v>57</v>
      </c>
      <c r="D10" s="50">
        <v>7484770.0700000003</v>
      </c>
    </row>
    <row r="11" spans="1:4">
      <c r="A11" s="44"/>
      <c r="B11" s="49" t="s">
        <v>58</v>
      </c>
      <c r="D11" s="50">
        <v>68254580.129999995</v>
      </c>
    </row>
    <row r="12" spans="1:4" ht="9" customHeight="1">
      <c r="A12" s="44"/>
      <c r="B12" s="49"/>
      <c r="D12" s="48"/>
    </row>
    <row r="13" spans="1:4" ht="15">
      <c r="A13" s="44"/>
      <c r="B13" s="45" t="s">
        <v>59</v>
      </c>
      <c r="D13" s="46">
        <f>SUM(D14:D17)</f>
        <v>-27890400.77</v>
      </c>
    </row>
    <row r="14" spans="1:4">
      <c r="A14" s="44"/>
      <c r="B14" s="49" t="s">
        <v>24</v>
      </c>
      <c r="D14" s="51">
        <v>-19670475.579999998</v>
      </c>
    </row>
    <row r="15" spans="1:4">
      <c r="A15" s="44"/>
      <c r="B15" s="49" t="s">
        <v>26</v>
      </c>
      <c r="D15" s="52">
        <v>-2565332.9500000002</v>
      </c>
    </row>
    <row r="16" spans="1:4">
      <c r="A16" s="44"/>
      <c r="B16" s="49" t="s">
        <v>25</v>
      </c>
      <c r="D16" s="52">
        <v>-5522425.1399999997</v>
      </c>
    </row>
    <row r="17" spans="1:6">
      <c r="A17" s="44"/>
      <c r="B17" s="49" t="s">
        <v>60</v>
      </c>
      <c r="D17" s="52">
        <v>-132167.1</v>
      </c>
    </row>
    <row r="18" spans="1:6" ht="9" customHeight="1">
      <c r="A18" s="44"/>
      <c r="B18" s="49"/>
      <c r="D18" s="51"/>
    </row>
    <row r="19" spans="1:6" ht="15">
      <c r="A19" s="44"/>
      <c r="B19" s="45" t="s">
        <v>61</v>
      </c>
      <c r="D19" s="46">
        <f>+D8+D13</f>
        <v>49655838.790000007</v>
      </c>
    </row>
    <row r="20" spans="1:6" ht="6.75" customHeight="1">
      <c r="A20" s="44"/>
      <c r="D20" s="52"/>
    </row>
    <row r="21" spans="1:6" s="55" customFormat="1" ht="28.5" customHeight="1">
      <c r="A21" s="54"/>
      <c r="B21" s="79" t="s">
        <v>76</v>
      </c>
      <c r="C21" s="79"/>
      <c r="D21" s="52">
        <v>-606.76</v>
      </c>
      <c r="F21" s="56"/>
    </row>
    <row r="22" spans="1:6" s="55" customFormat="1">
      <c r="A22" s="54"/>
      <c r="B22" s="79" t="s">
        <v>77</v>
      </c>
      <c r="C22" s="79"/>
      <c r="D22" s="52">
        <v>-8344554.96</v>
      </c>
      <c r="F22" s="56"/>
    </row>
    <row r="23" spans="1:6" s="55" customFormat="1">
      <c r="A23" s="54"/>
      <c r="B23" s="79" t="s">
        <v>78</v>
      </c>
      <c r="C23" s="79"/>
      <c r="D23" s="52">
        <v>150201.73000000001</v>
      </c>
      <c r="F23" s="56"/>
    </row>
    <row r="24" spans="1:6" ht="30">
      <c r="A24" s="44"/>
      <c r="B24" s="57" t="s">
        <v>62</v>
      </c>
      <c r="D24" s="58">
        <f>SUM(D19:D23)</f>
        <v>41460878.800000004</v>
      </c>
    </row>
    <row r="25" spans="1:6" ht="6.75" customHeight="1">
      <c r="A25" s="44"/>
      <c r="D25" s="52"/>
    </row>
    <row r="26" spans="1:6">
      <c r="A26" s="44"/>
      <c r="B26" s="49" t="s">
        <v>63</v>
      </c>
      <c r="D26" s="52">
        <v>11454153.48</v>
      </c>
    </row>
    <row r="27" spans="1:6">
      <c r="A27" s="44"/>
      <c r="B27" s="49" t="s">
        <v>64</v>
      </c>
      <c r="D27" s="52">
        <v>-1354533.02</v>
      </c>
    </row>
    <row r="28" spans="1:6" ht="17.25" customHeight="1">
      <c r="A28" s="44"/>
      <c r="B28" s="45" t="s">
        <v>65</v>
      </c>
      <c r="D28" s="58">
        <f>SUM(D26:D27)</f>
        <v>10099620.460000001</v>
      </c>
    </row>
    <row r="29" spans="1:6" ht="6.75" customHeight="1">
      <c r="A29" s="44"/>
      <c r="D29" s="52"/>
    </row>
    <row r="30" spans="1:6" ht="28.5">
      <c r="A30" s="44"/>
      <c r="B30" s="47" t="s">
        <v>83</v>
      </c>
      <c r="D30" s="52">
        <v>-49469.15</v>
      </c>
    </row>
    <row r="31" spans="1:6">
      <c r="A31" s="44"/>
      <c r="B31" s="49" t="s">
        <v>79</v>
      </c>
      <c r="D31" s="52">
        <v>7472.51</v>
      </c>
    </row>
    <row r="32" spans="1:6">
      <c r="A32" s="44"/>
      <c r="B32" s="47" t="s">
        <v>66</v>
      </c>
      <c r="D32" s="52">
        <v>5504437.8300000001</v>
      </c>
    </row>
    <row r="33" spans="1:6" ht="15">
      <c r="A33" s="44"/>
      <c r="B33" s="45" t="s">
        <v>67</v>
      </c>
      <c r="D33" s="59">
        <f>+D24+D28+D30+D31+D32</f>
        <v>57022940.450000003</v>
      </c>
    </row>
    <row r="34" spans="1:6" ht="12" customHeight="1">
      <c r="A34" s="44"/>
      <c r="D34" s="51"/>
    </row>
    <row r="35" spans="1:6" ht="15">
      <c r="A35" s="44"/>
      <c r="B35" s="45" t="s">
        <v>68</v>
      </c>
      <c r="D35" s="46">
        <f>SUM(D36:D39)</f>
        <v>-39066879.829999998</v>
      </c>
    </row>
    <row r="36" spans="1:6">
      <c r="A36" s="44"/>
      <c r="B36" s="49" t="s">
        <v>69</v>
      </c>
      <c r="D36" s="51">
        <v>-12595473.689999999</v>
      </c>
    </row>
    <row r="37" spans="1:6">
      <c r="A37" s="44"/>
      <c r="B37" s="49" t="s">
        <v>70</v>
      </c>
      <c r="D37" s="52">
        <v>-18191556.309999999</v>
      </c>
    </row>
    <row r="38" spans="1:6">
      <c r="A38" s="44"/>
      <c r="B38" s="49" t="s">
        <v>71</v>
      </c>
      <c r="D38" s="52">
        <v>-3074006.48</v>
      </c>
    </row>
    <row r="39" spans="1:6">
      <c r="A39" s="44"/>
      <c r="B39" s="49" t="s">
        <v>72</v>
      </c>
      <c r="D39" s="52">
        <v>-5205843.3499999996</v>
      </c>
    </row>
    <row r="40" spans="1:6" ht="15" customHeight="1">
      <c r="A40" s="44"/>
      <c r="B40" s="45" t="s">
        <v>73</v>
      </c>
      <c r="D40" s="58">
        <f>+D33+D35</f>
        <v>17956060.620000005</v>
      </c>
    </row>
    <row r="41" spans="1:6" ht="6.75" customHeight="1">
      <c r="A41" s="44"/>
      <c r="D41" s="52"/>
    </row>
    <row r="42" spans="1:6">
      <c r="A42" s="44"/>
      <c r="B42" s="49" t="s">
        <v>74</v>
      </c>
      <c r="D42" s="52">
        <v>-4532727.16</v>
      </c>
    </row>
    <row r="43" spans="1:6" ht="15.75" thickBot="1">
      <c r="A43" s="44"/>
      <c r="B43" s="45" t="s">
        <v>75</v>
      </c>
      <c r="D43" s="60">
        <f>SUM(D40:D42)</f>
        <v>13423333.460000005</v>
      </c>
      <c r="F43" s="61">
        <f>+D43-'BG (BV)'!I27</f>
        <v>0</v>
      </c>
    </row>
    <row r="44" spans="1:6" ht="7.5" customHeight="1" thickTop="1">
      <c r="A44" s="44"/>
      <c r="D44" s="62"/>
    </row>
    <row r="45" spans="1:6" ht="14.25" customHeight="1">
      <c r="A45" s="44"/>
      <c r="B45" s="45" t="s">
        <v>11</v>
      </c>
      <c r="D45" s="63">
        <f>SUBTOTAL(9,D46:D52)</f>
        <v>70714.200000000012</v>
      </c>
    </row>
    <row r="46" spans="1:6" ht="14.25" hidden="1" customHeight="1">
      <c r="A46" s="44"/>
      <c r="B46" s="64" t="s">
        <v>12</v>
      </c>
      <c r="D46" s="62"/>
    </row>
    <row r="47" spans="1:6" ht="42" hidden="1" customHeight="1">
      <c r="A47" s="44"/>
      <c r="B47" s="65" t="s">
        <v>13</v>
      </c>
      <c r="D47" s="66"/>
    </row>
    <row r="48" spans="1:6" ht="28.5" hidden="1">
      <c r="A48" s="44"/>
      <c r="B48" s="67" t="s">
        <v>14</v>
      </c>
      <c r="D48" s="62">
        <v>0</v>
      </c>
    </row>
    <row r="49" spans="1:5" ht="30" hidden="1" customHeight="1">
      <c r="A49" s="44"/>
      <c r="B49" s="65" t="s">
        <v>15</v>
      </c>
      <c r="D49" s="62">
        <v>0</v>
      </c>
    </row>
    <row r="50" spans="1:5" ht="14.25" customHeight="1">
      <c r="A50" s="44"/>
      <c r="B50" s="64" t="s">
        <v>16</v>
      </c>
      <c r="D50" s="62"/>
    </row>
    <row r="51" spans="1:5" ht="33" customHeight="1">
      <c r="B51" s="80" t="s">
        <v>17</v>
      </c>
      <c r="C51" s="80"/>
      <c r="D51" s="62">
        <v>101020.3</v>
      </c>
    </row>
    <row r="52" spans="1:5" ht="20.25" customHeight="1">
      <c r="B52" s="80" t="s">
        <v>18</v>
      </c>
      <c r="C52" s="80"/>
      <c r="D52" s="62">
        <v>-30306.1</v>
      </c>
    </row>
    <row r="53" spans="1:5" ht="14.25" customHeight="1" thickBot="1">
      <c r="B53" s="64" t="s">
        <v>19</v>
      </c>
      <c r="D53" s="68">
        <f>+D43+D45</f>
        <v>13494047.660000004</v>
      </c>
    </row>
    <row r="54" spans="1:5" ht="7.5" customHeight="1" thickTop="1" thickBot="1">
      <c r="B54" s="2"/>
      <c r="C54" s="69"/>
      <c r="D54" s="70"/>
    </row>
    <row r="55" spans="1:5" ht="15" hidden="1" thickTop="1">
      <c r="B55" s="1"/>
      <c r="C55" s="1"/>
      <c r="D55" s="71">
        <v>0</v>
      </c>
    </row>
    <row r="56" spans="1:5" ht="21" customHeight="1" thickTop="1">
      <c r="C56" s="72"/>
      <c r="D56" s="72"/>
    </row>
    <row r="57" spans="1:5" ht="15">
      <c r="C57" s="73"/>
      <c r="D57" s="73"/>
    </row>
    <row r="61" spans="1:5">
      <c r="B61" s="34" t="s">
        <v>6</v>
      </c>
      <c r="C61" s="78" t="s">
        <v>7</v>
      </c>
      <c r="D61" s="78"/>
      <c r="E61" s="78"/>
    </row>
    <row r="62" spans="1:5" ht="15">
      <c r="B62" s="35" t="s">
        <v>8</v>
      </c>
      <c r="C62" s="75" t="s">
        <v>9</v>
      </c>
      <c r="D62" s="75"/>
      <c r="E62" s="75"/>
    </row>
  </sheetData>
  <mergeCells count="11">
    <mergeCell ref="B22:C22"/>
    <mergeCell ref="B2:D2"/>
    <mergeCell ref="B3:D3"/>
    <mergeCell ref="B4:D4"/>
    <mergeCell ref="B5:D5"/>
    <mergeCell ref="B21:C21"/>
    <mergeCell ref="B23:C23"/>
    <mergeCell ref="B51:C51"/>
    <mergeCell ref="B52:C52"/>
    <mergeCell ref="C61:E61"/>
    <mergeCell ref="C62:E62"/>
  </mergeCells>
  <printOptions horizontalCentered="1"/>
  <pageMargins left="0.9055118110236221" right="0.70866141732283472" top="0.75" bottom="0.99" header="0.19685039370078741" footer="0.31496062992125984"/>
  <pageSetup paperSize="9" scale="84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2025-04-11T17:16:25Z</cp:lastPrinted>
  <dcterms:created xsi:type="dcterms:W3CDTF">2025-04-10T14:52:47Z</dcterms:created>
  <dcterms:modified xsi:type="dcterms:W3CDTF">2025-04-11T17:20:37Z</dcterms:modified>
</cp:coreProperties>
</file>