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esktop\FRANCISCO PAIZ\LVES\EEFF BVES\2025\BVES\"/>
    </mc:Choice>
  </mc:AlternateContent>
  <bookViews>
    <workbookView xWindow="0" yWindow="0" windowWidth="28800" windowHeight="13020"/>
  </bookViews>
  <sheets>
    <sheet name="Balance" sheetId="1" r:id="rId1"/>
    <sheet name="Edo de Resultados" sheetId="2" r:id="rId2"/>
  </sheets>
  <definedNames>
    <definedName name="_Order1" hidden="1">0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_xlnm.Print_Area" localSheetId="0">Balance!$A$1:$H$47</definedName>
    <definedName name="_xlnm.Print_Area" localSheetId="1">'Edo de Resultados'!$A$3:$I$44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52511"/>
</workbook>
</file>

<file path=xl/calcChain.xml><?xml version="1.0" encoding="utf-8"?>
<calcChain xmlns="http://schemas.openxmlformats.org/spreadsheetml/2006/main">
  <c r="I18" i="2" l="1"/>
  <c r="H11" i="1"/>
  <c r="H33" i="1" l="1"/>
  <c r="I28" i="2" l="1"/>
  <c r="I23" i="2"/>
  <c r="I15" i="2"/>
  <c r="I10" i="2"/>
  <c r="H35" i="1"/>
  <c r="H32" i="1"/>
  <c r="H29" i="1"/>
  <c r="H26" i="1"/>
  <c r="H22" i="1"/>
  <c r="H16" i="1"/>
  <c r="H9" i="1"/>
  <c r="H19" i="1" s="1"/>
  <c r="I20" i="2" l="1"/>
  <c r="I26" i="2" s="1"/>
  <c r="I32" i="2" s="1"/>
  <c r="I38" i="2" l="1"/>
  <c r="H40" i="1"/>
  <c r="H38" i="1" s="1"/>
  <c r="H41" i="1" l="1"/>
  <c r="H42" i="1"/>
  <c r="K43" i="1" s="1"/>
</calcChain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<sst xmlns="http://schemas.openxmlformats.org/spreadsheetml/2006/main" count="99" uniqueCount="68">
  <si>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</si>
  <si>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</si>
  <si>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</si>
  <si>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</si>
  <si>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</si>
  <si>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</si>
  <si>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</si>
  <si>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</si>
  <si>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</si>
  <si>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</si>
  <si>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</si>
  <si>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</si>
  <si>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</si>
  <si>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</si>
  <si>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</si>
  <si>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</si>
  <si>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</si>
  <si>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</si>
  <si>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</si>
  <si>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</si>
  <si>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</si>
  <si>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</si>
  <si>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</si>
  <si>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</si>
  <si>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</si>
  <si>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</si>
  <si>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</si>
  <si>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</si>
  <si>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</si>
  <si>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</si>
  <si>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</si>
  <si>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</si>
  <si>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</si>
  <si>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</si>
  <si>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</si>
  <si>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</si>
  <si>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</si>
  <si>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</si>
  <si>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</si>
  <si>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</si>
  <si>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</si>
  <si>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</si>
  <si>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</si>
  <si>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</si>
  <si>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</si>
  <si>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</si>
  <si>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</si>
  <si>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</si>
  <si>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</si>
  <si>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</si>
  <si>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</si>
  <si>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</si>
  <si>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</si>
  <si>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</si>
  <si>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</si>
  <si>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</si>
  <si>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</si>
  <si>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</si>
  <si>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</si>
  <si>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</si>
  <si>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</si>
  <si>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</si>
  <si>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</si>
  <si>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</si>
  <si>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</si>
  <si>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</si>
  <si>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Balance General al 31 de enero de 2025</t>
  </si>
  <si>
    <t>Estado de Resultados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</si>
</sst>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000000000_);\(#,##0.0000000000000\)"/>
    <numFmt numFmtId="166" formatCode="_(&quot;$&quot;* #,##0.00_);_(&quot;$&quot;* \(#,##0.00\);_(&quot;$&quot;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9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9" fontId="3" fillId="0" borderId="1" xfId="0" applyNumberFormat="1" applyFont="1" applyBorder="1"/>
    <xf numFmtId="39" fontId="3" fillId="0" borderId="0" xfId="0" applyNumberFormat="1" applyFont="1"/>
    <xf numFmtId="39" fontId="3" fillId="0" borderId="0" xfId="0" applyNumberFormat="1" applyFont="1" applyAlignment="1"/>
    <xf numFmtId="39" fontId="3" fillId="0" borderId="1" xfId="0" applyNumberFormat="1" applyFont="1" applyBorder="1" applyAlignment="1"/>
    <xf numFmtId="3" fontId="3" fillId="0" borderId="0" xfId="0" applyNumberFormat="1" applyFont="1"/>
    <xf numFmtId="39" fontId="3" fillId="0" borderId="2" xfId="0" applyNumberFormat="1" applyFont="1" applyBorder="1"/>
    <xf numFmtId="37" fontId="3" fillId="0" borderId="0" xfId="0" applyNumberFormat="1" applyFont="1"/>
    <xf numFmtId="0" fontId="6" fillId="0" borderId="0" xfId="0" applyFont="1" applyAlignment="1">
      <alignment horizontal="center"/>
    </xf>
    <xf numFmtId="39" fontId="7" fillId="0" borderId="0" xfId="0" applyNumberFormat="1" applyFont="1"/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/>
    <xf numFmtId="39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3" fillId="0" borderId="3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/>
    <xf numFmtId="4" fontId="8" fillId="0" borderId="0" xfId="0" applyNumberFormat="1" applyFont="1" applyAlignment="1">
      <alignment vertical="top"/>
    </xf>
    <xf numFmtId="1" fontId="3" fillId="0" borderId="0" xfId="0" applyNumberFormat="1" applyFont="1"/>
    <xf numFmtId="39" fontId="2" fillId="0" borderId="2" xfId="0" applyNumberFormat="1" applyFont="1" applyBorder="1" applyAlignment="1">
      <alignment horizontal="right"/>
    </xf>
    <xf numFmtId="165" fontId="3" fillId="0" borderId="0" xfId="0" applyNumberFormat="1" applyFont="1"/>
    <xf numFmtId="39" fontId="2" fillId="0" borderId="4" xfId="0" applyNumberFormat="1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9">
    <cellStyle name="Comma 2" xfId="5"/>
    <cellStyle name="Comma 3" xfId="6"/>
    <cellStyle name="Currency 2" xfId="3"/>
    <cellStyle name="Millares 2 2 2" xfId="2"/>
    <cellStyle name="Normal" xfId="0" builtinId="0"/>
    <cellStyle name="Normal 2" xfId="1"/>
    <cellStyle name="Normal 2 2" xfId="4"/>
    <cellStyle name="Normal 3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tabSelected="1" topLeftCell="A28" workbookViewId="0">
      <selection activeCell="L51" sqref="L51"/>
    </sheetView>
  </sheetViews>
  <sheetFormatPr defaultColWidth="14.42578125" defaultRowHeight="15" customHeight="1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6" t="s">
        <v>0</v>
      </c>
      <c r="B1" s="34"/>
      <c r="C1" s="34"/>
      <c r="D1" s="34"/>
      <c r="E1" s="34"/>
      <c r="F1" s="34"/>
      <c r="G1" s="34"/>
      <c r="H1" s="3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6" t="s">
        <v>1</v>
      </c>
      <c r="B2" s="34"/>
      <c r="C2" s="34"/>
      <c r="D2" s="34"/>
      <c r="E2" s="34"/>
      <c r="F2" s="34"/>
      <c r="G2" s="34"/>
      <c r="H2" s="34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6" t="s">
        <v>2</v>
      </c>
      <c r="B3" s="34"/>
      <c r="C3" s="34"/>
      <c r="D3" s="34"/>
      <c r="E3" s="34"/>
      <c r="F3" s="34"/>
      <c r="G3" s="34"/>
      <c r="H3" s="34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6" t="s">
        <v>3</v>
      </c>
      <c r="B4" s="34"/>
      <c r="C4" s="34"/>
      <c r="D4" s="34"/>
      <c r="E4" s="34"/>
      <c r="F4" s="34"/>
      <c r="G4" s="34"/>
      <c r="H4" s="34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6" t="s">
        <v>66</v>
      </c>
      <c r="B5" s="34"/>
      <c r="C5" s="34"/>
      <c r="D5" s="34"/>
      <c r="E5" s="34"/>
      <c r="F5" s="34"/>
      <c r="G5" s="34"/>
      <c r="H5" s="34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6" t="s">
        <v>4</v>
      </c>
      <c r="B6" s="34"/>
      <c r="C6" s="34"/>
      <c r="D6" s="34"/>
      <c r="E6" s="34"/>
      <c r="F6" s="34"/>
      <c r="G6" s="34"/>
      <c r="H6" s="3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6</v>
      </c>
      <c r="B9" s="2"/>
      <c r="C9" s="2"/>
      <c r="D9" s="2"/>
      <c r="E9" s="7"/>
      <c r="F9" s="6"/>
      <c r="G9" s="2"/>
      <c r="H9" s="8">
        <f>SUM(H10:H14)</f>
        <v>313506.18000000005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7</v>
      </c>
      <c r="C10" s="2"/>
      <c r="D10" s="2"/>
      <c r="E10" s="2"/>
      <c r="F10" s="6">
        <v>4</v>
      </c>
      <c r="G10" s="2"/>
      <c r="H10" s="10">
        <v>296147.84000000003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9</v>
      </c>
      <c r="C11" s="2"/>
      <c r="D11" s="2"/>
      <c r="E11" s="2"/>
      <c r="F11" s="6"/>
      <c r="G11" s="2"/>
      <c r="H11" s="10">
        <f>3042.78+5.4</f>
        <v>3048.1800000000003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10</v>
      </c>
      <c r="C12" s="2"/>
      <c r="D12" s="2"/>
      <c r="E12" s="2"/>
      <c r="F12" s="6">
        <v>6</v>
      </c>
      <c r="G12" s="2"/>
      <c r="H12" s="10">
        <v>6982.38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11</v>
      </c>
      <c r="C13" s="2"/>
      <c r="D13" s="2"/>
      <c r="E13" s="2"/>
      <c r="F13" s="6"/>
      <c r="G13" s="2"/>
      <c r="H13" s="10">
        <v>6717.78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12</v>
      </c>
      <c r="C14" s="2"/>
      <c r="D14" s="2"/>
      <c r="E14" s="2"/>
      <c r="F14" s="6"/>
      <c r="G14" s="2"/>
      <c r="H14" s="11">
        <v>610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13</v>
      </c>
      <c r="B16" s="2"/>
      <c r="C16" s="2"/>
      <c r="D16" s="2"/>
      <c r="E16" s="2"/>
      <c r="F16" s="6"/>
      <c r="G16" s="2"/>
      <c r="H16" s="8">
        <f>+H17+H18</f>
        <v>103418.83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15</v>
      </c>
      <c r="C18" s="2"/>
      <c r="D18" s="2"/>
      <c r="E18" s="2"/>
      <c r="F18" s="6">
        <v>7</v>
      </c>
      <c r="G18" s="2"/>
      <c r="H18" s="10">
        <v>1418.42</v>
      </c>
      <c r="I18" s="9"/>
      <c r="J18" s="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 t="s">
        <v>16</v>
      </c>
      <c r="B19" s="2"/>
      <c r="C19" s="2"/>
      <c r="D19" s="2"/>
      <c r="E19" s="2"/>
      <c r="F19" s="6"/>
      <c r="G19" s="2"/>
      <c r="H19" s="13">
        <f>+H9+H16</f>
        <v>416925.01000000007</v>
      </c>
      <c r="I19" s="9"/>
      <c r="J19" s="12"/>
      <c r="K19" s="1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2"/>
      <c r="C20" s="2"/>
      <c r="D20" s="2"/>
      <c r="E20" s="2"/>
      <c r="F20" s="6"/>
      <c r="G20" s="2"/>
      <c r="H20" s="9"/>
      <c r="I20" s="9"/>
      <c r="J20" s="12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" t="s">
        <v>17</v>
      </c>
      <c r="B21" s="2"/>
      <c r="C21" s="2"/>
      <c r="D21" s="2"/>
      <c r="E21" s="2"/>
      <c r="F21" s="15"/>
      <c r="G21" s="7"/>
      <c r="H21" s="16"/>
      <c r="I21" s="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 t="s">
        <v>18</v>
      </c>
      <c r="B22" s="2"/>
      <c r="C22" s="2"/>
      <c r="D22" s="2"/>
      <c r="E22" s="2"/>
      <c r="F22" s="6"/>
      <c r="G22" s="2"/>
      <c r="H22" s="8">
        <f>SUM(H23:H25)</f>
        <v>13225.699999999999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19</v>
      </c>
      <c r="C23" s="2"/>
      <c r="D23" s="2"/>
      <c r="E23" s="2"/>
      <c r="F23" s="6"/>
      <c r="G23" s="2"/>
      <c r="H23" s="17">
        <v>5246.72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20</v>
      </c>
      <c r="C24" s="2"/>
      <c r="D24" s="2"/>
      <c r="E24" s="2"/>
      <c r="F24" s="6"/>
      <c r="G24" s="2"/>
      <c r="H24" s="10">
        <v>6527.26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8"/>
      <c r="B25" s="2" t="s">
        <v>21</v>
      </c>
      <c r="C25" s="2"/>
      <c r="D25" s="2"/>
      <c r="E25" s="2"/>
      <c r="F25" s="6">
        <v>6</v>
      </c>
      <c r="G25" s="2"/>
      <c r="H25" s="17">
        <v>1451.72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22</v>
      </c>
      <c r="B26" s="2"/>
      <c r="C26" s="2"/>
      <c r="D26" s="2"/>
      <c r="E26" s="2"/>
      <c r="F26" s="6"/>
      <c r="G26" s="2"/>
      <c r="H26" s="13">
        <f>SUM(H23:H25)</f>
        <v>13225.699999999999</v>
      </c>
      <c r="I26" s="9"/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/>
      <c r="B27" s="2"/>
      <c r="C27" s="2"/>
      <c r="D27" s="2"/>
      <c r="E27" s="2"/>
      <c r="F27" s="6"/>
      <c r="G27" s="2"/>
      <c r="H27" s="9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23</v>
      </c>
      <c r="B28" s="2"/>
      <c r="C28" s="2"/>
      <c r="D28" s="2"/>
      <c r="E28" s="19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24</v>
      </c>
      <c r="B29" s="2"/>
      <c r="C29" s="2"/>
      <c r="D29" s="2"/>
      <c r="E29" s="2"/>
      <c r="F29" s="6"/>
      <c r="G29" s="2"/>
      <c r="H29" s="8">
        <f>+H30</f>
        <v>325176</v>
      </c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 t="s">
        <v>25</v>
      </c>
      <c r="C30" s="2"/>
      <c r="D30" s="2"/>
      <c r="E30" s="2"/>
      <c r="F30" s="6" t="s">
        <v>26</v>
      </c>
      <c r="G30" s="2"/>
      <c r="H30" s="9"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6"/>
      <c r="G31" s="2"/>
      <c r="H31" s="9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27</v>
      </c>
      <c r="B32" s="2"/>
      <c r="C32" s="2"/>
      <c r="D32" s="2"/>
      <c r="E32" s="2"/>
      <c r="F32" s="6"/>
      <c r="G32" s="2"/>
      <c r="H32" s="8">
        <f>H33</f>
        <v>16270.53</v>
      </c>
      <c r="I32" s="9"/>
      <c r="J32" s="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 t="s">
        <v>28</v>
      </c>
      <c r="C33" s="2"/>
      <c r="D33" s="2"/>
      <c r="E33" s="2"/>
      <c r="F33" s="6">
        <v>12</v>
      </c>
      <c r="G33" s="2"/>
      <c r="H33" s="9">
        <f>6143.82+339.33+456.87+957.44+1273.68+1676.45+1513.9+1568.12+2340.92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6"/>
      <c r="G34" s="2"/>
      <c r="H34" s="9"/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1" t="s">
        <v>29</v>
      </c>
      <c r="B35" s="2"/>
      <c r="C35" s="2"/>
      <c r="D35" s="2"/>
      <c r="E35" s="2"/>
      <c r="F35" s="6"/>
      <c r="G35" s="2"/>
      <c r="H35" s="8">
        <f>H36</f>
        <v>0</v>
      </c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/>
      <c r="B36" s="2" t="s">
        <v>30</v>
      </c>
      <c r="C36" s="2"/>
      <c r="D36" s="2"/>
      <c r="E36" s="2"/>
      <c r="F36" s="6" t="s">
        <v>31</v>
      </c>
      <c r="G36" s="2"/>
      <c r="H36" s="9">
        <v>0</v>
      </c>
      <c r="I36" s="9"/>
      <c r="J36" s="2" t="s">
        <v>8</v>
      </c>
      <c r="K36" s="20" t="s">
        <v>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/>
      <c r="C37" s="2"/>
      <c r="D37" s="2"/>
      <c r="E37" s="2"/>
      <c r="F37" s="6"/>
      <c r="G37" s="2"/>
      <c r="H37" s="9"/>
      <c r="I37" s="9"/>
      <c r="J37" s="2"/>
      <c r="K37" s="2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32</v>
      </c>
      <c r="B38" s="2"/>
      <c r="C38" s="2"/>
      <c r="D38" s="2"/>
      <c r="E38" s="2"/>
      <c r="F38" s="6">
        <v>12</v>
      </c>
      <c r="G38" s="2"/>
      <c r="H38" s="21">
        <f>+H39+H40</f>
        <v>62252.780000000006</v>
      </c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8" t="s">
        <v>33</v>
      </c>
      <c r="C39" s="2"/>
      <c r="D39" s="2"/>
      <c r="E39" s="2"/>
      <c r="F39" s="6"/>
      <c r="G39" s="2"/>
      <c r="H39" s="10">
        <v>74731.350000000006</v>
      </c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 t="s">
        <v>34</v>
      </c>
      <c r="C40" s="2"/>
      <c r="D40" s="2"/>
      <c r="E40" s="2"/>
      <c r="F40" s="6"/>
      <c r="G40" s="2"/>
      <c r="H40" s="9">
        <f>'Edo de Resultados'!I38</f>
        <v>-12478.569999999998</v>
      </c>
      <c r="I40" s="9"/>
      <c r="J40" s="2"/>
      <c r="K40" s="14" t="s">
        <v>8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" t="s">
        <v>35</v>
      </c>
      <c r="B41" s="2"/>
      <c r="C41" s="2"/>
      <c r="D41" s="2"/>
      <c r="E41" s="2"/>
      <c r="F41" s="6"/>
      <c r="G41" s="2"/>
      <c r="H41" s="23">
        <f>H29+H32+H35+H38</f>
        <v>403699.31000000006</v>
      </c>
      <c r="I41" s="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36</v>
      </c>
      <c r="B42" s="2"/>
      <c r="C42" s="2"/>
      <c r="D42" s="2"/>
      <c r="E42" s="2"/>
      <c r="F42" s="6"/>
      <c r="G42" s="2"/>
      <c r="H42" s="13">
        <f>H22+H29+H32+H35+H38</f>
        <v>416925.01000000007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6"/>
      <c r="G43" s="2"/>
      <c r="H43" s="14"/>
      <c r="I43" s="14"/>
      <c r="J43" s="2"/>
      <c r="K43" s="9">
        <f>H19-H42</f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4"/>
      <c r="I44" s="1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9"/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1"/>
      <c r="B46" s="2"/>
      <c r="C46" s="38" t="s">
        <v>37</v>
      </c>
      <c r="D46" s="34"/>
      <c r="E46" s="34"/>
      <c r="F46" s="6"/>
      <c r="G46" s="36" t="s">
        <v>38</v>
      </c>
      <c r="H46" s="34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33" t="s">
        <v>39</v>
      </c>
      <c r="D47" s="34"/>
      <c r="E47" s="34"/>
      <c r="F47" s="6"/>
      <c r="G47" s="35" t="s">
        <v>40</v>
      </c>
      <c r="H47" s="34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2"/>
      <c r="D48" s="2"/>
      <c r="E48" s="2"/>
      <c r="F48" s="6"/>
      <c r="G48" s="2"/>
      <c r="H48" s="9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6" t="s">
        <v>41</v>
      </c>
      <c r="B50" s="34"/>
      <c r="C50" s="34"/>
      <c r="D50" s="34"/>
      <c r="E50" s="34"/>
      <c r="F50" s="34"/>
      <c r="G50" s="34"/>
      <c r="H50" s="34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37" t="s">
        <v>42</v>
      </c>
      <c r="B51" s="34"/>
      <c r="C51" s="34"/>
      <c r="D51" s="34"/>
      <c r="E51" s="34"/>
      <c r="F51" s="34"/>
      <c r="G51" s="34"/>
      <c r="H51" s="34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6"/>
      <c r="G52" s="2"/>
      <c r="H52" s="9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1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25">
      <c r="A55" s="1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2"/>
      <c r="B56" s="2"/>
      <c r="C56" s="2"/>
      <c r="D56" s="2"/>
      <c r="E56" s="2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1:H1"/>
    <mergeCell ref="A2:H2"/>
    <mergeCell ref="A3:H3"/>
    <mergeCell ref="A4:H4"/>
    <mergeCell ref="A5:H5"/>
    <mergeCell ref="C47:E47"/>
    <mergeCell ref="G47:H47"/>
    <mergeCell ref="A50:H50"/>
    <mergeCell ref="A51:H51"/>
    <mergeCell ref="A6:H6"/>
    <mergeCell ref="G46:H46"/>
    <mergeCell ref="C46:E46"/>
  </mergeCells>
  <printOptions horizontalCentered="1" verticalCentered="1"/>
  <pageMargins left="0.98425196850393704" right="0.98425196850393704" top="0.86614173228346458" bottom="0.86614173228346458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workbookViewId="0">
      <selection activeCell="P19" sqref="P19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8" t="s">
        <v>43</v>
      </c>
      <c r="B3" s="34"/>
      <c r="C3" s="34"/>
      <c r="D3" s="34"/>
      <c r="E3" s="34"/>
      <c r="F3" s="34"/>
      <c r="G3" s="34"/>
      <c r="H3" s="34"/>
      <c r="I3" s="34"/>
      <c r="J3" s="2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3" t="s">
        <v>1</v>
      </c>
      <c r="B4" s="34"/>
      <c r="C4" s="34"/>
      <c r="D4" s="34"/>
      <c r="E4" s="34"/>
      <c r="F4" s="34"/>
      <c r="G4" s="34"/>
      <c r="H4" s="34"/>
      <c r="I4" s="34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3" t="s">
        <v>3</v>
      </c>
      <c r="B6" s="34"/>
      <c r="C6" s="34"/>
      <c r="D6" s="34"/>
      <c r="E6" s="34"/>
      <c r="F6" s="34"/>
      <c r="G6" s="34"/>
      <c r="H6" s="34"/>
      <c r="I6" s="34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38" t="s">
        <v>67</v>
      </c>
      <c r="B7" s="34"/>
      <c r="C7" s="34"/>
      <c r="D7" s="34"/>
      <c r="E7" s="34"/>
      <c r="F7" s="34"/>
      <c r="G7" s="34"/>
      <c r="H7" s="34"/>
      <c r="I7" s="34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3" t="s">
        <v>4</v>
      </c>
      <c r="B8" s="34"/>
      <c r="C8" s="34"/>
      <c r="D8" s="34"/>
      <c r="E8" s="34"/>
      <c r="F8" s="34"/>
      <c r="G8" s="34"/>
      <c r="H8" s="34"/>
      <c r="I8" s="34"/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44</v>
      </c>
      <c r="B10" s="2"/>
      <c r="C10" s="2"/>
      <c r="D10" s="2"/>
      <c r="E10" s="2"/>
      <c r="F10" s="2"/>
      <c r="G10" s="2"/>
      <c r="H10" s="2"/>
      <c r="I10" s="8">
        <f>+I11+I12+I13</f>
        <v>0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45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10">
        <v>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47</v>
      </c>
      <c r="C13" s="2"/>
      <c r="D13" s="2"/>
      <c r="E13" s="2"/>
      <c r="F13" s="2"/>
      <c r="G13" s="6"/>
      <c r="H13" s="2"/>
      <c r="I13" s="11">
        <v>0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48</v>
      </c>
      <c r="B15" s="2"/>
      <c r="C15" s="2"/>
      <c r="D15" s="2"/>
      <c r="E15" s="2"/>
      <c r="F15" s="2"/>
      <c r="G15" s="6"/>
      <c r="H15" s="2"/>
      <c r="I15" s="8">
        <f>+I16+I18</f>
        <v>13872.849999999999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49</v>
      </c>
      <c r="C16" s="2"/>
      <c r="D16" s="2"/>
      <c r="E16" s="2"/>
      <c r="F16" s="2"/>
      <c r="G16" s="6"/>
      <c r="H16" s="2"/>
      <c r="I16" s="10">
        <v>406.8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50</v>
      </c>
      <c r="C17" s="2"/>
      <c r="D17" s="2"/>
      <c r="E17" s="2"/>
      <c r="F17" s="2"/>
      <c r="G17" s="6"/>
      <c r="H17" s="2"/>
      <c r="I17" s="10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6">
        <f>13314.72+139.43+11.9</f>
        <v>13466.05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53</v>
      </c>
      <c r="B20" s="2"/>
      <c r="C20" s="2"/>
      <c r="D20" s="2"/>
      <c r="E20" s="2"/>
      <c r="F20" s="2"/>
      <c r="G20" s="6"/>
      <c r="H20" s="2"/>
      <c r="I20" s="9">
        <f>+I10-I15</f>
        <v>-13872.849999999999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1394.28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56</v>
      </c>
      <c r="C24" s="2"/>
      <c r="D24" s="2"/>
      <c r="E24" s="2"/>
      <c r="F24" s="2"/>
      <c r="G24" s="6"/>
      <c r="H24" s="2"/>
      <c r="I24" s="11">
        <v>1394.28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4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57</v>
      </c>
      <c r="B26" s="2"/>
      <c r="C26" s="2"/>
      <c r="D26" s="2"/>
      <c r="E26" s="2"/>
      <c r="F26" s="2"/>
      <c r="G26" s="6"/>
      <c r="H26" s="2"/>
      <c r="I26" s="8">
        <f>+I20+I23</f>
        <v>-12478.569999999998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58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60</v>
      </c>
      <c r="B32" s="2"/>
      <c r="C32" s="2"/>
      <c r="D32" s="2"/>
      <c r="E32" s="2"/>
      <c r="F32" s="2"/>
      <c r="G32" s="6"/>
      <c r="H32" s="2"/>
      <c r="I32" s="29">
        <f>+I26-I28</f>
        <v>-12478.569999999998</v>
      </c>
      <c r="J32" s="9"/>
      <c r="K32" s="2"/>
      <c r="L32" s="30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 t="s">
        <v>63</v>
      </c>
      <c r="C35" s="2"/>
      <c r="D35" s="2"/>
      <c r="E35" s="2"/>
      <c r="F35" s="2"/>
      <c r="G35" s="6"/>
      <c r="H35" s="2"/>
      <c r="I35" s="8">
        <v>0</v>
      </c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64</v>
      </c>
      <c r="B38" s="2"/>
      <c r="C38" s="2"/>
      <c r="D38" s="2"/>
      <c r="E38" s="2"/>
      <c r="F38" s="2"/>
      <c r="G38" s="6"/>
      <c r="H38" s="2"/>
      <c r="I38" s="31">
        <f>+I32-I34-I35</f>
        <v>-12478.569999999998</v>
      </c>
      <c r="J38" s="9"/>
      <c r="K38" s="2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6"/>
      <c r="H39" s="2"/>
      <c r="I39" s="1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6" t="s">
        <v>37</v>
      </c>
      <c r="B43" s="34"/>
      <c r="C43" s="34"/>
      <c r="D43" s="34"/>
      <c r="E43" s="36" t="s">
        <v>38</v>
      </c>
      <c r="F43" s="34"/>
      <c r="G43" s="34"/>
      <c r="H43" s="34"/>
      <c r="I43" s="34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5" t="s">
        <v>39</v>
      </c>
      <c r="B44" s="34"/>
      <c r="C44" s="34"/>
      <c r="D44" s="34"/>
      <c r="E44" s="35" t="s">
        <v>40</v>
      </c>
      <c r="F44" s="34"/>
      <c r="G44" s="34"/>
      <c r="H44" s="34"/>
      <c r="I44" s="34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6" t="s">
        <v>41</v>
      </c>
      <c r="B47" s="34"/>
      <c r="C47" s="34"/>
      <c r="D47" s="34"/>
      <c r="E47" s="34"/>
      <c r="F47" s="34"/>
      <c r="G47" s="34"/>
      <c r="H47" s="34"/>
      <c r="I47" s="34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37" t="s">
        <v>42</v>
      </c>
      <c r="B48" s="34"/>
      <c r="C48" s="34"/>
      <c r="D48" s="34"/>
      <c r="E48" s="34"/>
      <c r="F48" s="34"/>
      <c r="G48" s="34"/>
      <c r="H48" s="34"/>
      <c r="I48" s="34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32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3:I3"/>
    <mergeCell ref="A4:I4"/>
    <mergeCell ref="A5:I5"/>
    <mergeCell ref="A6:I6"/>
    <mergeCell ref="A7:I7"/>
    <mergeCell ref="A44:D44"/>
    <mergeCell ref="E44:I44"/>
    <mergeCell ref="A47:I47"/>
    <mergeCell ref="A48:I48"/>
    <mergeCell ref="A8:I8"/>
    <mergeCell ref="E43:I43"/>
    <mergeCell ref="A43:D43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2025-04-06T21:21:55Z</cp:lastPrinted>
  <dcterms:modified xsi:type="dcterms:W3CDTF">2025-04-06T21:26:40Z</dcterms:modified>
</cp:coreProperties>
</file>