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AAEA87B5-8EDC-40EA-B367-2C8FA74C9C93}" xr6:coauthVersionLast="47" xr6:coauthVersionMax="47" xr10:uidLastSave="{00000000-0000-0000-0000-000000000000}"/>
  <bookViews>
    <workbookView xWindow="-120" yWindow="-120" windowWidth="20730" windowHeight="11160" activeTab="1" xr2:uid="{CFDFA88D-A204-42E2-B6C8-5A00DC13CE21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(BV)'!$C$2:$I$46</definedName>
    <definedName name="_xlnm.Print_Area" localSheetId="1">'ER (BV)'!$B$2:$D$62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D44" i="2"/>
  <c r="D34" i="2"/>
  <c r="D28" i="2"/>
  <c r="D13" i="2"/>
  <c r="D8" i="2"/>
  <c r="I31" i="1"/>
  <c r="I28" i="1"/>
  <c r="I24" i="1"/>
  <c r="I35" i="1" s="1"/>
  <c r="E18" i="1"/>
  <c r="E13" i="1"/>
  <c r="I10" i="1"/>
  <c r="I18" i="1" s="1"/>
  <c r="E37" i="1"/>
  <c r="D19" i="2" l="1"/>
  <c r="D24" i="2" s="1"/>
  <c r="D32" i="2" s="1"/>
  <c r="D39" i="2" s="1"/>
  <c r="D42" i="2" s="1"/>
  <c r="D52" i="2" s="1"/>
  <c r="I37" i="1"/>
  <c r="K37" i="1" s="1"/>
</calcChain>
</file>

<file path=xl/sharedStrings.xml><?xml version="1.0" encoding="utf-8"?>
<sst xmlns="http://schemas.openxmlformats.org/spreadsheetml/2006/main" count="91" uniqueCount="82">
  <si>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</si>
  <si>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</si>
  <si>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</si>
  <si>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</si>
  <si>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</si>
  <si>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</si>
  <si>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</si>
  <si>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</si>
  <si>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</si>
  <si>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</si>
  <si>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Pérdida deterioro de activos financieros distintos a los activos de riesgo crediticio, Neta</t>
  </si>
  <si>
    <t>Pérdida deterioro de activos financieros de riesgo crediticio, Neta</t>
  </si>
  <si>
    <t>Ganancia por reversión de deterioro de valor de activos extraordinarios, Neta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</si>
  <si>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</si>
  <si>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</si>
  <si>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</si>
  <si>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</si>
  <si>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</si>
  <si>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</si>
  <si>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</si>
  <si>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</si>
  <si>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</si>
  <si>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</si>
  <si>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saldos al 28 de febrero de 2025</t>
  </si>
  <si>
    <t xml:space="preserve">Del 1 de enero al 28 de febrero de 2025 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</si>
  <si>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</si>
  <si>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</si>
  <si>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</si>
  <si>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</si>
  <si>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</si>
  <si>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</si>
  <si>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</si>
  <si>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</si>
  <si>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</si>
  <si>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</si>
  <si>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</si>
  <si>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</si>
  <si>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</si>
  <si>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</si>
  <si>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</si>
  <si>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</si>
  <si>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</si>
  <si>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PATRIMONIO NETO</t>
  </si>
  <si>
    <t>Créditos vencidos</t>
  </si>
  <si>
    <t>Capital Social</t>
  </si>
  <si>
    <t>(Estimación de pérdida por deterioro)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</si>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</sst>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20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center" wrapText="1" indent="1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 indent="1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8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9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applyNumberFormat="1" applyFont="1" applyAlignment="1">
      <alignment horizontal="center" vertical="center"/>
    </xf>
    <xf numFmtId="37" fontId="15" fillId="0" borderId="0" xfId="1" quotePrefix="1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39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 vertical="center" wrapText="1" indent="1"/>
    </xf>
    <xf numFmtId="39" fontId="12" fillId="0" borderId="7" xfId="5" applyNumberFormat="1" applyFont="1" applyBorder="1" applyAlignment="1">
      <alignment horizontal="right"/>
    </xf>
    <xf numFmtId="0" fontId="12" fillId="0" borderId="0" xfId="1" applyFont="1" applyAlignment="1">
      <alignment horizontal="left" vertical="center" indent="1"/>
    </xf>
    <xf numFmtId="39" fontId="12" fillId="0" borderId="0" xfId="5" applyNumberFormat="1" applyFont="1" applyAlignment="1">
      <alignment horizontal="right"/>
    </xf>
    <xf numFmtId="39" fontId="12" fillId="0" borderId="7" xfId="1" applyNumberFormat="1" applyFont="1" applyBorder="1" applyAlignment="1">
      <alignment horizontal="right"/>
    </xf>
    <xf numFmtId="39" fontId="12" fillId="0" borderId="0" xfId="1" applyNumberFormat="1" applyFont="1" applyAlignment="1">
      <alignment horizontal="right"/>
    </xf>
    <xf numFmtId="40" fontId="17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14" fillId="0" borderId="0" xfId="1" applyFont="1" applyAlignment="1">
      <alignment vertical="center" wrapText="1"/>
    </xf>
    <xf numFmtId="39" fontId="14" fillId="0" borderId="7" xfId="1" applyNumberFormat="1" applyFont="1" applyBorder="1" applyAlignment="1">
      <alignment horizontal="right"/>
    </xf>
    <xf numFmtId="39" fontId="14" fillId="0" borderId="8" xfId="1" applyNumberFormat="1" applyFont="1" applyBorder="1" applyAlignment="1">
      <alignment horizontal="right"/>
    </xf>
    <xf numFmtId="39" fontId="14" fillId="0" borderId="9" xfId="1" applyNumberFormat="1" applyFont="1" applyBorder="1" applyAlignment="1">
      <alignment horizontal="right"/>
    </xf>
    <xf numFmtId="39" fontId="12" fillId="0" borderId="0" xfId="1" applyNumberFormat="1" applyFont="1" applyAlignment="1">
      <alignment horizontal="right" vertical="center"/>
    </xf>
    <xf numFmtId="39" fontId="14" fillId="0" borderId="10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wrapText="1" indent="2"/>
    </xf>
    <xf numFmtId="39" fontId="12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 wrapText="1" indent="3"/>
    </xf>
    <xf numFmtId="0" fontId="12" fillId="0" borderId="0" xfId="1" applyFont="1" applyAlignment="1">
      <alignment horizontal="left" vertical="center" wrapText="1" indent="2"/>
    </xf>
    <xf numFmtId="39" fontId="14" fillId="0" borderId="9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8" fillId="4" borderId="0" xfId="3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39" fontId="19" fillId="4" borderId="0" xfId="1" applyNumberFormat="1" applyFont="1" applyFill="1" applyAlignment="1">
      <alignment vertical="center"/>
    </xf>
  </cellXfs>
  <cellStyles count="6">
    <cellStyle name="Comma [0]" xfId="4" xr:uid="{591CE607-E1A4-4414-97C5-E365881D26C2}"/>
    <cellStyle name="Millares 2" xfId="3" xr:uid="{21E54D0F-4306-4C63-9D56-BB9E61B9BF2B}"/>
    <cellStyle name="Normal" xfId="0" builtinId="0"/>
    <cellStyle name="Normal 2" xfId="1" xr:uid="{CCD3F6DB-2AFE-4866-A546-71ECEC8C5326}"/>
    <cellStyle name="Normal_Bal, Utl, Fluj y anex" xfId="2" xr:uid="{1FDEA9E5-907D-4FE6-8D62-0CBFC89E0314}"/>
    <cellStyle name="Percent" xfId="5" xr:uid="{4731118D-B9C1-4595-B6E9-684635FD1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8F92-E595-4527-B79C-B6A02E09158B}">
  <sheetPr codeName="Hoja27">
    <pageSetUpPr fitToPage="1"/>
  </sheetPr>
  <dimension ref="C2:K76"/>
  <sheetViews>
    <sheetView showOutlineSymbols="0" defaultGridColor="0" topLeftCell="D20" colorId="57" zoomScale="115" zoomScaleNormal="115" workbookViewId="0">
      <selection activeCell="G42" sqref="G42:K43"/>
    </sheetView>
  </sheetViews>
  <sheetFormatPr baseColWidth="10" defaultColWidth="4.33203125" defaultRowHeight="15" customHeight="1"/>
  <cols>
    <col min="1" max="1" width="1.109375" style="2" customWidth="1"/>
    <col min="2" max="2" width="1.44140625" style="2" customWidth="1"/>
    <col min="3" max="3" width="48.44140625" style="2" customWidth="1"/>
    <col min="4" max="4" width="2.109375" style="2" customWidth="1"/>
    <col min="5" max="5" width="15" style="40" customWidth="1"/>
    <col min="6" max="6" width="2.77734375" style="2" customWidth="1"/>
    <col min="7" max="7" width="36.77734375" style="2" customWidth="1"/>
    <col min="8" max="8" width="6.88671875" style="2" customWidth="1"/>
    <col min="9" max="9" width="15" style="2" customWidth="1"/>
    <col min="10" max="10" width="4.33203125" style="2"/>
    <col min="11" max="11" width="12.88671875" style="2" bestFit="1" customWidth="1"/>
    <col min="12" max="16384" width="4.33203125" style="2"/>
  </cols>
  <sheetData>
    <row r="2" spans="3:9" ht="15" customHeight="1">
      <c r="C2" s="1" t="s">
        <v>22</v>
      </c>
      <c r="D2" s="1"/>
      <c r="E2" s="1"/>
      <c r="F2" s="1"/>
      <c r="G2" s="1"/>
      <c r="H2" s="1"/>
      <c r="I2" s="1"/>
    </row>
    <row r="3" spans="3:9" ht="15" customHeight="1">
      <c r="C3" s="1" t="s">
        <v>0</v>
      </c>
      <c r="D3" s="1"/>
      <c r="E3" s="1"/>
      <c r="F3" s="1"/>
      <c r="G3" s="1"/>
      <c r="H3" s="1"/>
      <c r="I3" s="1"/>
    </row>
    <row r="4" spans="3:9" ht="15" customHeight="1">
      <c r="C4" s="1" t="s">
        <v>23</v>
      </c>
      <c r="D4" s="1"/>
      <c r="E4" s="1"/>
      <c r="F4" s="1"/>
      <c r="G4" s="1"/>
      <c r="H4" s="1"/>
      <c r="I4" s="1"/>
    </row>
    <row r="5" spans="3:9" ht="15" customHeight="1">
      <c r="C5" s="3" t="s">
        <v>1</v>
      </c>
      <c r="D5" s="3"/>
      <c r="E5" s="3"/>
      <c r="F5" s="3"/>
      <c r="G5" s="3"/>
      <c r="H5" s="3"/>
      <c r="I5" s="3"/>
    </row>
    <row r="6" spans="3:9" ht="6" customHeight="1" thickBot="1">
      <c r="C6" s="4"/>
      <c r="D6" s="4"/>
      <c r="E6" s="4"/>
      <c r="F6" s="4"/>
      <c r="G6" s="4"/>
      <c r="H6" s="4"/>
      <c r="I6" s="4"/>
    </row>
    <row r="7" spans="3:9" ht="6" customHeight="1" thickTop="1">
      <c r="C7" s="5"/>
      <c r="D7" s="5"/>
      <c r="E7" s="5"/>
      <c r="F7" s="5"/>
      <c r="G7" s="5"/>
      <c r="H7" s="5"/>
      <c r="I7" s="5"/>
    </row>
    <row r="8" spans="3:9" ht="14.25" customHeight="1">
      <c r="D8" s="6"/>
      <c r="E8" s="6"/>
    </row>
    <row r="9" spans="3:9" ht="14.25" customHeight="1">
      <c r="C9" s="7" t="s">
        <v>2</v>
      </c>
      <c r="D9" s="8"/>
      <c r="E9" s="9"/>
      <c r="G9" s="10" t="s">
        <v>25</v>
      </c>
      <c r="H9" s="11"/>
      <c r="I9" s="9"/>
    </row>
    <row r="10" spans="3:9" ht="14.25" customHeight="1">
      <c r="C10" s="12" t="s">
        <v>35</v>
      </c>
      <c r="D10" s="13"/>
      <c r="E10" s="9">
        <v>543396240.17999995</v>
      </c>
      <c r="G10" s="14" t="s">
        <v>26</v>
      </c>
      <c r="H10" s="11"/>
      <c r="I10" s="15">
        <f>SUM(I11:I13)</f>
        <v>3364412481.0799999</v>
      </c>
    </row>
    <row r="11" spans="3:9" ht="14.25" customHeight="1">
      <c r="C11" s="12"/>
      <c r="D11" s="13"/>
      <c r="E11" s="9"/>
      <c r="G11" s="16" t="s">
        <v>27</v>
      </c>
      <c r="H11" s="11"/>
      <c r="I11" s="17">
        <v>2899580213.1500001</v>
      </c>
    </row>
    <row r="12" spans="3:9" ht="14.25" customHeight="1">
      <c r="E12" s="18"/>
      <c r="G12" s="16" t="s">
        <v>28</v>
      </c>
      <c r="H12" s="11"/>
      <c r="I12" s="9">
        <v>314773679.45999998</v>
      </c>
    </row>
    <row r="13" spans="3:9" ht="14.25" customHeight="1">
      <c r="C13" s="14" t="s">
        <v>36</v>
      </c>
      <c r="D13" s="19"/>
      <c r="E13" s="20">
        <f>SUM(E14:E15)</f>
        <v>449627362.81</v>
      </c>
      <c r="G13" s="16" t="s">
        <v>29</v>
      </c>
      <c r="H13" s="11"/>
      <c r="I13" s="9">
        <v>150058588.47</v>
      </c>
    </row>
    <row r="14" spans="3:9" ht="14.25" customHeight="1">
      <c r="C14" s="21" t="s">
        <v>37</v>
      </c>
      <c r="D14" s="13"/>
      <c r="E14" s="9">
        <v>151190647.81</v>
      </c>
      <c r="G14" s="2" t="s">
        <v>30</v>
      </c>
      <c r="H14" s="11"/>
      <c r="I14" s="17">
        <v>22186873.539999999</v>
      </c>
    </row>
    <row r="15" spans="3:9" ht="14.25" customHeight="1">
      <c r="C15" s="16" t="s">
        <v>38</v>
      </c>
      <c r="D15" s="13"/>
      <c r="E15" s="22">
        <v>298436715</v>
      </c>
      <c r="G15" s="2" t="s">
        <v>31</v>
      </c>
      <c r="H15" s="11"/>
      <c r="I15" s="9">
        <v>13218943.02</v>
      </c>
    </row>
    <row r="16" spans="3:9" ht="14.25" customHeight="1">
      <c r="E16" s="9"/>
      <c r="G16" s="2" t="s">
        <v>32</v>
      </c>
      <c r="H16" s="11"/>
      <c r="I16" s="9">
        <v>16332310.75</v>
      </c>
    </row>
    <row r="17" spans="3:9" ht="14.25" customHeight="1">
      <c r="E17" s="18"/>
      <c r="G17" s="2" t="s">
        <v>33</v>
      </c>
      <c r="H17" s="11"/>
      <c r="I17" s="23">
        <v>13284588.99</v>
      </c>
    </row>
    <row r="18" spans="3:9" ht="14.25" customHeight="1">
      <c r="C18" s="14" t="s">
        <v>39</v>
      </c>
      <c r="D18" s="19"/>
      <c r="E18" s="15">
        <f>SUM(E19:E22)</f>
        <v>2718152447.0599995</v>
      </c>
      <c r="G18" s="24" t="s">
        <v>34</v>
      </c>
      <c r="H18" s="11"/>
      <c r="I18" s="15">
        <f>+I10+SUM(I14:I17)</f>
        <v>3429435197.3800001</v>
      </c>
    </row>
    <row r="19" spans="3:9" ht="14.25" customHeight="1">
      <c r="C19" s="25" t="s">
        <v>40</v>
      </c>
      <c r="D19" s="13"/>
      <c r="E19" s="17">
        <v>627183987.99000001</v>
      </c>
      <c r="H19" s="11"/>
      <c r="I19" s="17"/>
    </row>
    <row r="20" spans="3:9" ht="14.25" customHeight="1">
      <c r="C20" s="25" t="s">
        <v>41</v>
      </c>
      <c r="D20" s="13"/>
      <c r="E20" s="9">
        <v>2111387141</v>
      </c>
      <c r="G20" s="7" t="s">
        <v>42</v>
      </c>
      <c r="H20" s="11"/>
      <c r="I20" s="9"/>
    </row>
    <row r="21" spans="3:9" ht="14.25" customHeight="1">
      <c r="C21" s="25" t="s">
        <v>43</v>
      </c>
      <c r="D21" s="13"/>
      <c r="E21" s="9">
        <v>34045886.159999996</v>
      </c>
      <c r="G21" s="2" t="s">
        <v>44</v>
      </c>
      <c r="H21" s="11"/>
      <c r="I21" s="9">
        <v>161000436</v>
      </c>
    </row>
    <row r="22" spans="3:9" ht="14.25" customHeight="1">
      <c r="C22" s="16" t="s">
        <v>45</v>
      </c>
      <c r="D22" s="13"/>
      <c r="E22" s="22">
        <v>-54464568.090000004</v>
      </c>
      <c r="G22" s="2" t="s">
        <v>46</v>
      </c>
      <c r="H22" s="26"/>
      <c r="I22" s="9">
        <v>40250109</v>
      </c>
    </row>
    <row r="23" spans="3:9" ht="14.25" customHeight="1">
      <c r="E23" s="9"/>
      <c r="G23" s="25"/>
      <c r="H23" s="11"/>
      <c r="I23" s="17"/>
    </row>
    <row r="24" spans="3:9" ht="14.25" customHeight="1">
      <c r="E24" s="2"/>
      <c r="G24" s="24" t="s">
        <v>47</v>
      </c>
      <c r="H24" s="26"/>
      <c r="I24" s="15">
        <f>SUM(I25:I26)</f>
        <v>133275200.39</v>
      </c>
    </row>
    <row r="25" spans="3:9" ht="14.25" customHeight="1">
      <c r="C25" s="2" t="s">
        <v>48</v>
      </c>
      <c r="D25" s="27"/>
      <c r="E25" s="9">
        <v>17845920.57</v>
      </c>
      <c r="G25" s="25" t="s">
        <v>49</v>
      </c>
      <c r="H25" s="11"/>
      <c r="I25" s="17">
        <v>129977744.61</v>
      </c>
    </row>
    <row r="26" spans="3:9" ht="14.25" customHeight="1">
      <c r="C26" s="2" t="s">
        <v>50</v>
      </c>
      <c r="D26" s="12"/>
      <c r="E26" s="9">
        <v>60554022.659999996</v>
      </c>
      <c r="G26" s="25" t="s">
        <v>51</v>
      </c>
      <c r="H26" s="11"/>
      <c r="I26" s="9">
        <v>3297455.78</v>
      </c>
    </row>
    <row r="27" spans="3:9" ht="14.25" customHeight="1">
      <c r="C27" s="2" t="s">
        <v>52</v>
      </c>
      <c r="D27" s="12"/>
      <c r="E27" s="9">
        <v>233258.84</v>
      </c>
      <c r="G27" s="25"/>
      <c r="H27" s="11"/>
      <c r="I27" s="17"/>
    </row>
    <row r="28" spans="3:9" ht="14.25" customHeight="1">
      <c r="C28" s="2" t="s">
        <v>53</v>
      </c>
      <c r="D28" s="28"/>
      <c r="E28" s="9">
        <v>3719568.35</v>
      </c>
      <c r="G28" s="24" t="s">
        <v>54</v>
      </c>
      <c r="H28" s="24"/>
      <c r="I28" s="15">
        <f>SUM(I29:I29)</f>
        <v>31301145.710000001</v>
      </c>
    </row>
    <row r="29" spans="3:9" ht="14.25" customHeight="1">
      <c r="E29" s="29"/>
      <c r="G29" s="25" t="s">
        <v>55</v>
      </c>
      <c r="I29" s="30">
        <v>31301145.710000001</v>
      </c>
    </row>
    <row r="30" spans="3:9" ht="14.25" customHeight="1">
      <c r="E30" s="2"/>
      <c r="G30" s="25"/>
      <c r="I30" s="17"/>
    </row>
    <row r="31" spans="3:9" ht="14.25" customHeight="1">
      <c r="C31" s="12"/>
      <c r="D31" s="28"/>
      <c r="E31" s="9"/>
      <c r="G31" s="24" t="s">
        <v>56</v>
      </c>
      <c r="H31" s="24"/>
      <c r="I31" s="20">
        <f>SUM(I32:I33)</f>
        <v>-1733268.01</v>
      </c>
    </row>
    <row r="32" spans="3:9" ht="14.25" customHeight="1">
      <c r="E32" s="31"/>
      <c r="G32" s="25" t="s">
        <v>57</v>
      </c>
      <c r="I32" s="9">
        <v>-1605915.82</v>
      </c>
    </row>
    <row r="33" spans="3:11" ht="14.25" customHeight="1">
      <c r="E33" s="18"/>
      <c r="G33" s="25" t="s">
        <v>58</v>
      </c>
      <c r="I33" s="9">
        <v>-127352.19</v>
      </c>
    </row>
    <row r="34" spans="3:11" ht="14.25" customHeight="1">
      <c r="E34" s="18"/>
      <c r="G34" s="25"/>
      <c r="I34" s="17"/>
    </row>
    <row r="35" spans="3:11" ht="14.25" customHeight="1">
      <c r="E35" s="18"/>
      <c r="G35" s="24" t="s">
        <v>59</v>
      </c>
      <c r="I35" s="20">
        <f>+I21+I22+I24+I28+I31</f>
        <v>364093623.08999997</v>
      </c>
    </row>
    <row r="36" spans="3:11" ht="14.25" customHeight="1">
      <c r="E36" s="32"/>
      <c r="G36" s="24"/>
      <c r="I36" s="9"/>
    </row>
    <row r="37" spans="3:11" ht="14.25" customHeight="1" thickBot="1">
      <c r="C37" s="14" t="s">
        <v>3</v>
      </c>
      <c r="D37" s="27"/>
      <c r="E37" s="15">
        <f>+E10+E13+E18+E25+E26+E27+E28</f>
        <v>3793528820.4699993</v>
      </c>
      <c r="G37" s="33" t="s">
        <v>4</v>
      </c>
      <c r="I37" s="34">
        <f>+I18+I35</f>
        <v>3793528820.4700003</v>
      </c>
      <c r="K37" s="35">
        <f>+E37-I37</f>
        <v>0</v>
      </c>
    </row>
    <row r="38" spans="3:11" ht="14.25" customHeight="1" thickTop="1" thickBot="1">
      <c r="C38" s="4"/>
      <c r="D38" s="4"/>
      <c r="E38" s="36"/>
      <c r="F38" s="4"/>
      <c r="G38" s="4"/>
      <c r="H38" s="4"/>
      <c r="I38" s="36"/>
    </row>
    <row r="39" spans="3:11" ht="14.25" customHeight="1" thickTop="1">
      <c r="C39" s="5"/>
      <c r="D39" s="5"/>
      <c r="E39" s="5"/>
      <c r="F39" s="5"/>
      <c r="G39" s="5"/>
      <c r="H39" s="5"/>
      <c r="I39" s="5"/>
    </row>
    <row r="40" spans="3:11" ht="14.25" customHeight="1">
      <c r="C40" s="5"/>
      <c r="D40" s="5"/>
      <c r="E40" s="5"/>
      <c r="F40" s="5"/>
      <c r="G40" s="5"/>
      <c r="H40" s="5"/>
      <c r="I40" s="5"/>
    </row>
    <row r="41" spans="3:11" ht="14.25" customHeight="1">
      <c r="C41" s="5"/>
      <c r="D41" s="5"/>
      <c r="E41" s="5"/>
      <c r="F41" s="5"/>
      <c r="G41" s="5"/>
      <c r="H41" s="5"/>
      <c r="I41" s="5"/>
    </row>
    <row r="42" spans="3:11" ht="14.25" customHeight="1">
      <c r="E42" s="18"/>
      <c r="I42" s="31"/>
    </row>
    <row r="43" spans="3:11" ht="14.25" customHeight="1">
      <c r="E43" s="18"/>
      <c r="I43" s="31"/>
    </row>
    <row r="44" spans="3:11" ht="14.25" customHeight="1">
      <c r="E44" s="18"/>
      <c r="I44" s="31"/>
    </row>
    <row r="45" spans="3:11" ht="14.25" customHeight="1">
      <c r="C45" s="37" t="s">
        <v>5</v>
      </c>
      <c r="D45" s="37"/>
      <c r="E45" s="37"/>
      <c r="F45" s="38"/>
      <c r="G45" s="37" t="s">
        <v>6</v>
      </c>
      <c r="H45" s="37"/>
      <c r="I45" s="37"/>
    </row>
    <row r="46" spans="3:11" ht="14.25" customHeight="1">
      <c r="C46" s="39" t="s">
        <v>7</v>
      </c>
      <c r="D46" s="39"/>
      <c r="E46" s="39"/>
      <c r="F46" s="38"/>
      <c r="G46" s="39" t="s">
        <v>8</v>
      </c>
      <c r="H46" s="39"/>
      <c r="I46" s="39"/>
    </row>
    <row r="47" spans="3:11" ht="14.25" customHeight="1"/>
    <row r="48" spans="3:11" ht="14.25" customHeight="1"/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>
      <c r="G58" s="41"/>
    </row>
    <row r="59" spans="7:8" ht="9" customHeight="1"/>
    <row r="60" spans="7:8" ht="15.75" customHeight="1"/>
    <row r="61" spans="7:8" ht="15.75" customHeight="1"/>
    <row r="62" spans="7:8" ht="15.75" customHeight="1">
      <c r="G62" s="41"/>
      <c r="H62" s="41"/>
    </row>
    <row r="63" spans="7:8" ht="6.75" customHeight="1">
      <c r="G63" s="41"/>
      <c r="H63" s="41"/>
    </row>
    <row r="64" spans="7:8" ht="15.75" customHeight="1"/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0606-19CB-49EE-B86B-798656D6980D}">
  <sheetPr codeName="Hoja30">
    <pageSetUpPr fitToPage="1"/>
  </sheetPr>
  <dimension ref="A2:F61"/>
  <sheetViews>
    <sheetView showGridLines="0" tabSelected="1" zoomScaleNormal="100" workbookViewId="0">
      <selection activeCell="B34" sqref="B34"/>
    </sheetView>
  </sheetViews>
  <sheetFormatPr baseColWidth="10" defaultColWidth="7.109375" defaultRowHeight="14.25"/>
  <cols>
    <col min="1" max="1" width="1.6640625" style="42" customWidth="1"/>
    <col min="2" max="2" width="46.21875" style="44" customWidth="1"/>
    <col min="3" max="3" width="20.44140625" style="42" customWidth="1"/>
    <col min="4" max="4" width="15.77734375" style="44" customWidth="1"/>
    <col min="5" max="5" width="3.77734375" style="44" customWidth="1"/>
    <col min="6" max="7" width="7.109375" style="44"/>
    <col min="8" max="8" width="11.6640625" style="44" bestFit="1" customWidth="1"/>
    <col min="9" max="16384" width="7.109375" style="44"/>
  </cols>
  <sheetData>
    <row r="2" spans="1:4" ht="15.75">
      <c r="B2" s="43" t="s">
        <v>22</v>
      </c>
      <c r="C2" s="43"/>
      <c r="D2" s="43"/>
    </row>
    <row r="3" spans="1:4" ht="15.75">
      <c r="B3" s="45" t="s">
        <v>9</v>
      </c>
      <c r="C3" s="45"/>
      <c r="D3" s="45"/>
    </row>
    <row r="4" spans="1:4" ht="15">
      <c r="B4" s="46" t="s">
        <v>24</v>
      </c>
      <c r="C4" s="46"/>
      <c r="D4" s="46"/>
    </row>
    <row r="5" spans="1:4">
      <c r="B5" s="47" t="s">
        <v>1</v>
      </c>
      <c r="C5" s="47"/>
      <c r="D5" s="47"/>
    </row>
    <row r="6" spans="1:4" ht="6" customHeight="1" thickBot="1">
      <c r="B6" s="48"/>
      <c r="C6" s="49"/>
      <c r="D6" s="48"/>
    </row>
    <row r="7" spans="1:4" ht="6" customHeight="1" thickTop="1">
      <c r="B7" s="50"/>
      <c r="C7" s="51"/>
      <c r="D7" s="50"/>
    </row>
    <row r="8" spans="1:4" ht="15">
      <c r="A8" s="52"/>
      <c r="B8" s="53" t="s">
        <v>60</v>
      </c>
      <c r="D8" s="54">
        <f>SUM(D9:D11)</f>
        <v>50146142.199999996</v>
      </c>
    </row>
    <row r="9" spans="1:4" ht="28.5">
      <c r="A9" s="52"/>
      <c r="B9" s="55" t="s">
        <v>61</v>
      </c>
      <c r="D9" s="56">
        <v>1129228.5900000001</v>
      </c>
    </row>
    <row r="10" spans="1:4">
      <c r="A10" s="52"/>
      <c r="B10" s="57" t="s">
        <v>62</v>
      </c>
      <c r="D10" s="58">
        <v>5015592.7</v>
      </c>
    </row>
    <row r="11" spans="1:4">
      <c r="A11" s="52"/>
      <c r="B11" s="57" t="s">
        <v>63</v>
      </c>
      <c r="D11" s="58">
        <v>44001320.909999996</v>
      </c>
    </row>
    <row r="12" spans="1:4" ht="9" customHeight="1">
      <c r="A12" s="52"/>
      <c r="B12" s="57"/>
      <c r="D12" s="56"/>
    </row>
    <row r="13" spans="1:4" ht="15">
      <c r="A13" s="52"/>
      <c r="B13" s="53" t="s">
        <v>64</v>
      </c>
      <c r="D13" s="54">
        <f>SUM(D14:D17)</f>
        <v>-18558339.229999997</v>
      </c>
    </row>
    <row r="14" spans="1:4">
      <c r="A14" s="52"/>
      <c r="B14" s="57" t="s">
        <v>27</v>
      </c>
      <c r="D14" s="59">
        <v>-12992199.58</v>
      </c>
    </row>
    <row r="15" spans="1:4">
      <c r="A15" s="52"/>
      <c r="B15" s="57" t="s">
        <v>29</v>
      </c>
      <c r="D15" s="60">
        <v>-1678668.85</v>
      </c>
    </row>
    <row r="16" spans="1:4">
      <c r="A16" s="52"/>
      <c r="B16" s="57" t="s">
        <v>28</v>
      </c>
      <c r="D16" s="60">
        <v>-3815005.06</v>
      </c>
    </row>
    <row r="17" spans="1:4">
      <c r="A17" s="52"/>
      <c r="B17" s="57" t="s">
        <v>65</v>
      </c>
      <c r="D17" s="60">
        <v>-72465.740000000005</v>
      </c>
    </row>
    <row r="18" spans="1:4" ht="9" customHeight="1">
      <c r="A18" s="52"/>
      <c r="B18" s="57"/>
      <c r="D18" s="59"/>
    </row>
    <row r="19" spans="1:4" ht="15">
      <c r="A19" s="52"/>
      <c r="B19" s="53" t="s">
        <v>66</v>
      </c>
      <c r="D19" s="54">
        <f>+D8+D13</f>
        <v>31587802.969999999</v>
      </c>
    </row>
    <row r="20" spans="1:4" ht="6.75" customHeight="1">
      <c r="A20" s="52"/>
      <c r="D20" s="60"/>
    </row>
    <row r="21" spans="1:4" s="64" customFormat="1" ht="18" customHeight="1">
      <c r="A21" s="62"/>
      <c r="B21" s="63" t="s">
        <v>10</v>
      </c>
      <c r="C21" s="63"/>
      <c r="D21" s="60">
        <v>-1354.95</v>
      </c>
    </row>
    <row r="22" spans="1:4" s="64" customFormat="1" ht="18" customHeight="1">
      <c r="A22" s="62"/>
      <c r="B22" s="63" t="s">
        <v>11</v>
      </c>
      <c r="C22" s="63"/>
      <c r="D22" s="60">
        <v>-11984101.449999999</v>
      </c>
    </row>
    <row r="23" spans="1:4" s="64" customFormat="1" ht="18" customHeight="1">
      <c r="A23" s="62"/>
      <c r="B23" s="63" t="s">
        <v>12</v>
      </c>
      <c r="C23" s="63"/>
      <c r="D23" s="60">
        <v>1753.28</v>
      </c>
    </row>
    <row r="24" spans="1:4" ht="30">
      <c r="A24" s="52"/>
      <c r="B24" s="65" t="s">
        <v>67</v>
      </c>
      <c r="D24" s="66">
        <f>SUM(D19:D23)</f>
        <v>19604099.850000001</v>
      </c>
    </row>
    <row r="25" spans="1:4" ht="6.75" customHeight="1">
      <c r="A25" s="52"/>
      <c r="D25" s="60"/>
    </row>
    <row r="26" spans="1:4">
      <c r="A26" s="52"/>
      <c r="B26" s="57" t="s">
        <v>68</v>
      </c>
      <c r="D26" s="60">
        <v>7488380.4299999997</v>
      </c>
    </row>
    <row r="27" spans="1:4">
      <c r="A27" s="52"/>
      <c r="B27" s="57" t="s">
        <v>69</v>
      </c>
      <c r="D27" s="60">
        <v>-932384.58</v>
      </c>
    </row>
    <row r="28" spans="1:4" ht="17.25" customHeight="1">
      <c r="A28" s="52"/>
      <c r="B28" s="53" t="s">
        <v>70</v>
      </c>
      <c r="D28" s="66">
        <f>SUM(D26:D27)</f>
        <v>6555995.8499999996</v>
      </c>
    </row>
    <row r="29" spans="1:4" ht="6.75" customHeight="1">
      <c r="A29" s="52"/>
      <c r="D29" s="60"/>
    </row>
    <row r="30" spans="1:4" ht="28.5">
      <c r="A30" s="52"/>
      <c r="B30" s="55" t="s">
        <v>71</v>
      </c>
      <c r="D30" s="60">
        <v>6954.79</v>
      </c>
    </row>
    <row r="31" spans="1:4">
      <c r="A31" s="52"/>
      <c r="B31" s="55" t="s">
        <v>72</v>
      </c>
      <c r="D31" s="60">
        <v>3585208.1000000006</v>
      </c>
    </row>
    <row r="32" spans="1:4" ht="15">
      <c r="A32" s="52"/>
      <c r="B32" s="53" t="s">
        <v>73</v>
      </c>
      <c r="D32" s="67">
        <f>+D24+D28+D30+D31</f>
        <v>29752258.590000004</v>
      </c>
    </row>
    <row r="33" spans="1:6" ht="12" customHeight="1">
      <c r="A33" s="52"/>
      <c r="D33" s="59"/>
    </row>
    <row r="34" spans="1:6" ht="15">
      <c r="A34" s="52"/>
      <c r="B34" s="53" t="s">
        <v>74</v>
      </c>
      <c r="D34" s="54">
        <f>SUM(D35:D38)</f>
        <v>-25879998.809999999</v>
      </c>
    </row>
    <row r="35" spans="1:6">
      <c r="A35" s="52"/>
      <c r="B35" s="57" t="s">
        <v>75</v>
      </c>
      <c r="D35" s="59">
        <v>-8449075.8300000001</v>
      </c>
    </row>
    <row r="36" spans="1:6">
      <c r="A36" s="52"/>
      <c r="B36" s="57" t="s">
        <v>76</v>
      </c>
      <c r="D36" s="60">
        <v>-12162463.810000001</v>
      </c>
    </row>
    <row r="37" spans="1:6">
      <c r="A37" s="52"/>
      <c r="B37" s="57" t="s">
        <v>77</v>
      </c>
      <c r="D37" s="60">
        <v>-1895849.58</v>
      </c>
    </row>
    <row r="38" spans="1:6">
      <c r="A38" s="52"/>
      <c r="B38" s="57" t="s">
        <v>78</v>
      </c>
      <c r="D38" s="60">
        <v>-3372609.59</v>
      </c>
    </row>
    <row r="39" spans="1:6" ht="15">
      <c r="A39" s="52"/>
      <c r="B39" s="53" t="s">
        <v>79</v>
      </c>
      <c r="D39" s="66">
        <f>+D32+D34</f>
        <v>3872259.7800000049</v>
      </c>
    </row>
    <row r="40" spans="1:6" ht="6.75" customHeight="1">
      <c r="A40" s="52"/>
      <c r="D40" s="60"/>
    </row>
    <row r="41" spans="1:6">
      <c r="A41" s="52"/>
      <c r="B41" s="57" t="s">
        <v>80</v>
      </c>
      <c r="D41" s="60">
        <v>-574804</v>
      </c>
    </row>
    <row r="42" spans="1:6" ht="15.75" thickBot="1">
      <c r="A42" s="52"/>
      <c r="B42" s="53" t="s">
        <v>81</v>
      </c>
      <c r="D42" s="68">
        <f>SUM(D39:D41)</f>
        <v>3297455.7800000049</v>
      </c>
      <c r="F42" s="83">
        <f>+D42-'BG (BV)'!I26</f>
        <v>5.1222741603851318E-9</v>
      </c>
    </row>
    <row r="43" spans="1:6" ht="7.5" customHeight="1" thickTop="1">
      <c r="A43" s="52"/>
      <c r="D43" s="69"/>
    </row>
    <row r="44" spans="1:6" ht="14.25" customHeight="1">
      <c r="A44" s="52"/>
      <c r="B44" s="53" t="s">
        <v>13</v>
      </c>
      <c r="D44" s="70">
        <f>SUBTOTAL(9,D45:D51)</f>
        <v>29957.180000000004</v>
      </c>
    </row>
    <row r="45" spans="1:6" ht="14.25" hidden="1" customHeight="1">
      <c r="A45" s="52"/>
      <c r="B45" s="71" t="s">
        <v>14</v>
      </c>
      <c r="D45" s="69"/>
    </row>
    <row r="46" spans="1:6" ht="42" hidden="1" customHeight="1">
      <c r="A46" s="52"/>
      <c r="B46" s="72" t="s">
        <v>15</v>
      </c>
      <c r="D46" s="73"/>
    </row>
    <row r="47" spans="1:6" ht="28.5" hidden="1">
      <c r="A47" s="52"/>
      <c r="B47" s="74" t="s">
        <v>16</v>
      </c>
      <c r="D47" s="69">
        <v>0</v>
      </c>
    </row>
    <row r="48" spans="1:6" ht="30" hidden="1" customHeight="1">
      <c r="A48" s="52"/>
      <c r="B48" s="72" t="s">
        <v>17</v>
      </c>
      <c r="D48" s="69">
        <v>0</v>
      </c>
    </row>
    <row r="49" spans="1:5" ht="14.25" customHeight="1">
      <c r="A49" s="52"/>
      <c r="B49" s="71" t="s">
        <v>18</v>
      </c>
      <c r="D49" s="69"/>
    </row>
    <row r="50" spans="1:5" ht="33" customHeight="1">
      <c r="B50" s="75" t="s">
        <v>19</v>
      </c>
      <c r="C50" s="75"/>
      <c r="D50" s="69">
        <v>42795.98</v>
      </c>
    </row>
    <row r="51" spans="1:5" ht="20.25" customHeight="1">
      <c r="B51" s="75" t="s">
        <v>20</v>
      </c>
      <c r="C51" s="75"/>
      <c r="D51" s="69">
        <v>-12838.8</v>
      </c>
    </row>
    <row r="52" spans="1:5" ht="14.25" customHeight="1" thickBot="1">
      <c r="B52" s="71" t="s">
        <v>21</v>
      </c>
      <c r="D52" s="76">
        <f>+D42+D44</f>
        <v>3327412.9600000051</v>
      </c>
    </row>
    <row r="53" spans="1:5" ht="7.5" customHeight="1" thickTop="1" thickBot="1">
      <c r="B53" s="4"/>
      <c r="C53" s="77"/>
      <c r="D53" s="78"/>
    </row>
    <row r="54" spans="1:5" ht="15" hidden="1" thickTop="1">
      <c r="B54" s="2"/>
      <c r="C54" s="2"/>
      <c r="D54" s="79">
        <v>5.1222741603851318E-9</v>
      </c>
    </row>
    <row r="55" spans="1:5" ht="21" customHeight="1" thickTop="1">
      <c r="C55" s="80"/>
      <c r="D55" s="80"/>
    </row>
    <row r="56" spans="1:5" ht="15">
      <c r="C56" s="81"/>
      <c r="D56" s="81"/>
    </row>
    <row r="60" spans="1:5">
      <c r="B60" s="38" t="s">
        <v>5</v>
      </c>
      <c r="C60" s="37" t="s">
        <v>6</v>
      </c>
      <c r="D60" s="37"/>
      <c r="E60" s="37"/>
    </row>
    <row r="61" spans="1:5" ht="15">
      <c r="B61" s="82" t="s">
        <v>7</v>
      </c>
      <c r="C61" s="39" t="s">
        <v>8</v>
      </c>
      <c r="D61" s="39"/>
      <c r="E61" s="39"/>
    </row>
  </sheetData>
  <mergeCells count="11">
    <mergeCell ref="B23:C23"/>
    <mergeCell ref="B50:C50"/>
    <mergeCell ref="B51:C51"/>
    <mergeCell ref="C60:E60"/>
    <mergeCell ref="C61:E61"/>
    <mergeCell ref="B2:D2"/>
    <mergeCell ref="B3:D3"/>
    <mergeCell ref="B4:D4"/>
    <mergeCell ref="B5:D5"/>
    <mergeCell ref="B21:C21"/>
    <mergeCell ref="B22:C22"/>
  </mergeCells>
  <printOptions horizontalCentered="1"/>
  <pageMargins left="0.9055118110236221" right="0.70866141732283472" top="0.75" bottom="0.99" header="0.19685039370078741" footer="0.31496062992125984"/>
  <pageSetup paperSize="9"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2025-03-10T17:10:26Z</dcterms:created>
  <dcterms:modified xsi:type="dcterms:W3CDTF">2025-03-10T17:12:12Z</dcterms:modified>
</cp:coreProperties>
</file>