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12. DICIEMBRE/"/>
    </mc:Choice>
  </mc:AlternateContent>
  <xr:revisionPtr revIDLastSave="364" documentId="13_ncr:1_{830BC9D9-E6DC-4DC3-96C3-A1BA456377EC}" xr6:coauthVersionLast="47" xr6:coauthVersionMax="47" xr10:uidLastSave="{E0F3E297-4E55-4E22-A5C4-2CAB1ABD8710}"/>
  <bookViews>
    <workbookView xWindow="-120" yWindow="-120" windowWidth="19440" windowHeight="1152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D17" i="1"/>
  <c r="D23" i="1"/>
  <c r="D24" i="1"/>
  <c r="D34" i="1"/>
  <c r="D37" i="1"/>
  <c r="D38" i="1"/>
  <c r="D51" i="1" s="1"/>
  <c r="D49" i="1"/>
  <c r="D50" i="1"/>
  <c r="D58" i="1"/>
  <c r="D62" i="1"/>
  <c r="D66" i="1"/>
  <c r="D69" i="1" s="1"/>
  <c r="D72" i="1" s="1"/>
  <c r="D67" i="1"/>
  <c r="D68" i="1"/>
  <c r="D71" i="1"/>
  <c r="E12" i="1"/>
  <c r="E11" i="1"/>
  <c r="E22" i="1"/>
  <c r="E28" i="1"/>
  <c r="E29" i="1"/>
  <c r="E30" i="1"/>
  <c r="E31" i="1"/>
  <c r="E32" i="1"/>
  <c r="E33" i="1"/>
  <c r="E27" i="1"/>
  <c r="D32" i="5"/>
  <c r="D20" i="5"/>
  <c r="D13" i="5"/>
  <c r="D21" i="5" s="1"/>
  <c r="D26" i="5" s="1"/>
  <c r="D34" i="5" s="1"/>
  <c r="D42" i="5" s="1"/>
  <c r="E34" i="1"/>
  <c r="E17" i="1"/>
  <c r="D20" i="6"/>
  <c r="E71" i="1" l="1"/>
  <c r="E70" i="1"/>
  <c r="E68" i="1"/>
  <c r="E67" i="1"/>
  <c r="E66" i="1"/>
  <c r="E60" i="1"/>
  <c r="E57" i="1"/>
  <c r="E56" i="1"/>
  <c r="E55" i="1"/>
  <c r="E48" i="1"/>
  <c r="E47" i="1"/>
  <c r="E45" i="1"/>
  <c r="E43" i="1"/>
  <c r="E41" i="1"/>
  <c r="E21" i="1"/>
  <c r="E20" i="1"/>
  <c r="E19" i="1"/>
  <c r="E16" i="1"/>
  <c r="E15" i="1"/>
  <c r="E14" i="1"/>
  <c r="E13" i="1"/>
  <c r="E10" i="1"/>
  <c r="E9" i="1"/>
  <c r="E23" i="1" l="1"/>
  <c r="E38" i="1"/>
  <c r="D13" i="6"/>
  <c r="D21" i="6" s="1"/>
  <c r="D27" i="6" s="1"/>
  <c r="D32" i="6" s="1"/>
  <c r="D39" i="6" s="1"/>
  <c r="E50" i="1"/>
  <c r="E49" i="1"/>
  <c r="E24" i="1" l="1"/>
  <c r="E51" i="1"/>
  <c r="E62" i="1"/>
  <c r="D47" i="6" l="1"/>
  <c r="E72" i="1"/>
  <c r="E58" i="1" l="1"/>
  <c r="E69" i="1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<sst xmlns="http://schemas.openxmlformats.org/spreadsheetml/2006/main" count="147" uniqueCount="100">
  <si>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</si>
  <si>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</si>
  <si>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</si>
  <si>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</si>
  <si>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</si>
  <si>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</si>
  <si>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</si>
  <si>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</si>
  <si>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</si>
  <si>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</si>
  <si>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</si>
  <si>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</si>
  <si>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</si>
  <si>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</si>
  <si>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</si>
  <si>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</si>
  <si>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</si>
  <si>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</si>
  <si>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</si>
  <si>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</si>
  <si>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</si>
  <si>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</si>
  <si>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</si>
  <si>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</si>
  <si>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</si>
  <si>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</si>
  <si>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</si>
  <si>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</si>
  <si>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</si>
  <si>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</si>
  <si>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</si>
  <si>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</si>
  <si>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</si>
  <si>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</si>
  <si>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</si>
  <si>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</si>
  <si>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</si>
  <si>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</si>
  <si>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</si>
  <si>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</si>
  <si>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</si>
  <si>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</si>
  <si>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</si>
  <si>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</si>
  <si>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</si>
  <si>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</si>
  <si>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</si>
  <si>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</si>
  <si>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</si>
  <si>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</si>
  <si>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</si>
  <si>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</si>
  <si>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</si>
  <si>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</si>
  <si>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</si>
  <si>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</si>
  <si>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</si>
  <si>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</si>
  <si>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</si>
  <si>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</si>
  <si>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</si>
  <si>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</si>
  <si>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</si>
  <si>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</si>
  <si>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</si>
  <si>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</si>
  <si>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</si>
  <si>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</si>
  <si>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</si>
  <si>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</si>
  <si>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</si>
  <si>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</si>
  <si>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</si>
  <si>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</si>
  <si>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</si>
  <si>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</si>
  <si>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</si>
  <si>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</si>
  <si>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</si>
  <si>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</si>
  <si>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</si>
  <si>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</si>
  <si>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</si>
  <si>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</si>
  <si>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</si>
  <si>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</si>
  <si>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</si>
  <si>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</si>
  <si>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</si>
  <si>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</si>
  <si>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</si>
  <si>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</si>
  <si>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</si>
  <si>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</si>
  <si>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</si>
  <si>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Periodo del 1 de enero al 30 de noviembre de 2024</t>
  </si>
  <si>
    <t>Balance General al 31 de Diciembre de 2024</t>
  </si>
  <si>
    <t>Periodo del 1 al 31 de diciembre de 2024</t>
  </si>
  <si>
    <t>Pérdida antes de Reserva Legal e Impuestos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</si>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</sst>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showGridLines="0" tabSelected="1" view="pageBreakPreview" topLeftCell="B1" zoomScale="106" zoomScaleNormal="100" zoomScaleSheetLayoutView="106" workbookViewId="0">
      <selection activeCell="H43" sqref="H43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3" customWidth="1"/>
    <col min="7" max="7" width="13.7109375" customWidth="1"/>
    <col min="9" max="9" width="13" customWidth="1"/>
  </cols>
  <sheetData>
    <row r="1" spans="1:5">
      <c r="B1" s="17" t="s">
        <v>0</v>
      </c>
      <c r="C1" s="17"/>
      <c r="D1" s="17"/>
      <c r="E1" s="17"/>
    </row>
    <row r="2" spans="1:5">
      <c r="B2" s="17" t="s">
        <v>25</v>
      </c>
      <c r="C2" s="17"/>
      <c r="D2" s="17"/>
      <c r="E2" s="17"/>
    </row>
    <row r="3" spans="1:5">
      <c r="B3" s="17" t="s">
        <v>36</v>
      </c>
      <c r="C3" s="17"/>
      <c r="D3" s="17"/>
      <c r="E3" s="17"/>
    </row>
    <row r="4" spans="1:5">
      <c r="B4" s="17" t="s">
        <v>96</v>
      </c>
      <c r="C4" s="17"/>
      <c r="D4" s="17"/>
      <c r="E4" s="17"/>
    </row>
    <row r="5" spans="1:5">
      <c r="B5" s="17" t="s">
        <v>99</v>
      </c>
      <c r="C5" s="17"/>
      <c r="D5" s="17"/>
      <c r="E5" s="17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37146.76</v>
      </c>
      <c r="E10" s="3">
        <f>ROUND((D10/1000),2)</f>
        <v>37.15</v>
      </c>
    </row>
    <row r="11" spans="1:5" ht="12" customHeight="1">
      <c r="A11">
        <v>113</v>
      </c>
      <c r="B11" t="s">
        <v>22</v>
      </c>
      <c r="D11" s="3">
        <v>1889069.37</v>
      </c>
      <c r="E11" s="3">
        <f>ROUND((D11/1000),2)</f>
        <v>1889.07</v>
      </c>
    </row>
    <row r="12" spans="1:5" ht="12" customHeight="1">
      <c r="B12" t="s">
        <v>41</v>
      </c>
      <c r="D12" s="3">
        <v>123823.5</v>
      </c>
      <c r="E12" s="3">
        <f>ROUND((D12/1000),2)+0.01</f>
        <v>123.83</v>
      </c>
    </row>
    <row r="13" spans="1:5" ht="12" hidden="1" customHeight="1">
      <c r="B13" t="s">
        <v>42</v>
      </c>
      <c r="D13" s="3"/>
      <c r="E13" s="3">
        <f>ROUND((D13/1000),2)</f>
        <v>0</v>
      </c>
    </row>
    <row r="14" spans="1:5" ht="12" customHeight="1">
      <c r="A14">
        <v>117</v>
      </c>
      <c r="B14" t="s">
        <v>21</v>
      </c>
      <c r="D14" s="3">
        <v>1573.1</v>
      </c>
      <c r="E14" s="3">
        <f>ROUND((D14/1000),2)</f>
        <v>1.57</v>
      </c>
    </row>
    <row r="15" spans="1:5" ht="12" customHeight="1">
      <c r="A15">
        <v>118</v>
      </c>
      <c r="B15" t="s">
        <v>20</v>
      </c>
      <c r="D15" s="3">
        <v>41148.400000000001</v>
      </c>
      <c r="E15" s="3">
        <f>ROUND((D15/1000),2)</f>
        <v>41.15</v>
      </c>
    </row>
    <row r="16" spans="1:5" ht="11.25" customHeight="1">
      <c r="A16">
        <v>119</v>
      </c>
      <c r="B16" t="s">
        <v>19</v>
      </c>
      <c r="D16" s="4">
        <v>9903.86</v>
      </c>
      <c r="E16" s="4">
        <f>ROUND((D16/1000),2)</f>
        <v>9.9</v>
      </c>
    </row>
    <row r="17" spans="1:5" ht="15" customHeight="1">
      <c r="B17" s="1"/>
      <c r="C17" s="1"/>
      <c r="D17" s="8">
        <f>SUM(D9:D16)</f>
        <v>2102914.9900000002</v>
      </c>
      <c r="E17" s="8">
        <f>ROUND((D17/1000),2)+0.01</f>
        <v>2102.92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1703139.19</v>
      </c>
      <c r="E19" s="3">
        <f>ROUND((D19/1000),2)</f>
        <v>1703.14</v>
      </c>
    </row>
    <row r="20" spans="1:5" ht="12" customHeight="1">
      <c r="A20">
        <v>121</v>
      </c>
      <c r="B20" t="s">
        <v>7</v>
      </c>
      <c r="D20" s="3">
        <v>28286.48</v>
      </c>
      <c r="E20" s="3">
        <f>ROUND((D20/1000),2)</f>
        <v>28.29</v>
      </c>
    </row>
    <row r="21" spans="1:5" ht="12" customHeight="1">
      <c r="B21" t="s">
        <v>63</v>
      </c>
      <c r="C21" s="14"/>
      <c r="D21" s="3">
        <v>2561.15</v>
      </c>
      <c r="E21" s="3">
        <f>ROUND((D21/1000),2)</f>
        <v>2.56</v>
      </c>
    </row>
    <row r="22" spans="1:5" ht="12" customHeight="1">
      <c r="A22">
        <v>125</v>
      </c>
      <c r="B22" t="s">
        <v>8</v>
      </c>
      <c r="D22" s="4">
        <v>1136.44</v>
      </c>
      <c r="E22" s="4">
        <f>ROUND((D22/1000),2)-0.01</f>
        <v>1.1299999999999999</v>
      </c>
    </row>
    <row r="23" spans="1:5" ht="13.5" customHeight="1">
      <c r="B23" s="1"/>
      <c r="C23" s="1"/>
      <c r="D23" s="8">
        <f>SUM(D19:D22)</f>
        <v>1735123.2599999998</v>
      </c>
      <c r="E23" s="8">
        <f>ROUND((D23/1000),2)</f>
        <v>1735.12</v>
      </c>
    </row>
    <row r="24" spans="1:5" ht="15" customHeight="1" thickBot="1">
      <c r="B24" s="1" t="s">
        <v>9</v>
      </c>
      <c r="C24" s="1"/>
      <c r="D24" s="7">
        <f>D17+D23</f>
        <v>3838038.25</v>
      </c>
      <c r="E24" s="7">
        <f>ROUND((D24/1000),2)</f>
        <v>3838.04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90</v>
      </c>
      <c r="C27" s="1"/>
      <c r="D27" s="3">
        <v>1895.79</v>
      </c>
      <c r="E27" s="3">
        <f t="shared" ref="E27:E34" si="0">ROUND((D27/1000),2)</f>
        <v>1.9</v>
      </c>
    </row>
    <row r="28" spans="1:5" ht="12" customHeight="1">
      <c r="A28">
        <v>213</v>
      </c>
      <c r="B28" t="s">
        <v>91</v>
      </c>
      <c r="D28" s="3">
        <v>87203.64</v>
      </c>
      <c r="E28" s="3">
        <f t="shared" si="0"/>
        <v>87.2</v>
      </c>
    </row>
    <row r="29" spans="1:5" ht="12" hidden="1" customHeight="1">
      <c r="B29" t="s">
        <v>89</v>
      </c>
      <c r="D29" s="3">
        <v>0</v>
      </c>
      <c r="E29" s="3">
        <f t="shared" si="0"/>
        <v>0</v>
      </c>
    </row>
    <row r="30" spans="1:5" ht="12" customHeight="1">
      <c r="B30" t="s">
        <v>18</v>
      </c>
      <c r="D30" s="3">
        <v>69668.31</v>
      </c>
      <c r="E30" s="3">
        <f t="shared" si="0"/>
        <v>69.67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159904.54999999999</v>
      </c>
      <c r="E32" s="3">
        <f t="shared" si="0"/>
        <v>159.9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318672.28999999998</v>
      </c>
      <c r="E34" s="8">
        <f t="shared" si="0"/>
        <v>318.67</v>
      </c>
    </row>
    <row r="35" spans="1:5" ht="12" customHeight="1">
      <c r="B35" s="1" t="s">
        <v>87</v>
      </c>
      <c r="D35" s="3"/>
      <c r="E35" s="3"/>
    </row>
    <row r="36" spans="1:5" ht="12" customHeight="1">
      <c r="B36" t="s">
        <v>92</v>
      </c>
      <c r="D36" s="3">
        <v>1303412.8500000001</v>
      </c>
      <c r="E36" s="3">
        <f>ROUND((D36/1000),2)+0.01</f>
        <v>1303.42</v>
      </c>
    </row>
    <row r="37" spans="1:5" ht="12" customHeight="1">
      <c r="D37" s="8">
        <f>+D36</f>
        <v>1303412.8500000001</v>
      </c>
      <c r="E37" s="8">
        <f>ROUND((D37/1000),2)+0.01</f>
        <v>1303.42</v>
      </c>
    </row>
    <row r="38" spans="1:5" ht="13.5" customHeight="1">
      <c r="B38" s="1" t="s">
        <v>59</v>
      </c>
      <c r="C38" s="1"/>
      <c r="D38" s="8">
        <f>+D37+D34</f>
        <v>1622085.1400000001</v>
      </c>
      <c r="E38" s="8">
        <f>ROUND((D38/1000),2)</f>
        <v>1622.09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1400000</v>
      </c>
      <c r="E41" s="3">
        <f>ROUND((D41/1000),2)</f>
        <v>1400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280000</v>
      </c>
      <c r="E43" s="3">
        <f>ROUND((D43/1000),2)</f>
        <v>280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>ROUND((D45/1000),2)</f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175747.67</v>
      </c>
      <c r="E47" s="3">
        <f>ROUND((D47/1000),2)</f>
        <v>175.75</v>
      </c>
    </row>
    <row r="48" spans="1:5" ht="12" customHeight="1">
      <c r="A48">
        <v>341</v>
      </c>
      <c r="B48" t="s">
        <v>15</v>
      </c>
      <c r="D48" s="4">
        <v>360205.44</v>
      </c>
      <c r="E48" s="4">
        <f>ROUND((D48/1000),2)</f>
        <v>360.21</v>
      </c>
    </row>
    <row r="49" spans="2:9" ht="13.5" customHeight="1">
      <c r="D49" s="3">
        <f>SUM(D47:D48)</f>
        <v>535953.11</v>
      </c>
      <c r="E49" s="3">
        <f>ROUND((D49/1000),2)</f>
        <v>535.95000000000005</v>
      </c>
    </row>
    <row r="50" spans="2:9" ht="13.5" customHeight="1">
      <c r="B50" s="1" t="s">
        <v>60</v>
      </c>
      <c r="C50" s="1"/>
      <c r="D50" s="6">
        <f>SUM(D41:D48)</f>
        <v>2215953.11</v>
      </c>
      <c r="E50" s="6">
        <f>ROUND((D50/1000),2)</f>
        <v>2215.9499999999998</v>
      </c>
    </row>
    <row r="51" spans="2:9" ht="15" customHeight="1" thickBot="1">
      <c r="B51" s="1" t="s">
        <v>16</v>
      </c>
      <c r="C51" s="1"/>
      <c r="D51" s="7">
        <f>D38+D50</f>
        <v>3838038.25</v>
      </c>
      <c r="E51" s="7">
        <f>ROUND((D51/1000),2)</f>
        <v>3838.04</v>
      </c>
      <c r="F51" s="3"/>
      <c r="G51" s="10"/>
      <c r="H51" s="10"/>
      <c r="I51" s="3"/>
    </row>
    <row r="52" spans="2:9" ht="6.75" customHeight="1">
      <c r="B52" s="1"/>
      <c r="C52" s="1"/>
      <c r="D52" s="5"/>
      <c r="E52" s="5"/>
    </row>
    <row r="53" spans="2:9" ht="12" customHeight="1">
      <c r="B53" s="1" t="s">
        <v>53</v>
      </c>
      <c r="C53" s="1"/>
      <c r="D53" s="5"/>
      <c r="E53" s="5"/>
    </row>
    <row r="54" spans="2:9">
      <c r="B54" s="1" t="s">
        <v>54</v>
      </c>
      <c r="C54" s="1"/>
      <c r="D54" s="5"/>
      <c r="E54" s="5"/>
    </row>
    <row r="55" spans="2:9">
      <c r="B55" t="s">
        <v>77</v>
      </c>
      <c r="C55" s="1"/>
      <c r="D55" s="3">
        <v>73400.89</v>
      </c>
      <c r="E55" s="3">
        <f>ROUND((D55/1000),2)</f>
        <v>73.400000000000006</v>
      </c>
    </row>
    <row r="56" spans="2:9" hidden="1">
      <c r="B56" t="s">
        <v>61</v>
      </c>
      <c r="C56" s="1"/>
      <c r="D56" s="3">
        <v>0</v>
      </c>
      <c r="E56" s="3">
        <f>ROUND((D56/1000),2)</f>
        <v>0</v>
      </c>
    </row>
    <row r="57" spans="2:9">
      <c r="B57" t="s">
        <v>55</v>
      </c>
      <c r="D57" s="3">
        <v>139050608.28</v>
      </c>
      <c r="E57" s="3">
        <f>ROUND((D57/1000),2)</f>
        <v>139050.60999999999</v>
      </c>
    </row>
    <row r="58" spans="2:9" ht="13.5" customHeight="1">
      <c r="B58" s="1"/>
      <c r="C58" s="1"/>
      <c r="D58" s="8">
        <f>SUM(D55:D57)</f>
        <v>139124009.16999999</v>
      </c>
      <c r="E58" s="8">
        <f>ROUND((D58/1000),2)</f>
        <v>139124.01</v>
      </c>
    </row>
    <row r="59" spans="2:9" ht="9.75" customHeight="1">
      <c r="B59" s="1" t="s">
        <v>71</v>
      </c>
      <c r="C59" s="1"/>
      <c r="D59" s="5"/>
      <c r="E59" s="5"/>
    </row>
    <row r="60" spans="2:9" ht="15" customHeight="1">
      <c r="B60" t="s">
        <v>93</v>
      </c>
      <c r="C60" s="1"/>
      <c r="D60" s="3">
        <v>1296000</v>
      </c>
      <c r="E60" s="3">
        <f>ROUND((D60/1000),2)</f>
        <v>1296</v>
      </c>
    </row>
    <row r="61" spans="2:9" ht="5.25" customHeight="1">
      <c r="C61" s="1"/>
      <c r="D61" s="3"/>
      <c r="E61" s="3"/>
    </row>
    <row r="62" spans="2:9" ht="14.25" customHeight="1">
      <c r="B62" s="1" t="s">
        <v>72</v>
      </c>
      <c r="C62" s="1"/>
      <c r="D62" s="8">
        <f>+D58+D60</f>
        <v>140420009.16999999</v>
      </c>
      <c r="E62" s="8">
        <f>ROUND((D62/1000),2)</f>
        <v>140420.01</v>
      </c>
    </row>
    <row r="63" spans="2:9" ht="13.5" customHeight="1">
      <c r="B63" s="1"/>
      <c r="C63" s="1"/>
      <c r="D63" s="5"/>
      <c r="E63" s="5"/>
    </row>
    <row r="64" spans="2:9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ref="E66:E72" si="1">ROUND((D66/1000),2)</f>
        <v>73.400000000000006</v>
      </c>
    </row>
    <row r="67" spans="2:5" hidden="1">
      <c r="B67" t="s">
        <v>62</v>
      </c>
      <c r="D67" s="3">
        <f>+D56</f>
        <v>0</v>
      </c>
      <c r="E67" s="3">
        <f t="shared" si="1"/>
        <v>0</v>
      </c>
    </row>
    <row r="68" spans="2:5">
      <c r="B68" t="s">
        <v>58</v>
      </c>
      <c r="D68" s="3">
        <f>+D57</f>
        <v>139050608.28</v>
      </c>
      <c r="E68" s="3">
        <f t="shared" si="1"/>
        <v>139050.60999999999</v>
      </c>
    </row>
    <row r="69" spans="2:5" ht="15" customHeight="1">
      <c r="B69" s="1"/>
      <c r="C69" s="1"/>
      <c r="D69" s="8">
        <f>SUM(D66:D68)</f>
        <v>139124009.16999999</v>
      </c>
      <c r="E69" s="8">
        <f t="shared" si="1"/>
        <v>139124.01</v>
      </c>
    </row>
    <row r="70" spans="2:5" ht="14.25" customHeight="1">
      <c r="B70" s="1" t="s">
        <v>74</v>
      </c>
      <c r="C70" s="1"/>
      <c r="D70" s="5"/>
      <c r="E70" s="5">
        <f t="shared" si="1"/>
        <v>0</v>
      </c>
    </row>
    <row r="71" spans="2:5">
      <c r="B71" t="s">
        <v>94</v>
      </c>
      <c r="C71" s="1"/>
      <c r="D71" s="3">
        <f>+D60</f>
        <v>1296000</v>
      </c>
      <c r="E71" s="3">
        <f t="shared" si="1"/>
        <v>1296</v>
      </c>
    </row>
    <row r="72" spans="2:5">
      <c r="B72" s="1" t="s">
        <v>73</v>
      </c>
      <c r="C72" s="1"/>
      <c r="D72" s="8">
        <f>SUM(D69:D71)</f>
        <v>140420009.16999999</v>
      </c>
      <c r="E72" s="8">
        <f t="shared" si="1"/>
        <v>140420.01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s="16" t="s">
        <v>75</v>
      </c>
      <c r="D77" s="16"/>
    </row>
    <row r="78" spans="2:5" ht="15" customHeight="1">
      <c r="B78" t="s">
        <v>64</v>
      </c>
      <c r="C78" s="16" t="s">
        <v>82</v>
      </c>
      <c r="D78" s="16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8:D78"/>
    <mergeCell ref="C77:D77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54"/>
  <sheetViews>
    <sheetView showGridLines="0" view="pageBreakPreview" topLeftCell="B13" zoomScaleNormal="95" zoomScaleSheetLayoutView="100" workbookViewId="0">
      <selection activeCell="F20" sqref="F20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7" width="11.42578125" customWidth="1"/>
  </cols>
  <sheetData>
    <row r="2" spans="1:4">
      <c r="B2" s="17" t="s">
        <v>0</v>
      </c>
      <c r="C2" s="17"/>
      <c r="D2" s="17"/>
    </row>
    <row r="3" spans="1:4">
      <c r="B3" s="17" t="s">
        <v>25</v>
      </c>
      <c r="C3" s="17"/>
      <c r="D3" s="17"/>
    </row>
    <row r="4" spans="1:4">
      <c r="B4" s="17" t="s">
        <v>36</v>
      </c>
      <c r="C4" s="17"/>
      <c r="D4" s="17"/>
    </row>
    <row r="5" spans="1:4">
      <c r="B5" s="17" t="s">
        <v>49</v>
      </c>
      <c r="C5" s="17"/>
      <c r="D5" s="17"/>
    </row>
    <row r="6" spans="1:4">
      <c r="B6" s="17" t="s">
        <v>97</v>
      </c>
      <c r="C6" s="17"/>
      <c r="D6" s="17"/>
    </row>
    <row r="7" spans="1:4">
      <c r="B7" s="17" t="s">
        <v>99</v>
      </c>
      <c r="C7" s="17"/>
      <c r="D7" s="17"/>
    </row>
    <row r="8" spans="1:4" ht="18" customHeight="1">
      <c r="B8" s="9"/>
      <c r="C8" s="9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</row>
    <row r="11" spans="1:4">
      <c r="A11">
        <v>510</v>
      </c>
      <c r="B11" t="s">
        <v>48</v>
      </c>
      <c r="C11" s="1"/>
      <c r="D11" s="4">
        <v>96.35</v>
      </c>
    </row>
    <row r="12" spans="1:4" ht="15" hidden="1" customHeight="1">
      <c r="B12" t="s">
        <v>45</v>
      </c>
      <c r="C12" s="1"/>
      <c r="D12" s="4">
        <v>-0.01</v>
      </c>
    </row>
    <row r="13" spans="1:4" ht="14.25" customHeight="1">
      <c r="D13" s="3">
        <f>+D11</f>
        <v>96.35</v>
      </c>
    </row>
    <row r="14" spans="1:4" ht="14.25" customHeight="1">
      <c r="D14" s="3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5"/>
    </row>
    <row r="17" spans="1:6" hidden="1">
      <c r="A17">
        <v>410</v>
      </c>
      <c r="B17" t="s">
        <v>46</v>
      </c>
      <c r="D17" s="3">
        <v>0</v>
      </c>
    </row>
    <row r="18" spans="1:6">
      <c r="A18">
        <v>411</v>
      </c>
      <c r="B18" t="s">
        <v>28</v>
      </c>
      <c r="D18" s="3">
        <v>144.80000000000001</v>
      </c>
    </row>
    <row r="19" spans="1:6">
      <c r="A19">
        <v>412</v>
      </c>
      <c r="B19" t="s">
        <v>29</v>
      </c>
      <c r="D19" s="4">
        <v>5.37</v>
      </c>
    </row>
    <row r="20" spans="1:6">
      <c r="D20" s="3">
        <f>+D18+D19</f>
        <v>150.17000000000002</v>
      </c>
      <c r="F20" s="10"/>
    </row>
    <row r="21" spans="1:6" ht="15.75" thickBot="1">
      <c r="B21" s="1" t="s">
        <v>50</v>
      </c>
      <c r="C21" s="1"/>
      <c r="D21" s="7">
        <f>+D13-D20</f>
        <v>-53.820000000000022</v>
      </c>
    </row>
    <row r="22" spans="1:6" ht="7.5" customHeight="1">
      <c r="B22" s="1"/>
      <c r="C22" s="1"/>
      <c r="D22" s="5"/>
    </row>
    <row r="23" spans="1:6">
      <c r="A23">
        <v>52</v>
      </c>
      <c r="B23" s="1" t="s">
        <v>32</v>
      </c>
      <c r="C23" s="1"/>
      <c r="D23" s="3"/>
    </row>
    <row r="24" spans="1:6">
      <c r="A24">
        <v>521</v>
      </c>
      <c r="B24" t="s">
        <v>33</v>
      </c>
      <c r="D24" s="3">
        <v>10.07</v>
      </c>
    </row>
    <row r="25" spans="1:6" ht="11.25" customHeight="1">
      <c r="D25" s="3"/>
    </row>
    <row r="26" spans="1:6" ht="15.75" thickBot="1">
      <c r="B26" s="1" t="s">
        <v>81</v>
      </c>
      <c r="C26" s="1"/>
      <c r="D26" s="7">
        <f>+D21+D24</f>
        <v>-43.750000000000021</v>
      </c>
    </row>
    <row r="27" spans="1:6" ht="9" customHeight="1">
      <c r="B27" s="1"/>
      <c r="C27" s="1"/>
      <c r="D27" s="5"/>
    </row>
    <row r="28" spans="1:6">
      <c r="A28">
        <v>42</v>
      </c>
      <c r="B28" s="1" t="s">
        <v>35</v>
      </c>
      <c r="C28" s="1"/>
      <c r="D28" s="3"/>
    </row>
    <row r="29" spans="1:6">
      <c r="A29">
        <v>421</v>
      </c>
      <c r="B29" t="s">
        <v>34</v>
      </c>
      <c r="D29" s="3">
        <v>0.02</v>
      </c>
    </row>
    <row r="30" spans="1:6">
      <c r="B30" t="s">
        <v>88</v>
      </c>
      <c r="D30" s="3">
        <v>9.19</v>
      </c>
    </row>
    <row r="31" spans="1:6" hidden="1">
      <c r="B31" t="s">
        <v>80</v>
      </c>
      <c r="D31" s="3">
        <v>0</v>
      </c>
    </row>
    <row r="32" spans="1:6">
      <c r="D32" s="6">
        <f>+D30+D29</f>
        <v>9.2099999999999991</v>
      </c>
    </row>
    <row r="33" spans="2:4" ht="9" customHeight="1">
      <c r="D33" s="3"/>
    </row>
    <row r="34" spans="2:4">
      <c r="B34" s="1" t="s">
        <v>67</v>
      </c>
      <c r="D34" s="4">
        <f>+D26-D32</f>
        <v>-52.960000000000022</v>
      </c>
    </row>
    <row r="35" spans="2:4" ht="9" hidden="1" customHeight="1">
      <c r="D35" s="3">
        <v>0</v>
      </c>
    </row>
    <row r="36" spans="2:4" ht="15" hidden="1" customHeight="1">
      <c r="B36" s="1" t="s">
        <v>68</v>
      </c>
      <c r="D36" s="3">
        <v>0</v>
      </c>
    </row>
    <row r="37" spans="2:4" ht="15" hidden="1" customHeight="1">
      <c r="B37" t="s">
        <v>68</v>
      </c>
      <c r="D37" s="3">
        <v>0</v>
      </c>
    </row>
    <row r="38" spans="2:4" ht="9" customHeight="1">
      <c r="D38" s="3"/>
    </row>
    <row r="39" spans="2:4" ht="15" customHeight="1">
      <c r="B39" s="1" t="s">
        <v>76</v>
      </c>
      <c r="D39" s="3"/>
    </row>
    <row r="40" spans="2:4">
      <c r="B40" t="s">
        <v>76</v>
      </c>
      <c r="D40" s="3">
        <v>2.63</v>
      </c>
    </row>
    <row r="41" spans="2:4" ht="9" customHeight="1">
      <c r="D41" s="3"/>
    </row>
    <row r="42" spans="2:4" ht="15" customHeight="1" thickBot="1">
      <c r="B42" s="1" t="s">
        <v>98</v>
      </c>
      <c r="D42" s="7">
        <f>+D34-D40</f>
        <v>-55.590000000000025</v>
      </c>
    </row>
    <row r="43" spans="2:4" ht="11.25" customHeight="1">
      <c r="B43" s="1"/>
    </row>
    <row r="49" spans="2:4">
      <c r="B49" t="s">
        <v>65</v>
      </c>
      <c r="C49" s="16" t="s">
        <v>75</v>
      </c>
      <c r="D49" s="16"/>
    </row>
    <row r="50" spans="2:4">
      <c r="B50" t="s">
        <v>83</v>
      </c>
      <c r="C50" s="16" t="s">
        <v>82</v>
      </c>
      <c r="D50" s="16"/>
    </row>
    <row r="53" spans="2:4" hidden="1">
      <c r="B53" t="s">
        <v>37</v>
      </c>
      <c r="C53" t="s">
        <v>39</v>
      </c>
    </row>
    <row r="54" spans="2:4" hidden="1">
      <c r="B54" t="s">
        <v>38</v>
      </c>
      <c r="C54" t="s">
        <v>40</v>
      </c>
    </row>
  </sheetData>
  <mergeCells count="8">
    <mergeCell ref="C49:D49"/>
    <mergeCell ref="C50:D50"/>
    <mergeCell ref="B2:D2"/>
    <mergeCell ref="B3:D3"/>
    <mergeCell ref="B4:D4"/>
    <mergeCell ref="B5:D5"/>
    <mergeCell ref="B6:D6"/>
    <mergeCell ref="B7:D7"/>
  </mergeCells>
  <printOptions horizontalCentered="1"/>
  <pageMargins left="1.2204724409448819" right="0.78740157480314965" top="1.8897637795275593" bottom="0.59055118110236227" header="0.31496062992125984" footer="0.31496062992125984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39" zoomScaleNormal="100" workbookViewId="0">
      <selection activeCell="D55" sqref="D55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95</v>
      </c>
      <c r="C6" s="17"/>
      <c r="D6" s="17"/>
    </row>
    <row r="7" spans="1:8">
      <c r="B7" s="17" t="s">
        <v>84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1539041.37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1539041.37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158036.20000000001</v>
      </c>
    </row>
    <row r="18" spans="1:4">
      <c r="A18">
        <v>411</v>
      </c>
      <c r="B18" t="s">
        <v>28</v>
      </c>
      <c r="D18" s="3">
        <v>792735.99</v>
      </c>
    </row>
    <row r="19" spans="1:4">
      <c r="A19">
        <v>412</v>
      </c>
      <c r="B19" t="s">
        <v>29</v>
      </c>
      <c r="D19" s="4">
        <v>38993.65</v>
      </c>
    </row>
    <row r="20" spans="1:4">
      <c r="D20" s="3">
        <f>SUM(D17:D19)</f>
        <v>989765.84</v>
      </c>
    </row>
    <row r="21" spans="1:4" ht="15.75" thickBot="1">
      <c r="B21" s="1" t="s">
        <v>50</v>
      </c>
      <c r="C21" s="1"/>
      <c r="D21" s="7">
        <f>D13-D20</f>
        <v>549275.53000000014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102384.18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651659.7100000002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651659.7100000002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317.38</v>
      </c>
    </row>
    <row r="36" spans="2:9">
      <c r="B36" t="s">
        <v>88</v>
      </c>
      <c r="D36" s="3">
        <v>39289.68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612052.65000000014</v>
      </c>
    </row>
    <row r="40" spans="2:9" ht="8.25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customHeight="1">
      <c r="B44" s="1" t="s">
        <v>76</v>
      </c>
    </row>
    <row r="45" spans="2:9" ht="15" customHeight="1">
      <c r="B45" t="s">
        <v>76</v>
      </c>
      <c r="D45" s="12">
        <v>18412.03</v>
      </c>
    </row>
    <row r="46" spans="2:9" ht="8.25" customHeight="1"/>
    <row r="47" spans="2:9" ht="15.75" thickBot="1">
      <c r="B47" s="1" t="s">
        <v>86</v>
      </c>
      <c r="D47" s="7">
        <f>D39+D42-D45</f>
        <v>593640.62000000011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2024-12-13T14:46:51Z</cp:lastPrinted>
  <dcterms:created xsi:type="dcterms:W3CDTF">2012-01-02T21:57:10Z</dcterms:created>
  <dcterms:modified xsi:type="dcterms:W3CDTF">2025-01-21T18:34:41Z</dcterms:modified>
</cp:coreProperties>
</file>