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BUZONES_SSF\EFWebBolsaValores\2024\"/>
    </mc:Choice>
  </mc:AlternateContent>
  <xr:revisionPtr revIDLastSave="0" documentId="8_{50C68AC5-7E67-4D02-A630-438AE9B0385F}" xr6:coauthVersionLast="47" xr6:coauthVersionMax="47" xr10:uidLastSave="{00000000-0000-0000-0000-000000000000}"/>
  <bookViews>
    <workbookView xWindow="28680" yWindow="-120" windowWidth="29040" windowHeight="15720" activeTab="1" xr2:uid="{EDEA2E3B-FA96-4B7D-9B2C-541EE7A62364}"/>
  </bookViews>
  <sheets>
    <sheet name="Balance Institucional" sheetId="2" r:id="rId1"/>
    <sheet name="Estados de Resultados Inst." sheetId="3" r:id="rId2"/>
  </sheets>
  <externalReferences>
    <externalReference r:id="rId3"/>
  </externalReferences>
  <definedNames>
    <definedName name="_xlnm.Print_Area" localSheetId="0">'Balance Institucional'!$A$1:$J$63</definedName>
    <definedName name="_xlnm.Print_Area" localSheetId="1">'Estados de Resultados Inst.'!$A$1:$G$57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" l="1"/>
  <c r="D54" i="3"/>
  <c r="D56" i="3" s="1"/>
  <c r="F38" i="3" s="1"/>
  <c r="F49" i="3"/>
  <c r="F47" i="3"/>
  <c r="E45" i="3"/>
  <c r="E44" i="3"/>
  <c r="E43" i="3"/>
  <c r="E42" i="3"/>
  <c r="E41" i="3"/>
  <c r="E36" i="3"/>
  <c r="E35" i="3"/>
  <c r="E34" i="3"/>
  <c r="E33" i="3"/>
  <c r="E32" i="3"/>
  <c r="F26" i="3"/>
  <c r="E24" i="3"/>
  <c r="E23" i="3"/>
  <c r="E22" i="3"/>
  <c r="E21" i="3"/>
  <c r="E20" i="3"/>
  <c r="E19" i="3"/>
  <c r="E18" i="3"/>
  <c r="E15" i="3"/>
  <c r="E14" i="3"/>
  <c r="F13" i="3" s="1"/>
  <c r="E11" i="3"/>
  <c r="E10" i="3"/>
  <c r="E9" i="3"/>
  <c r="F40" i="3" l="1"/>
  <c r="F17" i="3"/>
  <c r="F8" i="3"/>
  <c r="G7" i="3" s="1"/>
  <c r="F31" i="3"/>
  <c r="G30" i="3" s="1"/>
  <c r="G5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Mauricio Antonio Henriquez Rivera</author>
  </authors>
  <commentList>
    <comment ref="C54" authorId="0" shapeId="0" xr:uid="{DD10F8BB-90C6-4CE9-BD2F-0997E295CB3A}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5" authorId="0" shapeId="0" xr:uid="{EA7876FB-8A75-4C95-8CFE-8B2402CA74B1}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<sst xmlns="http://schemas.openxmlformats.org/spreadsheetml/2006/main" count="123" uniqueCount="117">
  <si>
    <t>FONDO SOCIAL PARA LA VIVIENDA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</si>
  <si>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</si>
  <si>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</si>
  <si>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</si>
  <si>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</si>
  <si>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</si>
  <si>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</si>
  <si>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</si>
  <si>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</si>
  <si>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</si>
  <si>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Letras del Tesoro</t>
  </si>
  <si>
    <t>TÍTULOS VALORES EN EL MERCADO NACIONAL</t>
  </si>
  <si>
    <t>Depósitos a Plazo</t>
  </si>
  <si>
    <t>Titulos Valores Diversos</t>
  </si>
  <si>
    <t>CUENTAS POR COBRAR</t>
  </si>
  <si>
    <t>PRÉSTAMOS</t>
  </si>
  <si>
    <t>Anticipo de Fondos y Deudores Varios</t>
  </si>
  <si>
    <t>Financiamiento Interno</t>
  </si>
  <si>
    <t>Reserva de Saneamiento Primas de Seguro</t>
  </si>
  <si>
    <t>Financiamiento Externo</t>
  </si>
  <si>
    <t>Deudores Monetarios por Percibir</t>
  </si>
  <si>
    <t>DEPOSITOS</t>
  </si>
  <si>
    <t>INVERSIONES</t>
  </si>
  <si>
    <t>Depósitos de Personas Naturales</t>
  </si>
  <si>
    <t>Existencia de Consumo</t>
  </si>
  <si>
    <t>Inmuebles para la Venta</t>
  </si>
  <si>
    <t>PROVISIONES</t>
  </si>
  <si>
    <t xml:space="preserve">Reservas de Saneamiento de Activos Extraordinarios </t>
  </si>
  <si>
    <t>Pasivo Laboral</t>
  </si>
  <si>
    <t>Provisión para Prestaciones Laborales</t>
  </si>
  <si>
    <t>PRÉSTAMOS NETOS</t>
  </si>
  <si>
    <t>Cartera Vigente</t>
  </si>
  <si>
    <t>Cartera Vencida</t>
  </si>
  <si>
    <t>Cartera en Ejecución</t>
  </si>
  <si>
    <t>OTROS PASIVOS</t>
  </si>
  <si>
    <t>Reserva de Saneamiento de Capital</t>
  </si>
  <si>
    <t>Acreedores Monetarios por Pagar</t>
  </si>
  <si>
    <t>Reserva para Cobertura de Capital Vencido</t>
  </si>
  <si>
    <t>Reserva Voluntaria Prestamos Reestructurados Vigentes</t>
  </si>
  <si>
    <t>TOTAL PASIVO</t>
  </si>
  <si>
    <t>Reserva Ptamos. Refinanciados Vigentes</t>
  </si>
  <si>
    <t>Reserva para Créditos de Difícil Inscripción</t>
  </si>
  <si>
    <t>PATRIMONIO Y RESERVAS</t>
  </si>
  <si>
    <t>Reserva para Ptamos.Carcava Sta. Lucia</t>
  </si>
  <si>
    <t>Prestamos Personales (Netos)</t>
  </si>
  <si>
    <t xml:space="preserve"> PATRIMONIO </t>
  </si>
  <si>
    <t>Aportes</t>
  </si>
  <si>
    <t>ACTIVO FIJO</t>
  </si>
  <si>
    <t>Resultado del Ejercicio Anterior</t>
  </si>
  <si>
    <t>Bienes Depreciables</t>
  </si>
  <si>
    <t>Resultado del Ejercicio Corriente</t>
  </si>
  <si>
    <t>Reserva de Depreciación Activo</t>
  </si>
  <si>
    <t>Superávit por Revaluación</t>
  </si>
  <si>
    <t>Bienes no Depreciables</t>
  </si>
  <si>
    <t>Derechos de Propiedad Intangible</t>
  </si>
  <si>
    <t>RESERVAS</t>
  </si>
  <si>
    <t>Amortizaciones Derechos de Propiedad Intangible</t>
  </si>
  <si>
    <t>Reservas para Emergencias</t>
  </si>
  <si>
    <t>Reserva para cubrir deducibles y otros quebrantos</t>
  </si>
  <si>
    <t>OTROS ACTIVOS</t>
  </si>
  <si>
    <t>Reserva Riesgo Pais</t>
  </si>
  <si>
    <t>Terrenos entregados en comodato</t>
  </si>
  <si>
    <t>Reserva Para Programas Especiales</t>
  </si>
  <si>
    <t>Seguros Pagados por Anticipado</t>
  </si>
  <si>
    <t>Reserva para Obligaciones con Terceros</t>
  </si>
  <si>
    <t>Combustible y Lubricantes</t>
  </si>
  <si>
    <t>Inversiones en Proyectos y Programas</t>
  </si>
  <si>
    <t>Amortizaciones de Seguros Pagados por Anticipado</t>
  </si>
  <si>
    <t>TOTAL PATRIMONIO Y RESERVAS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</si>
  <si>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</si>
  <si>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</si>
  <si>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</si>
  <si>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</si>
  <si>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Rene Cuellar Marenco</t>
  </si>
  <si>
    <t>Lic. Orlando Alexander Menjivar</t>
  </si>
  <si>
    <t>Gerente de Finanzas</t>
  </si>
  <si>
    <t>Jefe Area de Contabilidad</t>
  </si>
  <si>
    <t xml:space="preserve">ESTADO DE RESULTADOS INSTITUCIONAL 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</si>
  <si>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</si>
  <si>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</si>
  <si>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</si>
  <si>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</si>
  <si>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</si>
  <si>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INTERESES POR TITULOS VALORES</t>
  </si>
  <si>
    <t>VENTA DE BIENES Y SERVICIOS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</si>
  <si>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</si>
  <si>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</si>
  <si>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</si>
  <si>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</si>
  <si>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</si>
  <si>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</si>
  <si>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</si>
  <si>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</si>
  <si>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</si>
  <si>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</si>
  <si>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</si>
  <si>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</si>
  <si>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</si>
  <si>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</si>
  <si>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</si>
  <si>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</si>
  <si>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</si>
  <si>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</si>
  <si>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</si>
  <si>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</si>
  <si>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</si>
  <si>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</si>
  <si>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</si>
  <si>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>BIENES MUEBLES</t>
  </si>
  <si>
    <t>PRESCRIPCION GTIAS. POR DESPERF. DE CONSTRUCCION</t>
  </si>
  <si>
    <t>EXCEDENTE DE PRIMAS DE SEGUROS DE DAÑOS Y DEUDA</t>
  </si>
  <si>
    <t>CONTRIBUCIONES DEL PROGRAMA CASA MUJER</t>
  </si>
  <si>
    <t>COMISIONES A FAVOR DEL I.S.S.S.</t>
  </si>
  <si>
    <t>Descuento sobre compra de titulos valores</t>
  </si>
  <si>
    <t>BALANCE DE SITUACION AL 31 DE OCTUBRE DE 2024</t>
  </si>
  <si>
    <t>DEL 01 DE ENERO AL 31 DE OCTUBRE  DE 2024</t>
  </si>
  <si>
    <t>SANEAMIENTO DE ACTIVOS EXTRAORDINARIOS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</si>
</sst>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(&quot;$&quot;* #,##0.00_);_(&quot;$&quot;* \(#,##0.00\);_(&quot;$&quot;* &quot;-&quot;??_);_(@_)"/>
    <numFmt numFmtId="168" formatCode="_ * #,##0.00_ ;_ * \-#,##0.00_ ;_ * &quot;-&quot;??_ ;_ @_ "/>
    <numFmt numFmtId="169" formatCode="_-[$$-440A]* #,##0.00_-;\-[$$-440A]* #,##0.00_-;_-[$$-440A]* &quot;-&quot;??_-;_-@_-"/>
    <numFmt numFmtId="170" formatCode="&quot;$&quot;#,##0.00_);\(&quot;$&quot;#,##0.00\)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Aptos Narrow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  <font>
      <sz val="12"/>
      <color rgb="FFFF0000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165" fontId="3" fillId="0" borderId="0" xfId="2" applyNumberFormat="1" applyFont="1" applyProtection="1">
      <protection locked="0"/>
    </xf>
    <xf numFmtId="167" fontId="5" fillId="0" borderId="0" xfId="2" applyNumberFormat="1" applyFont="1" applyProtection="1"/>
    <xf numFmtId="166" fontId="5" fillId="0" borderId="0" xfId="2" applyNumberFormat="1" applyFont="1" applyProtection="1"/>
    <xf numFmtId="166" fontId="3" fillId="0" borderId="0" xfId="2" applyNumberFormat="1" applyFont="1" applyProtection="1"/>
    <xf numFmtId="166" fontId="4" fillId="0" borderId="0" xfId="2" applyNumberFormat="1" applyFont="1" applyProtection="1"/>
    <xf numFmtId="165" fontId="1" fillId="0" borderId="0" xfId="2" applyNumberFormat="1" applyFont="1" applyProtection="1"/>
    <xf numFmtId="165" fontId="1" fillId="0" borderId="0" xfId="2" applyNumberFormat="1" applyFont="1" applyProtection="1">
      <protection locked="0"/>
    </xf>
    <xf numFmtId="166" fontId="5" fillId="0" borderId="1" xfId="2" applyNumberFormat="1" applyFont="1" applyBorder="1" applyProtection="1"/>
    <xf numFmtId="166" fontId="5" fillId="0" borderId="2" xfId="2" applyNumberFormat="1" applyFont="1" applyBorder="1" applyProtection="1"/>
    <xf numFmtId="166" fontId="5" fillId="0" borderId="0" xfId="2" applyNumberFormat="1" applyFont="1" applyBorder="1" applyProtection="1"/>
    <xf numFmtId="166" fontId="4" fillId="0" borderId="0" xfId="2" applyNumberFormat="1" applyFont="1" applyBorder="1" applyProtection="1"/>
    <xf numFmtId="166" fontId="5" fillId="0" borderId="3" xfId="2" applyNumberFormat="1" applyFont="1" applyBorder="1" applyProtection="1"/>
    <xf numFmtId="166" fontId="7" fillId="0" borderId="0" xfId="2" applyNumberFormat="1" applyFont="1" applyProtection="1">
      <protection locked="0"/>
    </xf>
    <xf numFmtId="165" fontId="7" fillId="0" borderId="0" xfId="2" applyNumberFormat="1" applyFont="1" applyProtection="1">
      <protection locked="0"/>
    </xf>
    <xf numFmtId="164" fontId="7" fillId="0" borderId="0" xfId="2" applyFont="1" applyProtection="1">
      <protection locked="0"/>
    </xf>
    <xf numFmtId="165" fontId="12" fillId="0" borderId="0" xfId="2" applyNumberFormat="1" applyFont="1" applyProtection="1">
      <protection locked="0"/>
    </xf>
    <xf numFmtId="165" fontId="9" fillId="0" borderId="0" xfId="2" applyNumberFormat="1" applyFont="1"/>
    <xf numFmtId="166" fontId="9" fillId="2" borderId="0" xfId="2" applyNumberFormat="1" applyFont="1" applyFill="1" applyProtection="1"/>
    <xf numFmtId="166" fontId="2" fillId="0" borderId="0" xfId="2" applyNumberFormat="1" applyFont="1" applyProtection="1"/>
    <xf numFmtId="166" fontId="9" fillId="0" borderId="0" xfId="2" applyNumberFormat="1" applyFont="1" applyProtection="1"/>
    <xf numFmtId="165" fontId="10" fillId="0" borderId="0" xfId="2" applyNumberFormat="1" applyFont="1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/>
    <xf numFmtId="0" fontId="4" fillId="0" borderId="0" xfId="0" applyFont="1" applyProtection="1">
      <protection locked="0"/>
    </xf>
    <xf numFmtId="168" fontId="5" fillId="0" borderId="0" xfId="0" applyNumberFormat="1" applyFont="1" applyAlignment="1" applyProtection="1">
      <alignment horizontal="left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4" fillId="0" borderId="0" xfId="0" applyNumberFormat="1" applyFont="1"/>
    <xf numFmtId="0" fontId="7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166" fontId="8" fillId="0" borderId="0" xfId="0" applyNumberFormat="1" applyFont="1"/>
    <xf numFmtId="168" fontId="5" fillId="0" borderId="0" xfId="0" applyNumberFormat="1" applyFont="1" applyProtection="1">
      <protection locked="0"/>
    </xf>
    <xf numFmtId="166" fontId="3" fillId="0" borderId="0" xfId="0" applyNumberFormat="1" applyFont="1" applyAlignment="1" applyProtection="1">
      <alignment horizontal="left"/>
      <protection locked="0"/>
    </xf>
    <xf numFmtId="166" fontId="8" fillId="0" borderId="1" xfId="0" applyNumberFormat="1" applyFont="1" applyBorder="1"/>
    <xf numFmtId="49" fontId="4" fillId="0" borderId="0" xfId="0" applyNumberFormat="1" applyFont="1" applyProtection="1">
      <protection locked="0"/>
    </xf>
    <xf numFmtId="168" fontId="4" fillId="0" borderId="0" xfId="0" applyNumberFormat="1" applyFont="1" applyProtection="1">
      <protection locked="0"/>
    </xf>
    <xf numFmtId="168" fontId="8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/>
    <xf numFmtId="0" fontId="8" fillId="0" borderId="0" xfId="0" applyFont="1" applyProtection="1">
      <protection locked="0"/>
    </xf>
    <xf numFmtId="166" fontId="3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166" fontId="1" fillId="0" borderId="0" xfId="0" applyNumberFormat="1" applyFont="1" applyProtection="1">
      <protection locked="0"/>
    </xf>
    <xf numFmtId="166" fontId="5" fillId="0" borderId="1" xfId="0" applyNumberFormat="1" applyFont="1" applyBorder="1"/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8" fillId="2" borderId="0" xfId="0" applyNumberFormat="1" applyFont="1" applyFill="1" applyAlignment="1" applyProtection="1">
      <alignment horizontal="left"/>
      <protection locked="0"/>
    </xf>
    <xf numFmtId="166" fontId="8" fillId="2" borderId="0" xfId="0" applyNumberFormat="1" applyFont="1" applyFill="1"/>
    <xf numFmtId="166" fontId="8" fillId="2" borderId="1" xfId="0" applyNumberFormat="1" applyFont="1" applyFill="1" applyBorder="1"/>
    <xf numFmtId="49" fontId="2" fillId="0" borderId="0" xfId="0" applyNumberFormat="1" applyFont="1" applyAlignment="1" applyProtection="1">
      <alignment horizontal="left"/>
      <protection locked="0"/>
    </xf>
    <xf numFmtId="166" fontId="5" fillId="0" borderId="2" xfId="0" applyNumberFormat="1" applyFont="1" applyBorder="1"/>
    <xf numFmtId="168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169" fontId="1" fillId="0" borderId="0" xfId="0" applyNumberFormat="1" applyFont="1" applyProtection="1">
      <protection locked="0"/>
    </xf>
    <xf numFmtId="168" fontId="4" fillId="0" borderId="0" xfId="0" applyNumberFormat="1" applyFont="1" applyAlignment="1" applyProtection="1">
      <alignment horizontal="left"/>
      <protection locked="0"/>
    </xf>
    <xf numFmtId="166" fontId="4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166" fontId="9" fillId="0" borderId="0" xfId="0" applyNumberFormat="1" applyFont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168" fontId="2" fillId="0" borderId="0" xfId="0" applyNumberFormat="1" applyFont="1" applyAlignment="1" applyProtection="1">
      <alignment horizontal="left" vertical="center"/>
      <protection locked="0"/>
    </xf>
    <xf numFmtId="166" fontId="5" fillId="0" borderId="3" xfId="0" applyNumberFormat="1" applyFont="1" applyBorder="1"/>
    <xf numFmtId="168" fontId="7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/>
    <xf numFmtId="170" fontId="1" fillId="0" borderId="0" xfId="0" applyNumberFormat="1" applyFont="1" applyProtection="1">
      <protection locked="0"/>
    </xf>
    <xf numFmtId="166" fontId="2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166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49" fontId="12" fillId="0" borderId="0" xfId="0" applyNumberFormat="1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0" fillId="2" borderId="0" xfId="0" applyFont="1" applyFill="1"/>
    <xf numFmtId="0" fontId="10" fillId="0" borderId="0" xfId="0" applyFont="1"/>
    <xf numFmtId="49" fontId="2" fillId="2" borderId="0" xfId="0" applyNumberFormat="1" applyFont="1" applyFill="1" applyAlignment="1">
      <alignment horizontal="center"/>
    </xf>
    <xf numFmtId="0" fontId="9" fillId="0" borderId="0" xfId="0" applyFont="1"/>
    <xf numFmtId="49" fontId="14" fillId="2" borderId="0" xfId="0" applyNumberFormat="1" applyFont="1" applyFill="1"/>
    <xf numFmtId="49" fontId="9" fillId="0" borderId="0" xfId="0" applyNumberFormat="1" applyFont="1" applyAlignment="1">
      <alignment horizontal="left"/>
    </xf>
    <xf numFmtId="170" fontId="9" fillId="0" borderId="0" xfId="0" applyNumberFormat="1" applyFont="1"/>
    <xf numFmtId="0" fontId="2" fillId="0" borderId="0" xfId="0" applyFont="1"/>
    <xf numFmtId="49" fontId="2" fillId="2" borderId="0" xfId="0" applyNumberFormat="1" applyFont="1" applyFill="1"/>
    <xf numFmtId="49" fontId="9" fillId="0" borderId="0" xfId="0" applyNumberFormat="1" applyFont="1"/>
    <xf numFmtId="49" fontId="9" fillId="2" borderId="0" xfId="0" applyNumberFormat="1" applyFont="1" applyFill="1" applyAlignment="1">
      <alignment horizontal="left"/>
    </xf>
    <xf numFmtId="170" fontId="9" fillId="2" borderId="0" xfId="0" applyNumberFormat="1" applyFont="1" applyFill="1"/>
    <xf numFmtId="166" fontId="2" fillId="2" borderId="0" xfId="0" applyNumberFormat="1" applyFont="1" applyFill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170" fontId="2" fillId="0" borderId="0" xfId="0" applyNumberFormat="1" applyFont="1"/>
    <xf numFmtId="166" fontId="2" fillId="0" borderId="0" xfId="0" applyNumberFormat="1" applyFont="1"/>
    <xf numFmtId="0" fontId="13" fillId="0" borderId="0" xfId="0" applyFont="1"/>
    <xf numFmtId="49" fontId="8" fillId="0" borderId="0" xfId="0" applyNumberFormat="1" applyFont="1" applyAlignment="1">
      <alignment horizontal="left"/>
    </xf>
    <xf numFmtId="166" fontId="9" fillId="0" borderId="1" xfId="0" applyNumberFormat="1" applyFont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49" fontId="8" fillId="0" borderId="0" xfId="0" applyNumberFormat="1" applyFont="1"/>
    <xf numFmtId="49" fontId="10" fillId="0" borderId="0" xfId="0" applyNumberFormat="1" applyFont="1"/>
    <xf numFmtId="49" fontId="10" fillId="0" borderId="0" xfId="0" applyNumberFormat="1" applyFont="1" applyAlignment="1">
      <alignment horizontal="left"/>
    </xf>
    <xf numFmtId="170" fontId="10" fillId="0" borderId="0" xfId="0" applyNumberFormat="1" applyFont="1"/>
    <xf numFmtId="49" fontId="7" fillId="0" borderId="0" xfId="0" applyNumberFormat="1" applyFont="1"/>
    <xf numFmtId="0" fontId="7" fillId="0" borderId="0" xfId="0" applyFont="1" applyAlignment="1">
      <alignment horizontal="center"/>
    </xf>
    <xf numFmtId="168" fontId="13" fillId="2" borderId="0" xfId="0" applyNumberFormat="1" applyFont="1" applyFill="1"/>
    <xf numFmtId="0" fontId="13" fillId="2" borderId="0" xfId="0" applyFont="1" applyFill="1"/>
    <xf numFmtId="166" fontId="10" fillId="0" borderId="0" xfId="0" applyNumberFormat="1" applyFont="1"/>
    <xf numFmtId="166" fontId="13" fillId="0" borderId="0" xfId="0" applyNumberFormat="1" applyFont="1"/>
    <xf numFmtId="8" fontId="10" fillId="0" borderId="0" xfId="0" applyNumberFormat="1" applyFont="1"/>
    <xf numFmtId="0" fontId="15" fillId="0" borderId="0" xfId="0" applyFont="1"/>
    <xf numFmtId="8" fontId="15" fillId="0" borderId="0" xfId="0" applyNumberFormat="1" applyFont="1"/>
    <xf numFmtId="0" fontId="10" fillId="0" borderId="0" xfId="0" applyFont="1" applyAlignment="1">
      <alignment horizontal="left"/>
    </xf>
    <xf numFmtId="8" fontId="16" fillId="0" borderId="0" xfId="0" applyNumberFormat="1" applyFont="1"/>
    <xf numFmtId="164" fontId="10" fillId="0" borderId="0" xfId="2" applyFont="1" applyFill="1"/>
    <xf numFmtId="168" fontId="5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49" fontId="7" fillId="0" borderId="0" xfId="0" applyNumberFormat="1" applyFont="1" applyAlignment="1">
      <alignment horizontal="center"/>
    </xf>
    <xf numFmtId="168" fontId="2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3">
    <cellStyle name="Moneda 2" xfId="2" xr:uid="{B26CB90D-42E5-46BC-AE6F-41F1E93A1021}"/>
    <cellStyle name="Normal" xfId="0" builtinId="0"/>
    <cellStyle name="Normal 2" xfId="1" xr:uid="{4D86C2C6-AB80-4A04-A6DD-2F12A7816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9D626D1-7A97-44FF-95FD-E585E4628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364E64AB-0EAB-4A2A-AE40-7FC2EE389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FF5B6B81-59EA-49D5-9EF1-81343C7A8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80919E2-507C-4C59-9CC8-932C9A4DE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7994819A-9C49-445C-850A-F195B9F9A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53465" cy="826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176212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69FF031-8258-4A00-B7D8-3BCFE5FB9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47625</xdr:colOff>
      <xdr:row>0</xdr:row>
      <xdr:rowOff>38100</xdr:rowOff>
    </xdr:from>
    <xdr:ext cx="1038225" cy="823912"/>
    <xdr:pic>
      <xdr:nvPicPr>
        <xdr:cNvPr id="3" name="1 Imagen">
          <a:extLst>
            <a:ext uri="{FF2B5EF4-FFF2-40B4-BE49-F238E27FC236}">
              <a16:creationId xmlns:a16="http://schemas.microsoft.com/office/drawing/2014/main" id="{45DA8493-0400-4E1A-893F-6D0FF0467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176212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BB4B672C-E244-4315-A142-CC3FF7C1F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176212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BFE74BFB-7EC7-4523-A1C6-F45DC381B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176212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3E020E9B-0508-47C4-8433-7998428A4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176212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7446E107-7D55-41A2-B9DA-EB2F71FE9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166687</xdr:rowOff>
    </xdr:to>
    <xdr:pic>
      <xdr:nvPicPr>
        <xdr:cNvPr id="10" name="1 Imagen">
          <a:extLst>
            <a:ext uri="{FF2B5EF4-FFF2-40B4-BE49-F238E27FC236}">
              <a16:creationId xmlns:a16="http://schemas.microsoft.com/office/drawing/2014/main" id="{514F3C6A-809B-4C7E-AC7C-129183F08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47750" cy="814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166687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0B10A874-F47C-4D79-B094-8AD9A8091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47750" cy="814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EJERCICIO%20CONTABLE%202024\10.%20OCT.%202024\EF's%20Institucionales%20OCT.-2024.xlsx" TargetMode="External"/><Relationship Id="rId1" Type="http://schemas.openxmlformats.org/officeDocument/2006/relationships/externalLinkPath" Target="file:///J:\EJERCICIO%20CONTABLE%202024\10.%20OCT.%202024\EF's%20Institucionales%20OCT.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do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>
        <row r="218">
          <cell r="A218" t="str">
            <v>INGRESOS DE OPERACIÓN</v>
          </cell>
        </row>
        <row r="219">
          <cell r="A219" t="str">
            <v>Financieros</v>
          </cell>
        </row>
        <row r="220">
          <cell r="A220" t="str">
            <v>.</v>
          </cell>
          <cell r="B220" t="str">
            <v>INTERESES SOBRE DEPOSITOS BANCARIOS</v>
          </cell>
          <cell r="D220">
            <v>1801397.0299999998</v>
          </cell>
        </row>
        <row r="221">
          <cell r="A221" t="str">
            <v>.</v>
          </cell>
          <cell r="B221" t="str">
            <v>85503004</v>
          </cell>
          <cell r="C221">
            <v>755896.65</v>
          </cell>
          <cell r="D221" t="str">
            <v>depositos a plazo</v>
          </cell>
        </row>
        <row r="222">
          <cell r="A222" t="str">
            <v>.</v>
          </cell>
          <cell r="B222" t="str">
            <v>85503099001</v>
          </cell>
          <cell r="C222">
            <v>1045500</v>
          </cell>
          <cell r="D222" t="str">
            <v>ints.ahorros</v>
          </cell>
        </row>
        <row r="223">
          <cell r="A223" t="str">
            <v>.</v>
          </cell>
          <cell r="B223" t="str">
            <v>85503099005</v>
          </cell>
          <cell r="C223">
            <v>0.38</v>
          </cell>
          <cell r="D223" t="str">
            <v>ints.otros</v>
          </cell>
        </row>
        <row r="224">
          <cell r="A224" t="str">
            <v>.</v>
          </cell>
          <cell r="B224" t="str">
            <v>INTERESES POR PRESTAMOS</v>
          </cell>
          <cell r="D224">
            <v>68015314.159999996</v>
          </cell>
        </row>
        <row r="225">
          <cell r="B225" t="str">
            <v>85507005</v>
          </cell>
          <cell r="C225">
            <v>0</v>
          </cell>
        </row>
        <row r="226">
          <cell r="A226" t="str">
            <v>.</v>
          </cell>
          <cell r="B226" t="str">
            <v>85507008</v>
          </cell>
          <cell r="C226">
            <v>0</v>
          </cell>
        </row>
        <row r="227">
          <cell r="A227" t="str">
            <v>.</v>
          </cell>
          <cell r="B227" t="str">
            <v>85507010</v>
          </cell>
          <cell r="C227">
            <v>68015314.159999996</v>
          </cell>
          <cell r="D227" t="str">
            <v>ints.ptamos.hipotecarios</v>
          </cell>
        </row>
        <row r="228">
          <cell r="A228" t="str">
            <v>.</v>
          </cell>
          <cell r="B228" t="str">
            <v>INTERESES POR TITULOS VALORES</v>
          </cell>
          <cell r="D228">
            <v>376164.84</v>
          </cell>
        </row>
        <row r="229">
          <cell r="A229" t="str">
            <v>.</v>
          </cell>
          <cell r="B229" t="str">
            <v>85503002</v>
          </cell>
          <cell r="C229">
            <v>376164.84</v>
          </cell>
          <cell r="D229" t="str">
            <v>ints.letes</v>
          </cell>
        </row>
        <row r="230">
          <cell r="B230" t="str">
            <v>INGRESOS FIDEVIVE</v>
          </cell>
          <cell r="D230">
            <v>0</v>
          </cell>
        </row>
        <row r="231">
          <cell r="B231" t="str">
            <v>85503099007</v>
          </cell>
          <cell r="C231">
            <v>0</v>
          </cell>
        </row>
        <row r="232">
          <cell r="A232" t="str">
            <v>VENTA DE BIENES Y SERVICIOS</v>
          </cell>
        </row>
        <row r="233">
          <cell r="B233" t="str">
            <v>PRODUCTOS MATERIALES</v>
          </cell>
        </row>
        <row r="234">
          <cell r="B234" t="str">
            <v>85805099</v>
          </cell>
          <cell r="C234">
            <v>0</v>
          </cell>
        </row>
        <row r="235">
          <cell r="B235" t="str">
            <v>BIENES MUEBLES</v>
          </cell>
          <cell r="D235">
            <v>0</v>
          </cell>
        </row>
        <row r="236">
          <cell r="B236" t="str">
            <v>85811</v>
          </cell>
          <cell r="C236">
            <v>0</v>
          </cell>
        </row>
        <row r="237">
          <cell r="A237" t="str">
            <v>.</v>
          </cell>
          <cell r="B237" t="str">
            <v>TERRENOS Y VIVIENDAS (NETOS)</v>
          </cell>
          <cell r="D237">
            <v>3209527.3099999987</v>
          </cell>
        </row>
        <row r="238">
          <cell r="A238" t="str">
            <v>-</v>
          </cell>
          <cell r="B238" t="str">
            <v>83805002</v>
          </cell>
          <cell r="C238">
            <v>-12.34</v>
          </cell>
        </row>
        <row r="239">
          <cell r="B239" t="str">
            <v>83813004</v>
          </cell>
          <cell r="C239">
            <v>0</v>
          </cell>
        </row>
        <row r="240">
          <cell r="A240" t="str">
            <v>-</v>
          </cell>
          <cell r="B240" t="str">
            <v>83819002</v>
          </cell>
          <cell r="C240">
            <v>-14290176.68</v>
          </cell>
          <cell r="D240" t="str">
            <v>costo de venta de activos extraord.</v>
          </cell>
        </row>
        <row r="241">
          <cell r="A241" t="str">
            <v>-</v>
          </cell>
          <cell r="B241" t="str">
            <v>83819001</v>
          </cell>
          <cell r="C241">
            <v>0</v>
          </cell>
        </row>
        <row r="242">
          <cell r="A242" t="str">
            <v>-</v>
          </cell>
          <cell r="B242" t="str">
            <v>83821</v>
          </cell>
          <cell r="C242">
            <v>-9204.7999999999993</v>
          </cell>
        </row>
        <row r="243">
          <cell r="A243" t="str">
            <v>-</v>
          </cell>
          <cell r="B243" t="str">
            <v>83905003</v>
          </cell>
          <cell r="C243">
            <v>0</v>
          </cell>
        </row>
        <row r="244">
          <cell r="A244" t="str">
            <v>+</v>
          </cell>
          <cell r="B244" t="str">
            <v>85807099</v>
          </cell>
          <cell r="C244">
            <v>361169.2</v>
          </cell>
          <cell r="D244" t="str">
            <v>diversos</v>
          </cell>
        </row>
        <row r="245">
          <cell r="A245" t="str">
            <v>+</v>
          </cell>
          <cell r="B245" t="str">
            <v>85813001</v>
          </cell>
          <cell r="C245">
            <v>571.42999999999995</v>
          </cell>
        </row>
        <row r="246">
          <cell r="A246" t="str">
            <v>+</v>
          </cell>
          <cell r="B246" t="str">
            <v>85813002001</v>
          </cell>
          <cell r="C246">
            <v>17147180.5</v>
          </cell>
          <cell r="D246" t="str">
            <v>venta de viviendas(activos)</v>
          </cell>
        </row>
        <row r="247">
          <cell r="B247" t="str">
            <v>85813002002</v>
          </cell>
          <cell r="C247">
            <v>0</v>
          </cell>
        </row>
        <row r="248">
          <cell r="A248" t="str">
            <v>+</v>
          </cell>
          <cell r="B248" t="str">
            <v>85951010</v>
          </cell>
          <cell r="C248">
            <v>0</v>
          </cell>
        </row>
        <row r="249">
          <cell r="B249" t="str">
            <v>85951011</v>
          </cell>
          <cell r="C249">
            <v>0</v>
          </cell>
        </row>
        <row r="250">
          <cell r="A250" t="str">
            <v>+</v>
          </cell>
          <cell r="B250" t="str">
            <v>85951012</v>
          </cell>
          <cell r="C250">
            <v>0</v>
          </cell>
        </row>
        <row r="251">
          <cell r="A251" t="str">
            <v>OTROS INGRESOS</v>
          </cell>
          <cell r="C251">
            <v>0</v>
          </cell>
        </row>
        <row r="252">
          <cell r="B252" t="str">
            <v>RECUPERACION DE PRESTAMOS E INTERESES (CASTIGADOS)</v>
          </cell>
          <cell r="D252">
            <v>35040723.890000001</v>
          </cell>
        </row>
        <row r="253">
          <cell r="B253" t="str">
            <v>85909099002</v>
          </cell>
          <cell r="C253">
            <v>35040723.890000001</v>
          </cell>
        </row>
        <row r="254">
          <cell r="B254" t="str">
            <v>PRESCRIPCION DE COTIZACIONES</v>
          </cell>
          <cell r="D254">
            <v>1213137.78</v>
          </cell>
        </row>
        <row r="255">
          <cell r="B255" t="str">
            <v>85903099001</v>
          </cell>
          <cell r="C255">
            <v>1213137.78</v>
          </cell>
        </row>
        <row r="256">
          <cell r="B256" t="str">
            <v>PRESCRIPCION POR EXCEDENTES DE PRESTAMOS</v>
          </cell>
          <cell r="D256">
            <v>107839.34</v>
          </cell>
        </row>
        <row r="257">
          <cell r="B257" t="str">
            <v>85903099002</v>
          </cell>
          <cell r="C257">
            <v>107839.34</v>
          </cell>
        </row>
        <row r="258">
          <cell r="B258" t="str">
            <v>PRESCRIPCION GTIAS. POR DESPERF. DE CONSTRUCCION</v>
          </cell>
          <cell r="D258">
            <v>0</v>
          </cell>
        </row>
        <row r="259">
          <cell r="B259" t="str">
            <v>85903099003</v>
          </cell>
          <cell r="C259">
            <v>0</v>
          </cell>
        </row>
        <row r="260">
          <cell r="B260" t="str">
            <v>85903099009</v>
          </cell>
          <cell r="C260">
            <v>0</v>
          </cell>
        </row>
        <row r="261">
          <cell r="B261" t="str">
            <v>EXCEDENTE DE PRIMAS DE SEGUROS DE DAÑOS Y DEUDA</v>
          </cell>
          <cell r="D261">
            <v>0</v>
          </cell>
        </row>
        <row r="262">
          <cell r="B262" t="str">
            <v>85909099003</v>
          </cell>
          <cell r="C262">
            <v>0</v>
          </cell>
        </row>
        <row r="263">
          <cell r="B263" t="str">
            <v>CONTRIBUCIONES DEL PROGRAMA CASA MUJER</v>
          </cell>
          <cell r="D263">
            <v>0</v>
          </cell>
        </row>
        <row r="264">
          <cell r="B264" t="str">
            <v>85909099004</v>
          </cell>
          <cell r="C264">
            <v>0</v>
          </cell>
        </row>
        <row r="265">
          <cell r="B265" t="str">
            <v>VARIOS</v>
          </cell>
          <cell r="D265">
            <v>20448.57</v>
          </cell>
        </row>
        <row r="266">
          <cell r="B266" t="str">
            <v>85699</v>
          </cell>
          <cell r="C266">
            <v>0</v>
          </cell>
        </row>
        <row r="267">
          <cell r="B267" t="str">
            <v>85699001</v>
          </cell>
          <cell r="C267">
            <v>0</v>
          </cell>
        </row>
        <row r="268">
          <cell r="A268" t="str">
            <v>-</v>
          </cell>
          <cell r="B268" t="str">
            <v>85699002</v>
          </cell>
          <cell r="C268">
            <v>0</v>
          </cell>
        </row>
        <row r="269">
          <cell r="B269" t="str">
            <v>85601</v>
          </cell>
          <cell r="C269">
            <v>0</v>
          </cell>
        </row>
        <row r="270">
          <cell r="A270" t="str">
            <v>+</v>
          </cell>
          <cell r="B270" t="str">
            <v>85807099001</v>
          </cell>
          <cell r="C270">
            <v>0</v>
          </cell>
        </row>
        <row r="271">
          <cell r="A271" t="str">
            <v>+</v>
          </cell>
          <cell r="B271" t="str">
            <v>85807099003</v>
          </cell>
          <cell r="C271">
            <v>0</v>
          </cell>
        </row>
        <row r="272">
          <cell r="A272" t="str">
            <v>+</v>
          </cell>
          <cell r="B272" t="str">
            <v>85807099004</v>
          </cell>
          <cell r="C272">
            <v>0</v>
          </cell>
        </row>
        <row r="273">
          <cell r="A273" t="str">
            <v>+</v>
          </cell>
          <cell r="B273" t="str">
            <v>85807099005</v>
          </cell>
          <cell r="C273">
            <v>0</v>
          </cell>
        </row>
        <row r="274">
          <cell r="A274" t="str">
            <v>+</v>
          </cell>
          <cell r="B274" t="str">
            <v>85807099009</v>
          </cell>
          <cell r="C274">
            <v>0</v>
          </cell>
        </row>
        <row r="275">
          <cell r="A275" t="str">
            <v>+</v>
          </cell>
          <cell r="B275" t="str">
            <v>85807099010</v>
          </cell>
          <cell r="C275">
            <v>0</v>
          </cell>
        </row>
        <row r="276">
          <cell r="A276" t="str">
            <v>+</v>
          </cell>
          <cell r="B276" t="str">
            <v>85807099011</v>
          </cell>
          <cell r="C276">
            <v>0</v>
          </cell>
        </row>
        <row r="277">
          <cell r="A277" t="str">
            <v>.</v>
          </cell>
          <cell r="B277" t="str">
            <v>85901002</v>
          </cell>
          <cell r="C277">
            <v>0</v>
          </cell>
        </row>
        <row r="278">
          <cell r="B278" t="str">
            <v>85901003</v>
          </cell>
          <cell r="C278">
            <v>1798.57</v>
          </cell>
        </row>
        <row r="279">
          <cell r="B279" t="str">
            <v>85903002</v>
          </cell>
          <cell r="C279">
            <v>18650</v>
          </cell>
        </row>
        <row r="280">
          <cell r="B280" t="str">
            <v>85903003</v>
          </cell>
          <cell r="C280">
            <v>0</v>
          </cell>
          <cell r="D280" t="str">
            <v>ing.por daños de inmuebles</v>
          </cell>
        </row>
        <row r="281">
          <cell r="B281" t="str">
            <v>85903099009</v>
          </cell>
          <cell r="C281">
            <v>0</v>
          </cell>
        </row>
        <row r="282">
          <cell r="B282" t="str">
            <v>85903099002</v>
          </cell>
          <cell r="C282">
            <v>0</v>
          </cell>
        </row>
        <row r="283">
          <cell r="B283" t="str">
            <v>85909099003</v>
          </cell>
          <cell r="C283">
            <v>0</v>
          </cell>
        </row>
        <row r="284">
          <cell r="B284" t="str">
            <v>85951001</v>
          </cell>
          <cell r="C284">
            <v>0</v>
          </cell>
        </row>
        <row r="285">
          <cell r="B285" t="str">
            <v>85951002</v>
          </cell>
          <cell r="C285">
            <v>0</v>
          </cell>
        </row>
        <row r="286">
          <cell r="B286" t="str">
            <v>85951003</v>
          </cell>
          <cell r="C286">
            <v>0</v>
          </cell>
        </row>
        <row r="287">
          <cell r="B287" t="str">
            <v>85951004</v>
          </cell>
          <cell r="C287">
            <v>0</v>
          </cell>
        </row>
        <row r="288">
          <cell r="B288" t="str">
            <v>85951005</v>
          </cell>
          <cell r="C288">
            <v>0</v>
          </cell>
        </row>
        <row r="289">
          <cell r="B289" t="str">
            <v>85951010</v>
          </cell>
          <cell r="C289">
            <v>0</v>
          </cell>
        </row>
        <row r="290">
          <cell r="B290" t="str">
            <v>85951011</v>
          </cell>
          <cell r="C290">
            <v>0</v>
          </cell>
        </row>
        <row r="291">
          <cell r="B291" t="str">
            <v>85503099007</v>
          </cell>
          <cell r="C291">
            <v>0</v>
          </cell>
        </row>
        <row r="292">
          <cell r="B292" t="str">
            <v>85503099007</v>
          </cell>
          <cell r="C292">
            <v>0</v>
          </cell>
        </row>
        <row r="293">
          <cell r="A293" t="str">
            <v>AJUSTE DE EJERCICIOS ANTERIORES</v>
          </cell>
          <cell r="D293">
            <v>14875.48</v>
          </cell>
        </row>
        <row r="294">
          <cell r="A294" t="str">
            <v>.</v>
          </cell>
          <cell r="B294" t="str">
            <v>85955</v>
          </cell>
          <cell r="C294">
            <v>14875.48</v>
          </cell>
        </row>
        <row r="295">
          <cell r="A295" t="str">
            <v>GASTOS DE OPERACIÓN</v>
          </cell>
        </row>
        <row r="296">
          <cell r="A296" t="str">
            <v>FINANCIEROS</v>
          </cell>
        </row>
        <row r="297">
          <cell r="A297" t="str">
            <v>.</v>
          </cell>
          <cell r="B297" t="str">
            <v>INTERESES, COMISIONES Y OTROS S/PRESTAMOS</v>
          </cell>
          <cell r="D297">
            <v>5881298.3600000003</v>
          </cell>
        </row>
        <row r="298">
          <cell r="A298" t="str">
            <v>.</v>
          </cell>
          <cell r="B298" t="str">
            <v>83609</v>
          </cell>
          <cell r="C298">
            <v>1035239.67</v>
          </cell>
        </row>
        <row r="299">
          <cell r="B299" t="str">
            <v>83611</v>
          </cell>
          <cell r="C299">
            <v>4846058.6900000004</v>
          </cell>
        </row>
        <row r="300">
          <cell r="A300" t="str">
            <v>.</v>
          </cell>
          <cell r="B300" t="str">
            <v>INTERESES, COMISIONES Y OTROS S/TITULOS VALORES</v>
          </cell>
          <cell r="D300">
            <v>3646901.1</v>
          </cell>
        </row>
        <row r="301">
          <cell r="A301" t="str">
            <v>.</v>
          </cell>
          <cell r="B301" t="str">
            <v>83605</v>
          </cell>
          <cell r="C301">
            <v>3646901.1</v>
          </cell>
        </row>
        <row r="302">
          <cell r="A302" t="str">
            <v>.</v>
          </cell>
          <cell r="B302" t="str">
            <v>INTERESES SOBRE DEPOSITOS DE COTIZACIONES</v>
          </cell>
          <cell r="D302">
            <v>547384.84</v>
          </cell>
        </row>
        <row r="303">
          <cell r="B303" t="str">
            <v>83709004001</v>
          </cell>
          <cell r="C303">
            <v>547384.84</v>
          </cell>
        </row>
        <row r="304">
          <cell r="A304" t="str">
            <v>.</v>
          </cell>
          <cell r="B304" t="str">
            <v>COMISIONES A FAVOR DEL I.S.S.S.</v>
          </cell>
          <cell r="D304">
            <v>484.81</v>
          </cell>
        </row>
        <row r="305">
          <cell r="A305" t="str">
            <v>.</v>
          </cell>
          <cell r="B305" t="str">
            <v>83601003001</v>
          </cell>
          <cell r="C305">
            <v>484.81</v>
          </cell>
        </row>
        <row r="306">
          <cell r="A306" t="str">
            <v>.</v>
          </cell>
          <cell r="B306" t="str">
            <v>IMPUESTO (IVA)</v>
          </cell>
          <cell r="D306">
            <v>0</v>
          </cell>
        </row>
        <row r="307">
          <cell r="A307" t="str">
            <v>.</v>
          </cell>
          <cell r="B307" t="str">
            <v>83603004</v>
          </cell>
          <cell r="C307">
            <v>0</v>
          </cell>
        </row>
        <row r="308">
          <cell r="A308" t="str">
            <v>.</v>
          </cell>
          <cell r="B308" t="str">
            <v>OTROS GASTOS FINANCIEROS</v>
          </cell>
          <cell r="D308">
            <v>450818.65</v>
          </cell>
        </row>
        <row r="309">
          <cell r="A309" t="str">
            <v>.</v>
          </cell>
          <cell r="B309" t="str">
            <v>83601003003</v>
          </cell>
          <cell r="C309">
            <v>72463</v>
          </cell>
        </row>
        <row r="310">
          <cell r="A310" t="str">
            <v>.</v>
          </cell>
          <cell r="B310" t="str">
            <v>83601003004</v>
          </cell>
          <cell r="C310">
            <v>378355.65</v>
          </cell>
        </row>
        <row r="311">
          <cell r="A311" t="str">
            <v>.</v>
          </cell>
          <cell r="B311" t="str">
            <v>83903001</v>
          </cell>
          <cell r="C311">
            <v>0</v>
          </cell>
        </row>
        <row r="312">
          <cell r="A312" t="str">
            <v>SANEAMIENTO DE PRÉSTAMOS (NETO)</v>
          </cell>
          <cell r="D312">
            <v>27184401.66</v>
          </cell>
        </row>
        <row r="313">
          <cell r="A313" t="str">
            <v>+</v>
          </cell>
          <cell r="B313" t="str">
            <v>83813001</v>
          </cell>
          <cell r="C313">
            <v>0</v>
          </cell>
        </row>
        <row r="314">
          <cell r="B314" t="str">
            <v>83813003</v>
          </cell>
          <cell r="C314">
            <v>0</v>
          </cell>
        </row>
        <row r="315">
          <cell r="A315" t="str">
            <v>+</v>
          </cell>
          <cell r="B315" t="str">
            <v>83813004</v>
          </cell>
          <cell r="C315">
            <v>43100000</v>
          </cell>
        </row>
        <row r="316">
          <cell r="A316" t="str">
            <v>+</v>
          </cell>
          <cell r="B316" t="str">
            <v>83813005</v>
          </cell>
          <cell r="C316">
            <v>0</v>
          </cell>
        </row>
        <row r="317">
          <cell r="A317" t="str">
            <v>+</v>
          </cell>
          <cell r="B317" t="str">
            <v>83813007</v>
          </cell>
          <cell r="C317">
            <v>0</v>
          </cell>
        </row>
        <row r="318">
          <cell r="A318" t="str">
            <v>+</v>
          </cell>
          <cell r="B318" t="str">
            <v>83813009</v>
          </cell>
          <cell r="C318">
            <v>0</v>
          </cell>
        </row>
        <row r="319">
          <cell r="B319" t="str">
            <v>85951001</v>
          </cell>
          <cell r="C319">
            <v>0</v>
          </cell>
        </row>
        <row r="320">
          <cell r="A320" t="str">
            <v>-</v>
          </cell>
          <cell r="B320" t="str">
            <v>85951002</v>
          </cell>
          <cell r="C320">
            <v>-6135297.6399999997</v>
          </cell>
        </row>
        <row r="321">
          <cell r="A321" t="str">
            <v>-</v>
          </cell>
          <cell r="B321" t="str">
            <v>85951003</v>
          </cell>
          <cell r="C321">
            <v>0</v>
          </cell>
        </row>
        <row r="322">
          <cell r="A322" t="str">
            <v>-</v>
          </cell>
          <cell r="B322" t="str">
            <v>85951004</v>
          </cell>
          <cell r="C322">
            <v>-36651.360000000001</v>
          </cell>
        </row>
        <row r="323">
          <cell r="A323" t="str">
            <v>-</v>
          </cell>
          <cell r="B323" t="str">
            <v>85951005</v>
          </cell>
          <cell r="C323">
            <v>0</v>
          </cell>
        </row>
        <row r="324">
          <cell r="A324" t="str">
            <v>-</v>
          </cell>
          <cell r="B324" t="str">
            <v>85951006</v>
          </cell>
          <cell r="C324">
            <v>-9545476.3499999996</v>
          </cell>
          <cell r="D324" t="str">
            <v>SANEAMIENTO DE ACTIVOS EXTRAORDINARIOS</v>
          </cell>
        </row>
        <row r="325">
          <cell r="A325" t="str">
            <v>+</v>
          </cell>
          <cell r="B325" t="str">
            <v>83813009</v>
          </cell>
          <cell r="C325">
            <v>0</v>
          </cell>
        </row>
        <row r="326">
          <cell r="B326" t="str">
            <v>85951010</v>
          </cell>
          <cell r="C326">
            <v>0</v>
          </cell>
        </row>
        <row r="327">
          <cell r="A327" t="str">
            <v>-</v>
          </cell>
          <cell r="B327" t="str">
            <v>85951011</v>
          </cell>
          <cell r="C327">
            <v>-198172.99</v>
          </cell>
          <cell r="D327" t="str">
            <v>SANEAMIENTO DE COSTAS PROCESALES</v>
          </cell>
        </row>
        <row r="328">
          <cell r="B328" t="str">
            <v>85951013</v>
          </cell>
          <cell r="C328">
            <v>0</v>
          </cell>
        </row>
        <row r="329">
          <cell r="A329" t="str">
            <v>-</v>
          </cell>
          <cell r="B329" t="str">
            <v>85951014</v>
          </cell>
          <cell r="C329">
            <v>0</v>
          </cell>
        </row>
        <row r="330">
          <cell r="A330" t="str">
            <v>-</v>
          </cell>
          <cell r="B330" t="str">
            <v>85951015</v>
          </cell>
          <cell r="C330">
            <v>0</v>
          </cell>
        </row>
        <row r="331">
          <cell r="A331" t="str">
            <v>ADMINISTRATIVOS</v>
          </cell>
        </row>
        <row r="332">
          <cell r="A332" t="str">
            <v>.</v>
          </cell>
          <cell r="B332" t="str">
            <v>SALARIOS Y OTRAS REMUNERACIONES</v>
          </cell>
          <cell r="D332">
            <v>13288790.08</v>
          </cell>
        </row>
        <row r="333">
          <cell r="A333" t="str">
            <v>.</v>
          </cell>
          <cell r="B333" t="str">
            <v>833</v>
          </cell>
          <cell r="C333">
            <v>13288790.08</v>
          </cell>
        </row>
        <row r="334">
          <cell r="A334" t="str">
            <v>.</v>
          </cell>
          <cell r="B334" t="str">
            <v>COMPRAS DE MAQUINARIAS Y EQUIPOS</v>
          </cell>
          <cell r="D334">
            <v>399669.22</v>
          </cell>
        </row>
        <row r="335">
          <cell r="A335" t="str">
            <v>.</v>
          </cell>
          <cell r="B335" t="str">
            <v>835</v>
          </cell>
          <cell r="C335">
            <v>399669.22</v>
          </cell>
        </row>
        <row r="336">
          <cell r="A336" t="str">
            <v>.</v>
          </cell>
          <cell r="B336" t="str">
            <v>TRANSFERENCIAS OTORGADAS</v>
          </cell>
          <cell r="D336">
            <v>7972.86</v>
          </cell>
        </row>
        <row r="337">
          <cell r="A337" t="str">
            <v>+</v>
          </cell>
          <cell r="B337" t="str">
            <v>837</v>
          </cell>
          <cell r="C337">
            <v>0</v>
          </cell>
        </row>
        <row r="338">
          <cell r="B338" t="str">
            <v>83799001</v>
          </cell>
          <cell r="C338">
            <v>0</v>
          </cell>
          <cell r="D338" t="str">
            <v>*</v>
          </cell>
        </row>
        <row r="339">
          <cell r="B339" t="str">
            <v>83799003</v>
          </cell>
          <cell r="C339">
            <v>410650.23</v>
          </cell>
        </row>
        <row r="340">
          <cell r="B340" t="str">
            <v>83799004</v>
          </cell>
          <cell r="C340">
            <v>0</v>
          </cell>
        </row>
        <row r="341">
          <cell r="A341" t="str">
            <v>-</v>
          </cell>
          <cell r="B341" t="str">
            <v>85699001</v>
          </cell>
          <cell r="C341">
            <v>0</v>
          </cell>
        </row>
        <row r="342">
          <cell r="A342" t="str">
            <v>-</v>
          </cell>
          <cell r="B342" t="str">
            <v>85699002</v>
          </cell>
          <cell r="C342">
            <v>0</v>
          </cell>
        </row>
        <row r="343">
          <cell r="A343" t="str">
            <v>-</v>
          </cell>
          <cell r="B343" t="str">
            <v>85699003</v>
          </cell>
          <cell r="C343">
            <v>-410650.23</v>
          </cell>
        </row>
        <row r="344">
          <cell r="B344" t="str">
            <v>85699004</v>
          </cell>
          <cell r="C344">
            <v>0</v>
          </cell>
        </row>
        <row r="345">
          <cell r="B345" t="str">
            <v>83709003001</v>
          </cell>
          <cell r="C345">
            <v>0</v>
          </cell>
        </row>
        <row r="346">
          <cell r="B346" t="str">
            <v>83709003005</v>
          </cell>
          <cell r="C346">
            <v>7972.86</v>
          </cell>
        </row>
        <row r="347">
          <cell r="A347" t="str">
            <v>-</v>
          </cell>
          <cell r="B347" t="str">
            <v>83713</v>
          </cell>
          <cell r="C347">
            <v>0</v>
          </cell>
        </row>
        <row r="348">
          <cell r="A348" t="str">
            <v>.</v>
          </cell>
          <cell r="B348" t="str">
            <v>DEPRECIACIONES Y AMORTIZACIONES</v>
          </cell>
          <cell r="D348">
            <v>3825283.0300000003</v>
          </cell>
        </row>
        <row r="349">
          <cell r="A349" t="str">
            <v>+</v>
          </cell>
          <cell r="B349" t="str">
            <v>83811</v>
          </cell>
          <cell r="C349">
            <v>3296164.33</v>
          </cell>
        </row>
        <row r="350">
          <cell r="A350" t="str">
            <v>+</v>
          </cell>
          <cell r="B350" t="str">
            <v>83815</v>
          </cell>
          <cell r="C350">
            <v>529118.69999999995</v>
          </cell>
        </row>
        <row r="351">
          <cell r="A351" t="str">
            <v>-</v>
          </cell>
          <cell r="B351" t="str">
            <v>85951015</v>
          </cell>
          <cell r="C351">
            <v>0</v>
          </cell>
        </row>
        <row r="352">
          <cell r="A352" t="str">
            <v>.</v>
          </cell>
          <cell r="B352" t="str">
            <v>GASTOS DE BIENES, CONSUMO Y SERVICIOS</v>
          </cell>
          <cell r="C352">
            <v>0</v>
          </cell>
          <cell r="D352">
            <v>6655431.54</v>
          </cell>
        </row>
        <row r="353">
          <cell r="A353" t="str">
            <v>+</v>
          </cell>
          <cell r="B353" t="str">
            <v>83169001</v>
          </cell>
          <cell r="C353">
            <v>0</v>
          </cell>
        </row>
        <row r="354">
          <cell r="A354" t="str">
            <v>+</v>
          </cell>
          <cell r="B354" t="str">
            <v>83169002</v>
          </cell>
          <cell r="C354">
            <v>0</v>
          </cell>
        </row>
        <row r="355">
          <cell r="A355" t="str">
            <v>+</v>
          </cell>
          <cell r="B355" t="str">
            <v>834</v>
          </cell>
          <cell r="C355">
            <v>6631738.4100000001</v>
          </cell>
        </row>
        <row r="356">
          <cell r="A356" t="str">
            <v>+</v>
          </cell>
          <cell r="B356" t="str">
            <v>83501</v>
          </cell>
          <cell r="C356">
            <v>0</v>
          </cell>
        </row>
        <row r="357">
          <cell r="A357" t="str">
            <v>+</v>
          </cell>
          <cell r="B357" t="str">
            <v>83503</v>
          </cell>
          <cell r="C357">
            <v>0</v>
          </cell>
        </row>
        <row r="358">
          <cell r="A358" t="str">
            <v>+</v>
          </cell>
          <cell r="B358" t="str">
            <v>83507</v>
          </cell>
          <cell r="C358">
            <v>0</v>
          </cell>
        </row>
        <row r="359">
          <cell r="A359" t="str">
            <v>+</v>
          </cell>
          <cell r="B359" t="str">
            <v>83513</v>
          </cell>
          <cell r="C359">
            <v>0</v>
          </cell>
        </row>
        <row r="360">
          <cell r="A360" t="str">
            <v>+</v>
          </cell>
          <cell r="B360" t="str">
            <v>83603099001</v>
          </cell>
          <cell r="C360">
            <v>20592.849999999999</v>
          </cell>
        </row>
        <row r="361">
          <cell r="A361" t="str">
            <v>+</v>
          </cell>
          <cell r="B361" t="str">
            <v>83806001</v>
          </cell>
          <cell r="C361">
            <v>0</v>
          </cell>
        </row>
        <row r="362">
          <cell r="A362" t="str">
            <v>+</v>
          </cell>
          <cell r="B362" t="str">
            <v>83601001</v>
          </cell>
          <cell r="C362">
            <v>3100.28</v>
          </cell>
        </row>
        <row r="363">
          <cell r="A363" t="str">
            <v>+</v>
          </cell>
          <cell r="B363" t="str">
            <v>83601002</v>
          </cell>
          <cell r="C363">
            <v>0</v>
          </cell>
        </row>
        <row r="364">
          <cell r="A364" t="str">
            <v>+</v>
          </cell>
          <cell r="B364" t="str">
            <v>83809001</v>
          </cell>
          <cell r="C364">
            <v>0</v>
          </cell>
        </row>
        <row r="365">
          <cell r="A365" t="str">
            <v>SANEAMIENTO DE ACTIVOS EXTRAORDINARIOS</v>
          </cell>
          <cell r="D365">
            <v>0</v>
          </cell>
        </row>
        <row r="366">
          <cell r="A366" t="str">
            <v>.</v>
          </cell>
          <cell r="B366" t="str">
            <v>83817</v>
          </cell>
          <cell r="C366">
            <v>0</v>
          </cell>
        </row>
        <row r="367">
          <cell r="A367" t="str">
            <v>.</v>
          </cell>
          <cell r="B367" t="str">
            <v>85951006</v>
          </cell>
          <cell r="C367">
            <v>0</v>
          </cell>
        </row>
        <row r="368">
          <cell r="A368" t="str">
            <v>AJUSTES DE EJERCICIOS ANTERIORES</v>
          </cell>
          <cell r="D368">
            <v>7297.7</v>
          </cell>
        </row>
        <row r="369">
          <cell r="B369" t="str">
            <v>83903</v>
          </cell>
          <cell r="C369">
            <v>0</v>
          </cell>
        </row>
        <row r="370">
          <cell r="B370" t="str">
            <v>83951</v>
          </cell>
          <cell r="C370">
            <v>0</v>
          </cell>
        </row>
        <row r="371">
          <cell r="A371" t="str">
            <v>.</v>
          </cell>
          <cell r="B371" t="str">
            <v>83955</v>
          </cell>
          <cell r="C371">
            <v>7297.7</v>
          </cell>
        </row>
        <row r="372">
          <cell r="A372" t="str">
            <v>Resultado del Ejercicio Corriente</v>
          </cell>
        </row>
        <row r="373">
          <cell r="A373" t="str">
            <v xml:space="preserve">               NCB-022</v>
          </cell>
          <cell r="D373">
            <v>27184401.66</v>
          </cell>
        </row>
        <row r="374">
          <cell r="A374" t="str">
            <v>+</v>
          </cell>
          <cell r="B374" t="str">
            <v>83813001</v>
          </cell>
          <cell r="C374">
            <v>0</v>
          </cell>
        </row>
        <row r="375">
          <cell r="A375" t="str">
            <v>+</v>
          </cell>
          <cell r="B375" t="str">
            <v>83813004</v>
          </cell>
          <cell r="C375">
            <v>43100000</v>
          </cell>
        </row>
        <row r="376">
          <cell r="A376" t="str">
            <v>+</v>
          </cell>
          <cell r="B376" t="str">
            <v>83813003</v>
          </cell>
          <cell r="C376">
            <v>0</v>
          </cell>
        </row>
        <row r="377">
          <cell r="A377" t="str">
            <v>+</v>
          </cell>
          <cell r="B377" t="str">
            <v>83813005</v>
          </cell>
          <cell r="C377">
            <v>0</v>
          </cell>
        </row>
        <row r="378">
          <cell r="A378" t="str">
            <v>+</v>
          </cell>
          <cell r="B378" t="str">
            <v>83813007</v>
          </cell>
          <cell r="C378">
            <v>0</v>
          </cell>
        </row>
        <row r="379">
          <cell r="A379" t="str">
            <v>+</v>
          </cell>
          <cell r="B379" t="str">
            <v>83813009</v>
          </cell>
          <cell r="C379">
            <v>0</v>
          </cell>
        </row>
        <row r="380">
          <cell r="A380" t="str">
            <v>-</v>
          </cell>
          <cell r="B380" t="str">
            <v>85951001</v>
          </cell>
          <cell r="C380">
            <v>0</v>
          </cell>
        </row>
        <row r="381">
          <cell r="A381" t="str">
            <v>-</v>
          </cell>
          <cell r="B381" t="str">
            <v>85951002</v>
          </cell>
          <cell r="C381">
            <v>-6135297.6399999997</v>
          </cell>
        </row>
        <row r="382">
          <cell r="A382" t="str">
            <v>-</v>
          </cell>
          <cell r="B382" t="str">
            <v>85951004</v>
          </cell>
          <cell r="C382">
            <v>-36651.360000000001</v>
          </cell>
        </row>
        <row r="383">
          <cell r="B383" t="str">
            <v>85951005</v>
          </cell>
          <cell r="C383">
            <v>0</v>
          </cell>
        </row>
        <row r="384">
          <cell r="A384" t="str">
            <v>-</v>
          </cell>
          <cell r="B384" t="str">
            <v>85951006</v>
          </cell>
          <cell r="C384">
            <v>-9545476.3499999996</v>
          </cell>
        </row>
        <row r="385">
          <cell r="A385" t="str">
            <v>-</v>
          </cell>
          <cell r="B385" t="str">
            <v>85951011</v>
          </cell>
          <cell r="C385">
            <v>-198172.99</v>
          </cell>
        </row>
        <row r="386">
          <cell r="A386" t="str">
            <v>-</v>
          </cell>
          <cell r="B386" t="str">
            <v>85951013</v>
          </cell>
          <cell r="C386">
            <v>0</v>
          </cell>
        </row>
        <row r="387">
          <cell r="A387" t="str">
            <v>-</v>
          </cell>
          <cell r="B387" t="str">
            <v>85951014</v>
          </cell>
          <cell r="C387">
            <v>0</v>
          </cell>
        </row>
        <row r="388">
          <cell r="A388" t="str">
            <v>-</v>
          </cell>
          <cell r="B388" t="str">
            <v>85951015</v>
          </cell>
          <cell r="C388">
            <v>0</v>
          </cell>
        </row>
        <row r="389">
          <cell r="A389" t="str">
            <v xml:space="preserve">               RSVA. P/C CAP. V.</v>
          </cell>
          <cell r="D389">
            <v>0</v>
          </cell>
        </row>
        <row r="390">
          <cell r="A390" t="str">
            <v>+</v>
          </cell>
          <cell r="B390" t="str">
            <v>83813004</v>
          </cell>
          <cell r="C390">
            <v>0</v>
          </cell>
        </row>
        <row r="391">
          <cell r="A391" t="str">
            <v xml:space="preserve">               RSVA. P/CRED.REEST.</v>
          </cell>
          <cell r="D391">
            <v>0</v>
          </cell>
        </row>
        <row r="392">
          <cell r="A392" t="str">
            <v>+</v>
          </cell>
          <cell r="B392" t="str">
            <v>83813009</v>
          </cell>
          <cell r="C392">
            <v>0</v>
          </cell>
        </row>
      </sheetData>
      <sheetData sheetId="3"/>
      <sheetData sheetId="4"/>
      <sheetData sheetId="5"/>
      <sheetData sheetId="6">
        <row r="70">
          <cell r="E70">
            <v>6135297.6399999997</v>
          </cell>
        </row>
        <row r="71">
          <cell r="E71">
            <v>36651.360000000001</v>
          </cell>
        </row>
        <row r="72">
          <cell r="E72">
            <v>9545476.3499999996</v>
          </cell>
        </row>
        <row r="73">
          <cell r="E73">
            <v>198172.99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43100000</v>
          </cell>
        </row>
        <row r="314">
          <cell r="E314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D95E7-7CD8-4F11-968F-F40293CF9CA8}">
  <sheetPr>
    <tabColor rgb="FF92D050"/>
  </sheetPr>
  <dimension ref="A1:L82"/>
  <sheetViews>
    <sheetView showGridLines="0" zoomScaleNormal="100" zoomScaleSheetLayoutView="100" workbookViewId="0">
      <selection activeCell="B29" sqref="B29"/>
    </sheetView>
  </sheetViews>
  <sheetFormatPr baseColWidth="10" defaultColWidth="11.44140625" defaultRowHeight="13.2" x14ac:dyDescent="0.25"/>
  <cols>
    <col min="1" max="1" width="2.44140625" style="22" customWidth="1"/>
    <col min="2" max="2" width="58.6640625" style="54" customWidth="1"/>
    <col min="3" max="3" width="19.6640625" style="22" bestFit="1" customWidth="1"/>
    <col min="4" max="4" width="21.6640625" style="7" customWidth="1"/>
    <col min="5" max="5" width="5.6640625" style="22" customWidth="1"/>
    <col min="6" max="6" width="3.6640625" style="22" customWidth="1"/>
    <col min="7" max="7" width="46.88671875" style="22" customWidth="1"/>
    <col min="8" max="9" width="18.6640625" style="22" customWidth="1"/>
    <col min="10" max="10" width="23.6640625" style="22" customWidth="1"/>
    <col min="11" max="11" width="11.44140625" style="22"/>
    <col min="12" max="12" width="16.88671875" style="22" bestFit="1" customWidth="1"/>
    <col min="13" max="16384" width="11.44140625" style="22"/>
  </cols>
  <sheetData>
    <row r="1" spans="1:10" ht="15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5" x14ac:dyDescent="0.25">
      <c r="A2" s="122" t="s">
        <v>114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5" x14ac:dyDescent="0.2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x14ac:dyDescent="0.25">
      <c r="A4" s="23"/>
      <c r="B4" s="24"/>
      <c r="C4" s="23"/>
      <c r="D4" s="1"/>
      <c r="E4" s="23"/>
      <c r="F4" s="23"/>
      <c r="G4" s="23"/>
      <c r="H4" s="23"/>
      <c r="I4" s="23"/>
      <c r="J4" s="23"/>
    </row>
    <row r="5" spans="1:10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ht="18" customHeight="1" x14ac:dyDescent="0.25">
      <c r="A6" s="123" t="s">
        <v>2</v>
      </c>
      <c r="B6" s="123"/>
      <c r="C6" s="26"/>
      <c r="D6" s="27"/>
      <c r="E6" s="28"/>
      <c r="F6" s="123" t="s">
        <v>3</v>
      </c>
      <c r="G6" s="123"/>
      <c r="H6" s="29"/>
      <c r="I6" s="23"/>
      <c r="J6" s="23"/>
    </row>
    <row r="7" spans="1:10" s="37" customFormat="1" ht="15" customHeight="1" x14ac:dyDescent="0.25">
      <c r="A7" s="30" t="s">
        <v>4</v>
      </c>
      <c r="B7" s="31"/>
      <c r="C7" s="32"/>
      <c r="D7" s="2">
        <v>89635560.350000009</v>
      </c>
      <c r="E7" s="33"/>
      <c r="F7" s="121" t="s">
        <v>5</v>
      </c>
      <c r="G7" s="121"/>
      <c r="H7" s="35"/>
      <c r="I7" s="36"/>
      <c r="J7" s="3">
        <v>8617862.0899999999</v>
      </c>
    </row>
    <row r="8" spans="1:10" ht="15" customHeight="1" x14ac:dyDescent="0.25">
      <c r="A8" s="38"/>
      <c r="B8" s="39" t="s">
        <v>6</v>
      </c>
      <c r="C8" s="40">
        <v>10600</v>
      </c>
      <c r="D8" s="4"/>
      <c r="E8" s="23"/>
      <c r="F8" s="41"/>
      <c r="G8" s="39" t="s">
        <v>7</v>
      </c>
      <c r="H8" s="42"/>
      <c r="I8" s="40">
        <v>5219960.07</v>
      </c>
      <c r="J8" s="4"/>
    </row>
    <row r="9" spans="1:10" ht="15" customHeight="1" x14ac:dyDescent="0.25">
      <c r="A9" s="38"/>
      <c r="B9" s="39" t="s">
        <v>8</v>
      </c>
      <c r="C9" s="40">
        <v>77947824.650000006</v>
      </c>
      <c r="D9" s="4"/>
      <c r="E9" s="23"/>
      <c r="F9" s="41"/>
      <c r="G9" s="39" t="s">
        <v>9</v>
      </c>
      <c r="H9" s="42"/>
      <c r="I9" s="43">
        <v>3397902.02</v>
      </c>
      <c r="J9" s="4"/>
    </row>
    <row r="10" spans="1:10" ht="15" customHeight="1" x14ac:dyDescent="0.25">
      <c r="A10" s="38"/>
      <c r="B10" s="39" t="s">
        <v>10</v>
      </c>
      <c r="C10" s="40">
        <v>6000000</v>
      </c>
      <c r="D10" s="4"/>
      <c r="E10" s="23"/>
      <c r="F10" s="41"/>
      <c r="G10" s="39"/>
      <c r="H10" s="42"/>
      <c r="I10" s="40"/>
      <c r="J10" s="4"/>
    </row>
    <row r="11" spans="1:10" ht="15" customHeight="1" x14ac:dyDescent="0.25">
      <c r="A11" s="38"/>
      <c r="B11" s="39" t="s">
        <v>113</v>
      </c>
      <c r="C11" s="40">
        <v>-432864.3</v>
      </c>
      <c r="E11" s="23"/>
      <c r="F11" s="121" t="s">
        <v>11</v>
      </c>
      <c r="G11" s="121"/>
      <c r="H11" s="42"/>
      <c r="I11" s="40"/>
      <c r="J11" s="3">
        <v>85502660</v>
      </c>
    </row>
    <row r="12" spans="1:10" s="37" customFormat="1" ht="15" customHeight="1" x14ac:dyDescent="0.25">
      <c r="A12" s="30"/>
      <c r="B12" s="39" t="s">
        <v>12</v>
      </c>
      <c r="C12" s="43">
        <v>6110000</v>
      </c>
      <c r="D12" s="4"/>
      <c r="E12" s="33"/>
      <c r="G12" s="39" t="s">
        <v>13</v>
      </c>
      <c r="H12" s="35"/>
      <c r="I12" s="43">
        <v>85502660</v>
      </c>
    </row>
    <row r="13" spans="1:10" s="37" customFormat="1" ht="15" customHeight="1" x14ac:dyDescent="0.25">
      <c r="A13" s="44"/>
      <c r="B13" s="24"/>
      <c r="C13" s="32"/>
      <c r="D13" s="5"/>
      <c r="E13" s="33"/>
      <c r="F13" s="41"/>
      <c r="H13" s="42"/>
      <c r="J13" s="4"/>
    </row>
    <row r="14" spans="1:10" s="37" customFormat="1" ht="15" customHeight="1" x14ac:dyDescent="0.25">
      <c r="A14" s="41" t="s">
        <v>14</v>
      </c>
      <c r="B14" s="31"/>
      <c r="C14" s="32"/>
      <c r="D14" s="3">
        <v>24166544.329999998</v>
      </c>
      <c r="E14" s="33"/>
      <c r="F14" s="41" t="s">
        <v>15</v>
      </c>
      <c r="J14" s="3">
        <v>154798617.22999999</v>
      </c>
    </row>
    <row r="15" spans="1:10" s="37" customFormat="1" ht="15" customHeight="1" x14ac:dyDescent="0.25">
      <c r="A15" s="41"/>
      <c r="B15" s="39" t="s">
        <v>16</v>
      </c>
      <c r="C15" s="40">
        <v>7985971.0299999993</v>
      </c>
      <c r="D15" s="5"/>
      <c r="E15" s="33"/>
      <c r="G15" s="39" t="s">
        <v>17</v>
      </c>
      <c r="H15" s="35"/>
      <c r="I15" s="40">
        <v>19947478.030000001</v>
      </c>
    </row>
    <row r="16" spans="1:10" s="37" customFormat="1" ht="15" customHeight="1" x14ac:dyDescent="0.25">
      <c r="A16" s="41"/>
      <c r="B16" s="39" t="s">
        <v>18</v>
      </c>
      <c r="C16" s="40">
        <v>-190897.78</v>
      </c>
      <c r="D16" s="5"/>
      <c r="E16" s="33"/>
      <c r="F16" s="41"/>
      <c r="G16" s="39" t="s">
        <v>19</v>
      </c>
      <c r="H16" s="42"/>
      <c r="I16" s="43">
        <v>134851139.19999999</v>
      </c>
      <c r="J16" s="5"/>
    </row>
    <row r="17" spans="1:10" s="37" customFormat="1" ht="15" customHeight="1" x14ac:dyDescent="0.25">
      <c r="A17" s="41"/>
      <c r="B17" s="39" t="s">
        <v>20</v>
      </c>
      <c r="C17" s="43">
        <v>16371471.08</v>
      </c>
      <c r="D17" s="5"/>
      <c r="E17" s="33"/>
      <c r="F17" s="41"/>
      <c r="H17" s="42"/>
      <c r="J17" s="5"/>
    </row>
    <row r="18" spans="1:10" ht="15" customHeight="1" x14ac:dyDescent="0.25">
      <c r="A18" s="45"/>
      <c r="B18" s="24"/>
      <c r="C18" s="32"/>
      <c r="D18" s="5"/>
      <c r="E18" s="23"/>
      <c r="F18" s="41" t="s">
        <v>21</v>
      </c>
      <c r="J18" s="3">
        <v>144443136.04000002</v>
      </c>
    </row>
    <row r="19" spans="1:10" ht="15" customHeight="1" x14ac:dyDescent="0.25">
      <c r="A19" s="41" t="s">
        <v>22</v>
      </c>
      <c r="B19" s="31"/>
      <c r="C19" s="32"/>
      <c r="D19" s="3">
        <v>86452.390000000596</v>
      </c>
      <c r="E19" s="23"/>
      <c r="G19" s="38" t="s">
        <v>23</v>
      </c>
      <c r="H19" s="35"/>
      <c r="I19" s="43">
        <v>144443136.04000002</v>
      </c>
    </row>
    <row r="20" spans="1:10" ht="15" customHeight="1" x14ac:dyDescent="0.25">
      <c r="A20" s="46"/>
      <c r="B20" s="39" t="s">
        <v>24</v>
      </c>
      <c r="C20" s="40">
        <v>37918.590000000004</v>
      </c>
      <c r="D20" s="4"/>
      <c r="E20" s="23"/>
      <c r="H20" s="42"/>
      <c r="J20" s="5"/>
    </row>
    <row r="21" spans="1:10" ht="15" customHeight="1" x14ac:dyDescent="0.25">
      <c r="A21" s="46"/>
      <c r="B21" s="39" t="s">
        <v>25</v>
      </c>
      <c r="C21" s="40">
        <v>18653033.59</v>
      </c>
      <c r="D21" s="4"/>
      <c r="E21" s="23"/>
      <c r="F21" s="41" t="s">
        <v>26</v>
      </c>
      <c r="J21" s="3">
        <v>9605191.879999999</v>
      </c>
    </row>
    <row r="22" spans="1:10" ht="15" customHeight="1" x14ac:dyDescent="0.25">
      <c r="A22" s="46"/>
      <c r="B22" s="39" t="s">
        <v>27</v>
      </c>
      <c r="C22" s="43">
        <v>-18604499.789999999</v>
      </c>
      <c r="D22" s="4"/>
      <c r="E22" s="23"/>
      <c r="G22" s="39" t="s">
        <v>28</v>
      </c>
      <c r="H22" s="35"/>
      <c r="I22" s="40">
        <v>671386.01</v>
      </c>
    </row>
    <row r="23" spans="1:10" ht="15" customHeight="1" x14ac:dyDescent="0.25">
      <c r="A23" s="46"/>
      <c r="B23" s="39"/>
      <c r="C23" s="40"/>
      <c r="D23" s="4"/>
      <c r="E23" s="23"/>
      <c r="G23" s="39" t="s">
        <v>29</v>
      </c>
      <c r="H23" s="42"/>
      <c r="I23" s="43">
        <v>8933805.8699999992</v>
      </c>
    </row>
    <row r="24" spans="1:10" s="37" customFormat="1" ht="15" customHeight="1" x14ac:dyDescent="0.25">
      <c r="A24" s="41" t="s">
        <v>30</v>
      </c>
      <c r="B24" s="24"/>
      <c r="C24" s="32"/>
      <c r="D24" s="3">
        <v>965126693.7099998</v>
      </c>
      <c r="E24" s="33"/>
      <c r="F24" s="41"/>
      <c r="J24" s="5"/>
    </row>
    <row r="25" spans="1:10" ht="15" customHeight="1" x14ac:dyDescent="0.25">
      <c r="B25" s="39" t="s">
        <v>31</v>
      </c>
      <c r="C25" s="40">
        <v>1238534140.8499999</v>
      </c>
      <c r="D25" s="6"/>
      <c r="E25" s="23"/>
      <c r="F25" s="41"/>
      <c r="H25" s="42"/>
      <c r="J25" s="5"/>
    </row>
    <row r="26" spans="1:10" s="7" customFormat="1" ht="15" customHeight="1" x14ac:dyDescent="0.25">
      <c r="A26" s="46"/>
      <c r="B26" s="39" t="s">
        <v>32</v>
      </c>
      <c r="C26" s="40">
        <v>28945942.510000002</v>
      </c>
      <c r="D26" s="4"/>
      <c r="E26" s="23"/>
    </row>
    <row r="27" spans="1:10" s="7" customFormat="1" ht="15" customHeight="1" x14ac:dyDescent="0.25">
      <c r="A27" s="46"/>
      <c r="B27" s="39" t="s">
        <v>33</v>
      </c>
      <c r="C27" s="40">
        <v>50032.31</v>
      </c>
      <c r="D27" s="4"/>
      <c r="E27" s="23"/>
      <c r="F27" s="41" t="s">
        <v>34</v>
      </c>
      <c r="G27" s="39"/>
      <c r="H27" s="42"/>
      <c r="I27" s="32"/>
      <c r="J27" s="8">
        <v>69198.990000000005</v>
      </c>
    </row>
    <row r="28" spans="1:10" s="7" customFormat="1" ht="15" customHeight="1" x14ac:dyDescent="0.25">
      <c r="A28" s="46"/>
      <c r="B28" s="39" t="s">
        <v>35</v>
      </c>
      <c r="C28" s="40">
        <v>-11671642.550000001</v>
      </c>
      <c r="D28" s="4"/>
      <c r="E28" s="23"/>
      <c r="F28" s="45"/>
      <c r="G28" s="39" t="s">
        <v>36</v>
      </c>
      <c r="H28" s="42"/>
      <c r="I28" s="43">
        <v>69198.990000000005</v>
      </c>
      <c r="J28" s="5"/>
    </row>
    <row r="29" spans="1:10" s="7" customFormat="1" ht="15" customHeight="1" x14ac:dyDescent="0.25">
      <c r="A29" s="46"/>
      <c r="B29" s="39" t="s">
        <v>37</v>
      </c>
      <c r="C29" s="40">
        <v>-148253267.71000001</v>
      </c>
      <c r="D29" s="4"/>
      <c r="E29" s="23"/>
    </row>
    <row r="30" spans="1:10" ht="15" customHeight="1" thickBot="1" x14ac:dyDescent="0.3">
      <c r="A30" s="46"/>
      <c r="B30" s="39" t="s">
        <v>38</v>
      </c>
      <c r="C30" s="40">
        <v>-126141456.69</v>
      </c>
      <c r="D30" s="4"/>
      <c r="E30" s="23"/>
      <c r="F30" s="31" t="s">
        <v>39</v>
      </c>
      <c r="H30" s="42"/>
      <c r="I30" s="32"/>
      <c r="J30" s="9">
        <v>403036666.23000002</v>
      </c>
    </row>
    <row r="31" spans="1:10" ht="15" customHeight="1" thickTop="1" x14ac:dyDescent="0.25">
      <c r="A31" s="46"/>
      <c r="B31" s="39" t="s">
        <v>40</v>
      </c>
      <c r="C31" s="40">
        <v>-16578542.970000001</v>
      </c>
      <c r="D31" s="4"/>
      <c r="E31" s="23"/>
      <c r="F31" s="31"/>
      <c r="H31" s="42"/>
      <c r="I31" s="32"/>
      <c r="J31" s="10"/>
    </row>
    <row r="32" spans="1:10" ht="15" customHeight="1" x14ac:dyDescent="0.25">
      <c r="A32" s="46"/>
      <c r="B32" s="39" t="s">
        <v>41</v>
      </c>
      <c r="C32" s="40">
        <v>-75012.929999999993</v>
      </c>
      <c r="D32" s="4"/>
      <c r="E32" s="23"/>
      <c r="F32" s="34" t="s">
        <v>42</v>
      </c>
    </row>
    <row r="33" spans="1:12" ht="15" hidden="1" customHeight="1" x14ac:dyDescent="0.25">
      <c r="A33" s="46"/>
      <c r="B33" s="39" t="s">
        <v>43</v>
      </c>
      <c r="C33" s="40">
        <v>0</v>
      </c>
      <c r="D33" s="4"/>
      <c r="E33" s="23"/>
      <c r="H33" s="42"/>
      <c r="I33" s="32"/>
    </row>
    <row r="34" spans="1:12" ht="15" customHeight="1" x14ac:dyDescent="0.25">
      <c r="A34" s="41"/>
      <c r="B34" s="39" t="s">
        <v>44</v>
      </c>
      <c r="C34" s="43">
        <v>316500.88999999996</v>
      </c>
      <c r="E34" s="23"/>
      <c r="F34" s="47" t="s">
        <v>45</v>
      </c>
      <c r="G34" s="39"/>
      <c r="H34" s="42"/>
      <c r="I34" s="36"/>
      <c r="J34" s="3">
        <v>63641198.100000009</v>
      </c>
    </row>
    <row r="35" spans="1:12" ht="15" customHeight="1" x14ac:dyDescent="0.25">
      <c r="B35" s="37"/>
      <c r="C35" s="48"/>
      <c r="D35" s="6"/>
      <c r="E35" s="23"/>
      <c r="F35" s="49"/>
      <c r="G35" s="46" t="s">
        <v>46</v>
      </c>
      <c r="H35" s="50"/>
      <c r="I35" s="40">
        <v>6635428.5700000003</v>
      </c>
      <c r="J35" s="5"/>
    </row>
    <row r="36" spans="1:12" ht="15" customHeight="1" x14ac:dyDescent="0.25">
      <c r="A36" s="41" t="s">
        <v>47</v>
      </c>
      <c r="B36" s="24"/>
      <c r="C36" s="32"/>
      <c r="D36" s="3">
        <v>16366316.119999999</v>
      </c>
      <c r="E36" s="23"/>
      <c r="F36" s="33"/>
      <c r="G36" s="46" t="s">
        <v>48</v>
      </c>
      <c r="H36" s="51"/>
      <c r="I36" s="40">
        <v>204905.71</v>
      </c>
      <c r="J36" s="5"/>
    </row>
    <row r="37" spans="1:12" ht="15" customHeight="1" x14ac:dyDescent="0.25">
      <c r="A37" s="46"/>
      <c r="B37" s="39" t="s">
        <v>49</v>
      </c>
      <c r="C37" s="40">
        <v>15013629.84</v>
      </c>
      <c r="D37" s="4"/>
      <c r="E37" s="23"/>
      <c r="G37" s="46" t="s">
        <v>50</v>
      </c>
      <c r="H37" s="51"/>
      <c r="I37" s="40">
        <v>47903694.550000012</v>
      </c>
      <c r="J37" s="5"/>
      <c r="L37" s="52"/>
    </row>
    <row r="38" spans="1:12" ht="15" customHeight="1" x14ac:dyDescent="0.25">
      <c r="A38" s="46"/>
      <c r="B38" s="39" t="s">
        <v>51</v>
      </c>
      <c r="C38" s="40">
        <v>-4144343.9</v>
      </c>
      <c r="D38" s="4"/>
      <c r="E38" s="23"/>
      <c r="G38" s="46" t="s">
        <v>52</v>
      </c>
      <c r="H38" s="51"/>
      <c r="I38" s="43">
        <v>8897169.2699999996</v>
      </c>
      <c r="J38" s="5"/>
    </row>
    <row r="39" spans="1:12" s="37" customFormat="1" ht="15" customHeight="1" x14ac:dyDescent="0.25">
      <c r="A39" s="46"/>
      <c r="B39" s="39" t="s">
        <v>53</v>
      </c>
      <c r="C39" s="40">
        <v>5119759.1100000003</v>
      </c>
      <c r="D39" s="4"/>
      <c r="E39" s="33"/>
    </row>
    <row r="40" spans="1:12" ht="15" customHeight="1" x14ac:dyDescent="0.25">
      <c r="A40" s="46"/>
      <c r="B40" s="39" t="s">
        <v>54</v>
      </c>
      <c r="C40" s="40">
        <v>1829957.81</v>
      </c>
      <c r="D40" s="4"/>
      <c r="E40" s="23"/>
      <c r="F40" s="41" t="s">
        <v>55</v>
      </c>
      <c r="G40" s="31"/>
      <c r="H40" s="35"/>
      <c r="I40" s="36"/>
      <c r="J40" s="53">
        <v>631519937.04000008</v>
      </c>
      <c r="L40" s="52"/>
    </row>
    <row r="41" spans="1:12" ht="15" customHeight="1" x14ac:dyDescent="0.25">
      <c r="A41" s="41"/>
      <c r="B41" s="39" t="s">
        <v>56</v>
      </c>
      <c r="C41" s="43">
        <v>-1452686.74</v>
      </c>
      <c r="E41" s="23"/>
      <c r="F41" s="33"/>
      <c r="G41" s="39" t="s">
        <v>57</v>
      </c>
      <c r="H41" s="35"/>
      <c r="I41" s="40">
        <v>619739224.21000004</v>
      </c>
      <c r="J41" s="36"/>
    </row>
    <row r="42" spans="1:12" ht="15" customHeight="1" x14ac:dyDescent="0.25">
      <c r="C42" s="55"/>
      <c r="D42" s="6"/>
      <c r="E42" s="23"/>
      <c r="F42" s="23"/>
      <c r="G42" s="39" t="s">
        <v>58</v>
      </c>
      <c r="H42" s="35"/>
      <c r="I42" s="40">
        <v>8831103.7200000007</v>
      </c>
      <c r="J42" s="10"/>
    </row>
    <row r="43" spans="1:12" ht="15" customHeight="1" x14ac:dyDescent="0.25">
      <c r="A43" s="41" t="s">
        <v>59</v>
      </c>
      <c r="B43" s="24"/>
      <c r="C43" s="32"/>
      <c r="D43" s="8">
        <v>2816234.47</v>
      </c>
      <c r="E43" s="23"/>
      <c r="F43" s="33"/>
      <c r="G43" s="39" t="s">
        <v>60</v>
      </c>
      <c r="H43" s="35"/>
      <c r="I43" s="40">
        <v>45094.29</v>
      </c>
    </row>
    <row r="44" spans="1:12" ht="18" customHeight="1" x14ac:dyDescent="0.25">
      <c r="A44" s="46"/>
      <c r="B44" s="56" t="s">
        <v>61</v>
      </c>
      <c r="C44" s="57">
        <v>1203128.43</v>
      </c>
      <c r="D44" s="4"/>
      <c r="E44" s="23"/>
      <c r="F44" s="33"/>
      <c r="G44" s="39" t="s">
        <v>62</v>
      </c>
      <c r="H44" s="35"/>
      <c r="I44" s="40">
        <v>2855414.82</v>
      </c>
    </row>
    <row r="45" spans="1:12" ht="18" customHeight="1" x14ac:dyDescent="0.25">
      <c r="A45" s="46"/>
      <c r="B45" s="39" t="s">
        <v>63</v>
      </c>
      <c r="C45" s="57">
        <v>3102178.56</v>
      </c>
      <c r="D45" s="4"/>
      <c r="E45" s="23"/>
      <c r="F45" s="33"/>
      <c r="G45" s="39" t="s">
        <v>64</v>
      </c>
      <c r="H45" s="35"/>
      <c r="I45" s="43">
        <v>49100</v>
      </c>
    </row>
    <row r="46" spans="1:12" ht="18" customHeight="1" x14ac:dyDescent="0.25">
      <c r="A46" s="46"/>
      <c r="B46" s="39" t="s">
        <v>65</v>
      </c>
      <c r="C46" s="57">
        <v>72730</v>
      </c>
      <c r="D46" s="4"/>
      <c r="E46" s="23"/>
      <c r="F46" s="33"/>
    </row>
    <row r="47" spans="1:12" ht="18" hidden="1" customHeight="1" x14ac:dyDescent="0.25">
      <c r="A47" s="46"/>
      <c r="B47" s="39" t="s">
        <v>66</v>
      </c>
      <c r="C47" s="57">
        <v>0</v>
      </c>
      <c r="D47" s="4"/>
      <c r="E47" s="23"/>
      <c r="F47" s="33"/>
    </row>
    <row r="48" spans="1:12" ht="18" customHeight="1" x14ac:dyDescent="0.25">
      <c r="A48" s="46"/>
      <c r="B48" s="39" t="s">
        <v>67</v>
      </c>
      <c r="C48" s="58">
        <v>-1561802.52</v>
      </c>
      <c r="D48" s="4"/>
      <c r="E48" s="23"/>
      <c r="F48" s="33"/>
      <c r="G48" s="39"/>
      <c r="H48" s="35"/>
      <c r="I48" s="40"/>
    </row>
    <row r="49" spans="1:12" ht="15" customHeight="1" thickBot="1" x14ac:dyDescent="0.3">
      <c r="A49" s="46"/>
      <c r="B49" s="39"/>
      <c r="C49" s="57"/>
      <c r="D49" s="4"/>
      <c r="E49" s="23"/>
      <c r="F49" s="59" t="s">
        <v>68</v>
      </c>
      <c r="J49" s="60">
        <v>695161135.1400001</v>
      </c>
    </row>
    <row r="50" spans="1:12" ht="15" customHeight="1" thickTop="1" x14ac:dyDescent="0.25">
      <c r="B50" s="22"/>
      <c r="E50" s="23"/>
      <c r="L50" s="52"/>
    </row>
    <row r="51" spans="1:12" ht="15.6" thickBot="1" x14ac:dyDescent="0.3">
      <c r="A51" s="61" t="s">
        <v>69</v>
      </c>
      <c r="B51" s="39"/>
      <c r="C51" s="57"/>
      <c r="D51" s="9">
        <v>1098197801.3699996</v>
      </c>
      <c r="E51" s="23"/>
      <c r="F51" s="62" t="s">
        <v>70</v>
      </c>
      <c r="J51" s="60">
        <v>1098197801.3700001</v>
      </c>
      <c r="L51" s="63"/>
    </row>
    <row r="52" spans="1:12" ht="14.4" thickTop="1" x14ac:dyDescent="0.25">
      <c r="A52" s="64"/>
      <c r="B52" s="39"/>
      <c r="C52" s="57"/>
      <c r="D52" s="11"/>
      <c r="E52" s="23"/>
      <c r="F52" s="33"/>
      <c r="H52" s="65"/>
      <c r="I52" s="36"/>
      <c r="J52" s="36"/>
    </row>
    <row r="53" spans="1:12" s="69" customFormat="1" ht="18" customHeight="1" x14ac:dyDescent="0.25">
      <c r="A53" s="64"/>
      <c r="B53" s="66"/>
      <c r="C53" s="67"/>
      <c r="D53" s="4"/>
      <c r="E53" s="68"/>
      <c r="F53" s="68"/>
      <c r="G53" s="22"/>
      <c r="H53" s="50"/>
      <c r="I53" s="32"/>
      <c r="J53" s="32"/>
    </row>
    <row r="54" spans="1:12" ht="15.6" thickBot="1" x14ac:dyDescent="0.3">
      <c r="A54" s="70" t="s">
        <v>71</v>
      </c>
      <c r="B54" s="24"/>
      <c r="C54" s="32"/>
      <c r="D54" s="12">
        <v>168084231.53999999</v>
      </c>
      <c r="F54" s="62" t="s">
        <v>72</v>
      </c>
      <c r="H54" s="65"/>
      <c r="I54" s="36"/>
      <c r="J54" s="71">
        <v>168084231.53999999</v>
      </c>
    </row>
    <row r="55" spans="1:12" ht="13.8" thickTop="1" x14ac:dyDescent="0.25">
      <c r="A55" s="72"/>
      <c r="B55" s="24"/>
      <c r="C55" s="32"/>
      <c r="D55" s="13"/>
      <c r="F55" s="33"/>
      <c r="H55" s="50"/>
      <c r="I55" s="32"/>
    </row>
    <row r="56" spans="1:12" ht="15" x14ac:dyDescent="0.25">
      <c r="A56" s="72"/>
      <c r="B56" s="66"/>
      <c r="C56" s="67"/>
      <c r="D56" s="14"/>
      <c r="F56" s="68"/>
      <c r="J56" s="73"/>
    </row>
    <row r="57" spans="1:12" x14ac:dyDescent="0.25">
      <c r="A57" s="72"/>
      <c r="C57" s="52"/>
      <c r="D57" s="14"/>
      <c r="F57" s="37"/>
      <c r="H57" s="65"/>
      <c r="I57" s="36"/>
    </row>
    <row r="58" spans="1:12" s="37" customFormat="1" x14ac:dyDescent="0.25">
      <c r="A58" s="72"/>
      <c r="B58" s="54"/>
      <c r="C58" s="74"/>
      <c r="D58" s="14"/>
      <c r="G58" s="22"/>
      <c r="H58" s="50"/>
      <c r="I58" s="32"/>
    </row>
    <row r="59" spans="1:12" ht="15" x14ac:dyDescent="0.25">
      <c r="A59" s="72"/>
      <c r="C59" s="74"/>
      <c r="D59" s="14"/>
      <c r="E59" s="14"/>
      <c r="F59" s="37"/>
      <c r="H59" s="75"/>
      <c r="I59" s="75"/>
      <c r="J59" s="37"/>
    </row>
    <row r="60" spans="1:12" s="37" customFormat="1" x14ac:dyDescent="0.25">
      <c r="A60" s="72"/>
      <c r="B60" s="54"/>
      <c r="C60" s="74"/>
      <c r="D60" s="22"/>
      <c r="E60" s="14"/>
      <c r="F60" s="22"/>
    </row>
    <row r="61" spans="1:12" x14ac:dyDescent="0.25">
      <c r="A61" s="72"/>
      <c r="C61" s="74"/>
      <c r="D61" s="76"/>
      <c r="F61" s="37"/>
      <c r="G61" s="37"/>
      <c r="H61" s="77"/>
      <c r="I61" s="37"/>
      <c r="J61" s="37"/>
    </row>
    <row r="62" spans="1:12" x14ac:dyDescent="0.25">
      <c r="A62" s="72"/>
      <c r="C62" s="76" t="s">
        <v>73</v>
      </c>
      <c r="D62" s="76"/>
      <c r="F62" s="37"/>
      <c r="G62" s="37"/>
      <c r="H62" s="78" t="s">
        <v>74</v>
      </c>
      <c r="I62" s="37"/>
      <c r="J62" s="37"/>
    </row>
    <row r="63" spans="1:12" s="37" customFormat="1" x14ac:dyDescent="0.25">
      <c r="B63" s="54"/>
      <c r="C63" s="76" t="s">
        <v>75</v>
      </c>
      <c r="H63" s="78" t="s">
        <v>76</v>
      </c>
      <c r="J63" s="22"/>
    </row>
    <row r="64" spans="1:12" x14ac:dyDescent="0.25">
      <c r="B64" s="79"/>
      <c r="C64" s="37"/>
      <c r="F64" s="37"/>
      <c r="G64" s="37"/>
      <c r="H64" s="15"/>
      <c r="I64" s="77"/>
      <c r="J64" s="37"/>
    </row>
    <row r="65" spans="2:10" ht="13.8" x14ac:dyDescent="0.3">
      <c r="B65" s="37"/>
      <c r="D65" s="16"/>
      <c r="G65" s="78"/>
      <c r="J65" s="37"/>
    </row>
    <row r="66" spans="2:10" ht="13.8" x14ac:dyDescent="0.3">
      <c r="D66" s="16"/>
      <c r="F66" s="37"/>
      <c r="J66" s="37"/>
    </row>
    <row r="67" spans="2:10" ht="13.8" x14ac:dyDescent="0.3">
      <c r="B67" s="80"/>
      <c r="D67" s="16"/>
      <c r="G67" s="37"/>
      <c r="I67" s="78"/>
    </row>
    <row r="68" spans="2:10" ht="13.8" x14ac:dyDescent="0.3">
      <c r="B68" s="80"/>
      <c r="C68" s="81"/>
      <c r="D68" s="16"/>
      <c r="F68" s="37"/>
      <c r="I68" s="37"/>
    </row>
    <row r="69" spans="2:10" ht="13.8" x14ac:dyDescent="0.3">
      <c r="B69" s="80"/>
      <c r="C69" s="81"/>
      <c r="D69" s="16"/>
      <c r="F69" s="37"/>
      <c r="H69" s="37"/>
      <c r="I69" s="37"/>
      <c r="J69" s="37"/>
    </row>
    <row r="70" spans="2:10" ht="13.8" x14ac:dyDescent="0.3">
      <c r="B70" s="80"/>
      <c r="C70" s="81"/>
      <c r="D70" s="16"/>
    </row>
    <row r="71" spans="2:10" ht="13.8" x14ac:dyDescent="0.3">
      <c r="B71" s="80"/>
      <c r="C71" s="81"/>
      <c r="D71" s="16"/>
      <c r="G71" s="37"/>
    </row>
    <row r="72" spans="2:10" ht="13.8" x14ac:dyDescent="0.3">
      <c r="B72" s="80"/>
      <c r="C72" s="81"/>
      <c r="D72" s="16"/>
      <c r="F72" s="37"/>
      <c r="H72" s="37"/>
      <c r="I72" s="37"/>
    </row>
    <row r="73" spans="2:10" ht="13.8" x14ac:dyDescent="0.3">
      <c r="B73" s="80"/>
      <c r="C73" s="81"/>
      <c r="D73" s="16"/>
    </row>
    <row r="74" spans="2:10" ht="13.8" x14ac:dyDescent="0.3">
      <c r="B74" s="80"/>
      <c r="C74" s="81"/>
      <c r="D74" s="16"/>
    </row>
    <row r="75" spans="2:10" ht="13.8" x14ac:dyDescent="0.3">
      <c r="B75" s="80"/>
      <c r="C75" s="81"/>
      <c r="D75" s="16"/>
    </row>
    <row r="76" spans="2:10" ht="13.8" x14ac:dyDescent="0.3">
      <c r="B76" s="80"/>
      <c r="C76" s="81"/>
      <c r="D76" s="16"/>
    </row>
    <row r="77" spans="2:10" ht="13.8" x14ac:dyDescent="0.3">
      <c r="B77" s="80"/>
      <c r="C77" s="81"/>
      <c r="D77" s="16"/>
    </row>
    <row r="78" spans="2:10" ht="13.8" x14ac:dyDescent="0.3">
      <c r="B78" s="80"/>
      <c r="C78" s="81"/>
      <c r="D78" s="16"/>
    </row>
    <row r="79" spans="2:10" ht="13.8" x14ac:dyDescent="0.3">
      <c r="B79" s="80"/>
      <c r="C79" s="81"/>
      <c r="D79" s="16"/>
    </row>
    <row r="80" spans="2:10" ht="13.8" x14ac:dyDescent="0.3">
      <c r="B80" s="80"/>
      <c r="C80" s="81"/>
    </row>
    <row r="81" spans="2:3" ht="13.8" x14ac:dyDescent="0.3">
      <c r="B81" s="80"/>
      <c r="C81" s="81"/>
    </row>
    <row r="82" spans="2:3" ht="13.8" x14ac:dyDescent="0.3">
      <c r="C82" s="81"/>
    </row>
  </sheetData>
  <mergeCells count="7">
    <mergeCell ref="F11:G11"/>
    <mergeCell ref="A1:J1"/>
    <mergeCell ref="A2:J2"/>
    <mergeCell ref="A3:J3"/>
    <mergeCell ref="A6:B6"/>
    <mergeCell ref="F6:G6"/>
    <mergeCell ref="F7:G7"/>
  </mergeCells>
  <printOptions horizontalCentered="1"/>
  <pageMargins left="0.39370078740157483" right="0" top="0" bottom="0" header="0" footer="0"/>
  <pageSetup scale="60" orientation="landscape" r:id="rId1"/>
  <headerFooter>
    <oddFooter>&amp;L&amp;"Arial,Negrita"Fecha: 09/07/2024
Hora: 16:15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DE68-E33B-402B-9119-F0995D82C33E}">
  <sheetPr>
    <tabColor rgb="FF92D050"/>
  </sheetPr>
  <dimension ref="A1:M65"/>
  <sheetViews>
    <sheetView showGridLines="0" tabSelected="1" zoomScaleNormal="100" zoomScaleSheetLayoutView="100" workbookViewId="0">
      <selection activeCell="E52" sqref="E52"/>
    </sheetView>
  </sheetViews>
  <sheetFormatPr baseColWidth="10" defaultColWidth="21.88671875" defaultRowHeight="15.6" x14ac:dyDescent="0.3"/>
  <cols>
    <col min="1" max="1" width="3.109375" style="83" customWidth="1"/>
    <col min="2" max="2" width="3" style="106" customWidth="1"/>
    <col min="3" max="3" width="33.44140625" style="107" customWidth="1"/>
    <col min="4" max="4" width="28.6640625" style="108" customWidth="1"/>
    <col min="5" max="5" width="18.6640625" style="99" bestFit="1" customWidth="1"/>
    <col min="6" max="6" width="20.6640625" style="21" customWidth="1"/>
    <col min="7" max="7" width="22" style="83" customWidth="1"/>
    <col min="8" max="16384" width="21.88671875" style="83"/>
  </cols>
  <sheetData>
    <row r="1" spans="1:9" s="82" customFormat="1" ht="18.75" customHeight="1" x14ac:dyDescent="0.3">
      <c r="A1" s="125" t="s">
        <v>0</v>
      </c>
      <c r="B1" s="125"/>
      <c r="C1" s="125"/>
      <c r="D1" s="125"/>
      <c r="E1" s="125"/>
      <c r="F1" s="125"/>
      <c r="G1" s="125"/>
      <c r="H1" s="111"/>
      <c r="I1" s="111"/>
    </row>
    <row r="2" spans="1:9" s="82" customFormat="1" ht="16.5" customHeight="1" x14ac:dyDescent="0.3">
      <c r="A2" s="126" t="s">
        <v>77</v>
      </c>
      <c r="B2" s="126"/>
      <c r="C2" s="126"/>
      <c r="D2" s="126"/>
      <c r="E2" s="126"/>
      <c r="F2" s="126"/>
      <c r="G2" s="126"/>
      <c r="H2" s="112"/>
      <c r="I2" s="112"/>
    </row>
    <row r="3" spans="1:9" ht="19.5" customHeight="1" x14ac:dyDescent="0.25">
      <c r="A3" s="127" t="s">
        <v>115</v>
      </c>
      <c r="B3" s="127"/>
      <c r="C3" s="127"/>
      <c r="D3" s="127"/>
      <c r="E3" s="127"/>
      <c r="F3" s="127"/>
      <c r="G3" s="127"/>
    </row>
    <row r="4" spans="1:9" ht="15" x14ac:dyDescent="0.25">
      <c r="A4" s="128" t="s">
        <v>78</v>
      </c>
      <c r="B4" s="128"/>
      <c r="C4" s="128"/>
      <c r="D4" s="128"/>
      <c r="E4" s="128"/>
      <c r="F4" s="128"/>
      <c r="G4" s="128"/>
    </row>
    <row r="5" spans="1:9" ht="15" x14ac:dyDescent="0.25">
      <c r="A5" s="85"/>
      <c r="B5" s="84"/>
      <c r="C5" s="84"/>
      <c r="D5" s="84"/>
      <c r="E5" s="84"/>
      <c r="F5" s="84"/>
      <c r="G5" s="84"/>
    </row>
    <row r="6" spans="1:9" ht="15" x14ac:dyDescent="0.25">
      <c r="A6" s="85"/>
      <c r="B6" s="86"/>
      <c r="C6" s="87"/>
      <c r="D6" s="88"/>
      <c r="E6" s="89"/>
      <c r="F6" s="17"/>
      <c r="G6" s="85"/>
    </row>
    <row r="7" spans="1:9" ht="15" x14ac:dyDescent="0.25">
      <c r="A7" s="90" t="s">
        <v>79</v>
      </c>
      <c r="B7" s="91"/>
      <c r="C7" s="92"/>
      <c r="D7" s="93"/>
      <c r="E7" s="94"/>
      <c r="F7" s="18"/>
      <c r="G7" s="94">
        <f>SUM(F8:F26)</f>
        <v>109799428.40000002</v>
      </c>
    </row>
    <row r="8" spans="1:9" s="99" customFormat="1" x14ac:dyDescent="0.3">
      <c r="A8" s="89"/>
      <c r="B8" s="95" t="s">
        <v>80</v>
      </c>
      <c r="C8" s="96"/>
      <c r="D8" s="97"/>
      <c r="E8" s="98"/>
      <c r="F8" s="19">
        <f>SUM(E9:E11)</f>
        <v>70192876.030000001</v>
      </c>
      <c r="G8" s="98"/>
    </row>
    <row r="9" spans="1:9" ht="15" x14ac:dyDescent="0.25">
      <c r="A9" s="85"/>
      <c r="B9" s="91"/>
      <c r="C9" s="100" t="s">
        <v>81</v>
      </c>
      <c r="D9" s="88"/>
      <c r="E9" s="67">
        <f>VLOOKUP(C9,'[1]Vinculos Inst.'!$B$218:$D$415,3,0)</f>
        <v>1801397.0299999998</v>
      </c>
      <c r="F9" s="20"/>
      <c r="G9" s="67"/>
    </row>
    <row r="10" spans="1:9" ht="15" x14ac:dyDescent="0.25">
      <c r="A10" s="85"/>
      <c r="B10" s="91"/>
      <c r="C10" s="100" t="s">
        <v>82</v>
      </c>
      <c r="D10" s="88"/>
      <c r="E10" s="67">
        <f>VLOOKUP(C10,'[1]Vinculos Inst.'!$B$218:$D$415,3,0)</f>
        <v>68015314.159999996</v>
      </c>
      <c r="F10" s="20"/>
      <c r="G10" s="67"/>
    </row>
    <row r="11" spans="1:9" ht="15" x14ac:dyDescent="0.25">
      <c r="A11" s="85"/>
      <c r="B11" s="91"/>
      <c r="C11" s="100" t="s">
        <v>83</v>
      </c>
      <c r="D11" s="88"/>
      <c r="E11" s="101">
        <f>VLOOKUP(C11,'[1]Vinculos Inst.'!$B$218:$D$415,3,0)</f>
        <v>376164.84</v>
      </c>
      <c r="F11" s="20"/>
      <c r="G11" s="67"/>
    </row>
    <row r="12" spans="1:9" ht="15" x14ac:dyDescent="0.25">
      <c r="A12" s="85"/>
      <c r="B12" s="91"/>
      <c r="C12" s="87"/>
      <c r="D12" s="88"/>
      <c r="E12" s="67"/>
      <c r="F12" s="20"/>
      <c r="G12" s="67"/>
    </row>
    <row r="13" spans="1:9" s="99" customFormat="1" x14ac:dyDescent="0.3">
      <c r="A13" s="89"/>
      <c r="B13" s="95" t="s">
        <v>84</v>
      </c>
      <c r="C13" s="96"/>
      <c r="D13" s="97"/>
      <c r="E13" s="98"/>
      <c r="F13" s="19">
        <f>SUM(E14:E15)</f>
        <v>3209527.3099999987</v>
      </c>
      <c r="G13" s="98"/>
    </row>
    <row r="14" spans="1:9" s="99" customFormat="1" hidden="1" x14ac:dyDescent="0.3">
      <c r="A14" s="89"/>
      <c r="B14" s="95"/>
      <c r="C14" s="87" t="s">
        <v>108</v>
      </c>
      <c r="D14" s="97"/>
      <c r="E14" s="67">
        <f>VLOOKUP(C14,'[1]Vinculos Inst.'!$B$218:$D$415,3,0)</f>
        <v>0</v>
      </c>
      <c r="F14" s="19"/>
      <c r="G14" s="98"/>
    </row>
    <row r="15" spans="1:9" ht="15" x14ac:dyDescent="0.25">
      <c r="A15" s="85"/>
      <c r="B15" s="91"/>
      <c r="C15" s="100" t="s">
        <v>85</v>
      </c>
      <c r="D15" s="88"/>
      <c r="E15" s="101">
        <f>VLOOKUP(C15,'[1]Vinculos Inst.'!$B$218:$D$415,3,0)</f>
        <v>3209527.3099999987</v>
      </c>
      <c r="F15" s="20"/>
      <c r="G15" s="67"/>
    </row>
    <row r="16" spans="1:9" ht="15" x14ac:dyDescent="0.25">
      <c r="A16" s="85"/>
      <c r="B16" s="91"/>
      <c r="C16" s="87"/>
      <c r="D16" s="88"/>
      <c r="E16" s="67"/>
      <c r="F16" s="20"/>
      <c r="G16" s="67"/>
    </row>
    <row r="17" spans="1:7" s="99" customFormat="1" x14ac:dyDescent="0.3">
      <c r="A17" s="89"/>
      <c r="B17" s="95" t="s">
        <v>86</v>
      </c>
      <c r="C17" s="96"/>
      <c r="D17" s="97"/>
      <c r="E17" s="67"/>
      <c r="F17" s="98">
        <f>SUM(E18:E24)</f>
        <v>36382149.580000006</v>
      </c>
      <c r="G17" s="98"/>
    </row>
    <row r="18" spans="1:7" s="99" customFormat="1" x14ac:dyDescent="0.3">
      <c r="A18" s="89"/>
      <c r="B18" s="95"/>
      <c r="C18" s="100" t="s">
        <v>87</v>
      </c>
      <c r="D18" s="97"/>
      <c r="E18" s="67">
        <f>VLOOKUP(C18,'[1]Vinculos Inst.'!$B$218:$D$415,3,0)</f>
        <v>35040723.890000001</v>
      </c>
      <c r="F18" s="98"/>
      <c r="G18" s="98"/>
    </row>
    <row r="19" spans="1:7" s="99" customFormat="1" ht="15" customHeight="1" x14ac:dyDescent="0.3">
      <c r="A19" s="89"/>
      <c r="B19" s="95"/>
      <c r="C19" s="100" t="s">
        <v>88</v>
      </c>
      <c r="D19" s="97"/>
      <c r="E19" s="67">
        <f>VLOOKUP(C19,'[1]Vinculos Inst.'!$B$218:$D$415,3,0)</f>
        <v>1213137.78</v>
      </c>
      <c r="F19" s="98"/>
      <c r="G19" s="98"/>
    </row>
    <row r="20" spans="1:7" s="99" customFormat="1" ht="15.75" customHeight="1" x14ac:dyDescent="0.3">
      <c r="A20" s="89"/>
      <c r="B20" s="95"/>
      <c r="C20" s="100" t="s">
        <v>89</v>
      </c>
      <c r="D20" s="97"/>
      <c r="E20" s="67">
        <f>VLOOKUP(C20,'[1]Vinculos Inst.'!$B$218:$D$415,3,0)</f>
        <v>107839.34</v>
      </c>
      <c r="F20" s="98"/>
      <c r="G20" s="98"/>
    </row>
    <row r="21" spans="1:7" s="99" customFormat="1" ht="17.25" hidden="1" customHeight="1" x14ac:dyDescent="0.3">
      <c r="A21" s="89"/>
      <c r="B21" s="95"/>
      <c r="C21" s="100" t="s">
        <v>109</v>
      </c>
      <c r="D21" s="97"/>
      <c r="E21" s="67">
        <f>VLOOKUP(C21,'[1]Vinculos Inst.'!$B$218:$D$415,3,0)</f>
        <v>0</v>
      </c>
      <c r="F21" s="98"/>
      <c r="G21" s="98"/>
    </row>
    <row r="22" spans="1:7" s="99" customFormat="1" hidden="1" x14ac:dyDescent="0.3">
      <c r="A22" s="89"/>
      <c r="B22" s="95"/>
      <c r="C22" s="100" t="s">
        <v>110</v>
      </c>
      <c r="D22" s="97"/>
      <c r="E22" s="67">
        <f>VLOOKUP(C22,'[1]Vinculos Inst.'!$B$218:$D$415,3,0)</f>
        <v>0</v>
      </c>
      <c r="F22" s="98"/>
      <c r="G22" s="98"/>
    </row>
    <row r="23" spans="1:7" s="99" customFormat="1" hidden="1" x14ac:dyDescent="0.3">
      <c r="A23" s="89"/>
      <c r="B23" s="95"/>
      <c r="C23" s="100" t="s">
        <v>111</v>
      </c>
      <c r="D23" s="97"/>
      <c r="E23" s="67">
        <f>VLOOKUP(C23,'[1]Vinculos Inst.'!$B$218:$D$415,3,0)</f>
        <v>0</v>
      </c>
      <c r="F23" s="98"/>
      <c r="G23" s="98"/>
    </row>
    <row r="24" spans="1:7" s="99" customFormat="1" x14ac:dyDescent="0.3">
      <c r="A24" s="89"/>
      <c r="B24" s="95"/>
      <c r="C24" s="100" t="s">
        <v>90</v>
      </c>
      <c r="D24" s="97"/>
      <c r="E24" s="101">
        <f>VLOOKUP(C24,'[1]Vinculos Inst.'!$B$218:$D$415,3,0)</f>
        <v>20448.57</v>
      </c>
      <c r="F24" s="98"/>
      <c r="G24" s="98"/>
    </row>
    <row r="25" spans="1:7" s="99" customFormat="1" x14ac:dyDescent="0.3">
      <c r="A25" s="89"/>
      <c r="B25" s="95"/>
      <c r="C25" s="96"/>
      <c r="D25" s="97"/>
      <c r="E25" s="98"/>
      <c r="F25" s="19"/>
      <c r="G25" s="98"/>
    </row>
    <row r="26" spans="1:7" s="99" customFormat="1" x14ac:dyDescent="0.3">
      <c r="A26" s="89"/>
      <c r="B26" s="95" t="s">
        <v>91</v>
      </c>
      <c r="C26" s="96"/>
      <c r="D26" s="97"/>
      <c r="E26" s="67"/>
      <c r="F26" s="102">
        <f>VLOOKUP(B26,'[1]Vinculos Inst.'!$A$218:$D$415,4,0)</f>
        <v>14875.48</v>
      </c>
      <c r="G26" s="98"/>
    </row>
    <row r="27" spans="1:7" s="99" customFormat="1" x14ac:dyDescent="0.3">
      <c r="A27" s="89"/>
      <c r="B27" s="95"/>
      <c r="C27" s="96"/>
      <c r="D27" s="97"/>
      <c r="E27" s="67"/>
      <c r="F27" s="98"/>
      <c r="G27" s="98"/>
    </row>
    <row r="28" spans="1:7" s="99" customFormat="1" x14ac:dyDescent="0.3">
      <c r="A28" s="89"/>
      <c r="B28" s="95"/>
      <c r="C28" s="96"/>
      <c r="D28" s="97"/>
      <c r="E28" s="98"/>
      <c r="F28" s="19"/>
      <c r="G28" s="98"/>
    </row>
    <row r="29" spans="1:7" s="99" customFormat="1" x14ac:dyDescent="0.3">
      <c r="A29" s="89"/>
      <c r="B29" s="95"/>
      <c r="C29" s="96"/>
      <c r="D29" s="97"/>
      <c r="E29" s="98"/>
      <c r="F29" s="19"/>
      <c r="G29" s="98"/>
    </row>
    <row r="30" spans="1:7" ht="15" x14ac:dyDescent="0.25">
      <c r="A30" s="90" t="s">
        <v>92</v>
      </c>
      <c r="B30" s="91"/>
      <c r="C30" s="92"/>
      <c r="D30" s="93"/>
      <c r="E30" s="94"/>
      <c r="F30" s="18"/>
      <c r="G30" s="103">
        <f>SUM(F31:F49)</f>
        <v>61895733.850000009</v>
      </c>
    </row>
    <row r="31" spans="1:7" s="99" customFormat="1" x14ac:dyDescent="0.3">
      <c r="A31" s="89"/>
      <c r="B31" s="95" t="s">
        <v>80</v>
      </c>
      <c r="C31" s="96"/>
      <c r="D31" s="97"/>
      <c r="E31" s="98"/>
      <c r="F31" s="19">
        <f>SUM(E32:E36)</f>
        <v>10526887.760000002</v>
      </c>
      <c r="G31" s="98"/>
    </row>
    <row r="32" spans="1:7" ht="15" x14ac:dyDescent="0.25">
      <c r="A32" s="85"/>
      <c r="B32" s="91"/>
      <c r="C32" s="100" t="s">
        <v>93</v>
      </c>
      <c r="D32" s="88"/>
      <c r="E32" s="67">
        <f>VLOOKUP(C32,'[1]Vinculos Inst.'!$B$218:$D$415,3,0)</f>
        <v>5881298.3600000003</v>
      </c>
      <c r="F32" s="20"/>
      <c r="G32" s="67"/>
    </row>
    <row r="33" spans="1:13" ht="15" x14ac:dyDescent="0.25">
      <c r="A33" s="85"/>
      <c r="B33" s="91"/>
      <c r="C33" s="100" t="s">
        <v>94</v>
      </c>
      <c r="D33" s="88"/>
      <c r="E33" s="67">
        <f>VLOOKUP(C33,'[1]Vinculos Inst.'!$B$218:$D$415,3,0)</f>
        <v>3646901.1</v>
      </c>
      <c r="F33" s="20"/>
      <c r="G33" s="67"/>
    </row>
    <row r="34" spans="1:13" ht="15" x14ac:dyDescent="0.25">
      <c r="A34" s="85"/>
      <c r="B34" s="91"/>
      <c r="C34" s="100" t="s">
        <v>95</v>
      </c>
      <c r="D34" s="88"/>
      <c r="E34" s="67">
        <f>VLOOKUP(C34,'[1]Vinculos Inst.'!$B$218:$D$415,3,0)</f>
        <v>547384.84</v>
      </c>
      <c r="F34" s="20"/>
      <c r="G34" s="67"/>
    </row>
    <row r="35" spans="1:13" ht="16.5" customHeight="1" x14ac:dyDescent="0.25">
      <c r="A35" s="85"/>
      <c r="B35" s="91"/>
      <c r="C35" s="100" t="s">
        <v>112</v>
      </c>
      <c r="D35" s="88"/>
      <c r="E35" s="67">
        <f>VLOOKUP(C35,'[1]Vinculos Inst.'!$B$218:$D$415,3,0)</f>
        <v>484.81</v>
      </c>
      <c r="F35" s="20"/>
      <c r="G35" s="67"/>
    </row>
    <row r="36" spans="1:13" ht="15" x14ac:dyDescent="0.25">
      <c r="A36" s="85"/>
      <c r="B36" s="91"/>
      <c r="C36" s="100" t="s">
        <v>96</v>
      </c>
      <c r="D36" s="88"/>
      <c r="E36" s="101">
        <f>VLOOKUP(C36,'[1]Vinculos Inst.'!$B$218:$D$415,3,0)</f>
        <v>450818.65</v>
      </c>
      <c r="F36" s="20"/>
      <c r="G36" s="67"/>
    </row>
    <row r="37" spans="1:13" ht="15" x14ac:dyDescent="0.25">
      <c r="A37" s="85"/>
      <c r="B37" s="91"/>
      <c r="C37" s="87"/>
      <c r="D37" s="88"/>
      <c r="E37" s="67"/>
      <c r="F37" s="20"/>
      <c r="G37" s="67"/>
    </row>
    <row r="38" spans="1:13" s="99" customFormat="1" x14ac:dyDescent="0.3">
      <c r="A38" s="89"/>
      <c r="B38" s="95" t="s">
        <v>97</v>
      </c>
      <c r="C38" s="96"/>
      <c r="D38" s="97"/>
      <c r="E38" s="98"/>
      <c r="F38" s="98">
        <f>+D56</f>
        <v>27184401.66</v>
      </c>
      <c r="G38" s="98"/>
    </row>
    <row r="39" spans="1:13" s="99" customFormat="1" x14ac:dyDescent="0.3">
      <c r="A39" s="89"/>
      <c r="B39" s="95"/>
      <c r="C39" s="96"/>
      <c r="D39" s="97"/>
      <c r="E39" s="98"/>
      <c r="F39" s="98"/>
      <c r="G39" s="98"/>
    </row>
    <row r="40" spans="1:13" s="99" customFormat="1" x14ac:dyDescent="0.3">
      <c r="A40" s="89"/>
      <c r="B40" s="95" t="s">
        <v>98</v>
      </c>
      <c r="C40" s="96"/>
      <c r="D40" s="97"/>
      <c r="E40" s="98"/>
      <c r="F40" s="19">
        <f>SUM(E41:E45)</f>
        <v>24177146.73</v>
      </c>
      <c r="G40" s="98"/>
    </row>
    <row r="41" spans="1:13" ht="15" x14ac:dyDescent="0.25">
      <c r="A41" s="85"/>
      <c r="B41" s="91"/>
      <c r="C41" s="100" t="s">
        <v>99</v>
      </c>
      <c r="D41" s="88"/>
      <c r="E41" s="67">
        <f>VLOOKUP(C41,'[1]Vinculos Inst.'!$B$218:$D$415,3,0)</f>
        <v>13288790.08</v>
      </c>
      <c r="F41" s="20"/>
      <c r="G41" s="67"/>
    </row>
    <row r="42" spans="1:13" ht="15" x14ac:dyDescent="0.25">
      <c r="A42" s="85"/>
      <c r="B42" s="91"/>
      <c r="C42" s="100" t="s">
        <v>100</v>
      </c>
      <c r="D42" s="88"/>
      <c r="E42" s="67">
        <f>VLOOKUP(C42,'[1]Vinculos Inst.'!$B$218:$D$415,3,0)</f>
        <v>399669.22</v>
      </c>
      <c r="F42" s="20"/>
      <c r="G42" s="67"/>
    </row>
    <row r="43" spans="1:13" ht="18.75" customHeight="1" x14ac:dyDescent="0.25">
      <c r="A43" s="85"/>
      <c r="B43" s="91"/>
      <c r="C43" s="100" t="s">
        <v>101</v>
      </c>
      <c r="D43" s="88"/>
      <c r="E43" s="67">
        <f>VLOOKUP(C43,'[1]Vinculos Inst.'!$B$218:$D$415,3,0)</f>
        <v>7972.86</v>
      </c>
      <c r="F43" s="20"/>
      <c r="G43" s="67"/>
    </row>
    <row r="44" spans="1:13" ht="15" x14ac:dyDescent="0.25">
      <c r="A44" s="85"/>
      <c r="B44" s="91"/>
      <c r="C44" s="100" t="s">
        <v>102</v>
      </c>
      <c r="D44" s="88"/>
      <c r="E44" s="67">
        <f>VLOOKUP(C44,'[1]Vinculos Inst.'!$B$218:$D$415,3,0)</f>
        <v>3825283.0300000003</v>
      </c>
      <c r="F44" s="20"/>
      <c r="G44" s="67"/>
      <c r="M44" s="113"/>
    </row>
    <row r="45" spans="1:13" ht="15" x14ac:dyDescent="0.25">
      <c r="A45" s="85"/>
      <c r="B45" s="91"/>
      <c r="C45" s="100" t="s">
        <v>103</v>
      </c>
      <c r="D45" s="88"/>
      <c r="E45" s="101">
        <f>VLOOKUP(C45,'[1]Vinculos Inst.'!$B$218:$D$415,3,0)</f>
        <v>6655431.54</v>
      </c>
      <c r="F45" s="20"/>
      <c r="G45" s="67"/>
    </row>
    <row r="46" spans="1:13" ht="15" x14ac:dyDescent="0.25">
      <c r="A46" s="85"/>
      <c r="B46" s="91"/>
      <c r="C46" s="87"/>
      <c r="D46" s="88"/>
      <c r="E46" s="67"/>
      <c r="F46" s="20"/>
      <c r="G46" s="67"/>
    </row>
    <row r="47" spans="1:13" s="99" customFormat="1" hidden="1" x14ac:dyDescent="0.3">
      <c r="A47" s="89"/>
      <c r="B47" s="95" t="s">
        <v>116</v>
      </c>
      <c r="C47" s="96"/>
      <c r="D47" s="97"/>
      <c r="E47" s="98"/>
      <c r="F47" s="98">
        <f>VLOOKUP(B47,'[1]Vinculos Inst.'!$A$218:$D$415,4,0)</f>
        <v>0</v>
      </c>
      <c r="G47" s="98"/>
    </row>
    <row r="48" spans="1:13" s="99" customFormat="1" x14ac:dyDescent="0.3">
      <c r="A48" s="89"/>
      <c r="B48" s="95"/>
      <c r="C48" s="96"/>
      <c r="D48" s="97"/>
      <c r="E48" s="98"/>
      <c r="F48" s="67"/>
      <c r="G48" s="98"/>
    </row>
    <row r="49" spans="1:12" s="99" customFormat="1" x14ac:dyDescent="0.3">
      <c r="A49" s="89"/>
      <c r="B49" s="95" t="s">
        <v>104</v>
      </c>
      <c r="C49" s="96"/>
      <c r="D49" s="97"/>
      <c r="E49" s="98"/>
      <c r="F49" s="102">
        <f>VLOOKUP(B49,'[1]Vinculos Inst.'!$A$218:$D$415,4,0)</f>
        <v>7297.7</v>
      </c>
      <c r="G49" s="98"/>
      <c r="I49" s="114"/>
    </row>
    <row r="50" spans="1:12" s="99" customFormat="1" x14ac:dyDescent="0.3">
      <c r="A50" s="89"/>
      <c r="B50" s="95"/>
      <c r="C50" s="96"/>
      <c r="D50" s="97"/>
      <c r="E50" s="98"/>
      <c r="F50" s="19"/>
      <c r="G50" s="98"/>
    </row>
    <row r="51" spans="1:12" thickBot="1" x14ac:dyDescent="0.3">
      <c r="A51" s="90" t="s">
        <v>105</v>
      </c>
      <c r="B51" s="91"/>
      <c r="C51" s="92"/>
      <c r="D51" s="93"/>
      <c r="E51" s="94"/>
      <c r="F51" s="18"/>
      <c r="G51" s="104">
        <f>G7-G30</f>
        <v>47903694.550000012</v>
      </c>
      <c r="H51" s="98"/>
      <c r="I51" s="113"/>
      <c r="L51" s="115"/>
    </row>
    <row r="52" spans="1:12" thickTop="1" x14ac:dyDescent="0.25">
      <c r="A52" s="85"/>
      <c r="B52" s="91"/>
      <c r="C52" s="87"/>
      <c r="D52" s="88"/>
      <c r="E52" s="89"/>
      <c r="F52" s="17"/>
      <c r="G52" s="94"/>
      <c r="H52" s="116"/>
      <c r="I52" s="116"/>
      <c r="J52" s="116"/>
      <c r="K52" s="116"/>
      <c r="L52" s="117"/>
    </row>
    <row r="53" spans="1:12" ht="15" x14ac:dyDescent="0.25">
      <c r="A53" s="85"/>
      <c r="B53" s="91"/>
      <c r="C53" s="87"/>
      <c r="D53" s="88"/>
      <c r="E53" s="89"/>
      <c r="F53" s="17"/>
      <c r="G53" s="94"/>
      <c r="L53" s="115"/>
    </row>
    <row r="54" spans="1:12" ht="15" x14ac:dyDescent="0.25">
      <c r="A54" s="85"/>
      <c r="B54" s="91"/>
      <c r="C54" s="105" t="s">
        <v>106</v>
      </c>
      <c r="D54" s="67">
        <f>+[1]AnexosEstadoResultados!E312+[1]AnexosEstadoResultados!E314-[1]AnexosEstadoResultados!E72-[1]AnexosEstadoResultados!E73+[1]AnexosEstadoResultados!E311-[1]AnexosEstadoResultados!E70-[1]AnexosEstadoResultados!E71</f>
        <v>-15915598.34</v>
      </c>
      <c r="E54" s="67"/>
      <c r="F54" s="17"/>
      <c r="G54" s="94"/>
      <c r="L54" s="115"/>
    </row>
    <row r="55" spans="1:12" ht="15" x14ac:dyDescent="0.25">
      <c r="A55" s="85"/>
      <c r="B55" s="91"/>
      <c r="C55" s="105" t="s">
        <v>107</v>
      </c>
      <c r="D55" s="101">
        <f>[1]AnexosEstadoResultados!E313</f>
        <v>43100000</v>
      </c>
      <c r="E55" s="89"/>
      <c r="F55" s="17"/>
      <c r="G55" s="67"/>
      <c r="L55" s="115"/>
    </row>
    <row r="56" spans="1:12" ht="15" x14ac:dyDescent="0.25">
      <c r="A56" s="85"/>
      <c r="B56" s="91"/>
      <c r="C56" s="87"/>
      <c r="D56" s="98">
        <f>SUM(D54:D55)</f>
        <v>27184401.66</v>
      </c>
      <c r="E56" s="89"/>
      <c r="F56" s="17"/>
      <c r="G56" s="85"/>
      <c r="L56" s="115"/>
    </row>
    <row r="57" spans="1:12" x14ac:dyDescent="0.3">
      <c r="H57" s="118"/>
      <c r="L57" s="115"/>
    </row>
    <row r="58" spans="1:12" ht="17.399999999999999" x14ac:dyDescent="0.3">
      <c r="L58" s="119"/>
    </row>
    <row r="59" spans="1:12" x14ac:dyDescent="0.3">
      <c r="H59" s="120"/>
    </row>
    <row r="64" spans="1:12" ht="15" x14ac:dyDescent="0.25">
      <c r="C64" s="124" t="s">
        <v>73</v>
      </c>
      <c r="D64" s="124"/>
      <c r="E64" s="109"/>
      <c r="F64" s="110" t="s">
        <v>74</v>
      </c>
    </row>
    <row r="65" spans="3:6" ht="15" x14ac:dyDescent="0.25">
      <c r="C65" s="124" t="s">
        <v>75</v>
      </c>
      <c r="D65" s="124"/>
      <c r="E65" s="109"/>
      <c r="F65" s="110" t="s">
        <v>76</v>
      </c>
    </row>
  </sheetData>
  <mergeCells count="6">
    <mergeCell ref="C65:D65"/>
    <mergeCell ref="C64:D64"/>
    <mergeCell ref="A1:G1"/>
    <mergeCell ref="A2:G2"/>
    <mergeCell ref="A3:G3"/>
    <mergeCell ref="A4:G4"/>
  </mergeCells>
  <printOptions horizontalCentered="1"/>
  <pageMargins left="0.19685039370078741" right="0" top="0.39370078740157483" bottom="0" header="0" footer="0"/>
  <pageSetup scale="69" orientation="portrait" r:id="rId1"/>
  <headerFooter>
    <oddFooter xml:space="preserve">&amp;L&amp;"Arial,Negrita"Fecha: 09/07/2024
Hora: 16:15&amp;"Arial,Normal"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Institucional</vt:lpstr>
      <vt:lpstr>Estados de Resultados Inst.</vt:lpstr>
      <vt:lpstr>'Balance Institucional'!Área_de_impresión</vt:lpstr>
      <vt:lpstr>'Estados de Resultados Inst.'!Área_de_impresión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Balmore Alcides Perez Lopez</cp:lastModifiedBy>
  <dcterms:created xsi:type="dcterms:W3CDTF">2024-07-10T15:41:05Z</dcterms:created>
  <dcterms:modified xsi:type="dcterms:W3CDTF">2024-11-11T17:46:16Z</dcterms:modified>
</cp:coreProperties>
</file>