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457C5603-42D5-4ABC-A93F-D3C2B4F84583}" xr6:coauthVersionLast="47" xr6:coauthVersionMax="47" xr10:uidLastSave="{00000000-0000-0000-0000-000000000000}"/>
  <bookViews>
    <workbookView xWindow="-110" yWindow="-110" windowWidth="19420" windowHeight="11620" xr2:uid="{33587814-E2C1-416F-A4D8-C774FFCBB593}"/>
  </bookViews>
  <sheets>
    <sheet name="Estados de Resultados" sheetId="1" r:id="rId1"/>
    <sheet name="Balance 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F41" i="2"/>
  <c r="F33" i="2"/>
  <c r="H32" i="2"/>
  <c r="H33" i="2" s="1"/>
  <c r="F29" i="2"/>
  <c r="F34" i="2" s="1"/>
  <c r="F42" i="2" s="1"/>
  <c r="H27" i="2"/>
  <c r="H29" i="2" s="1"/>
  <c r="H34" i="2" s="1"/>
  <c r="H42" i="2" s="1"/>
  <c r="H21" i="2"/>
  <c r="F21" i="2"/>
  <c r="H14" i="2"/>
  <c r="H22" i="2" s="1"/>
  <c r="F14" i="2"/>
  <c r="F22" i="2" s="1"/>
  <c r="H35" i="1"/>
  <c r="F35" i="1"/>
  <c r="H28" i="1"/>
  <c r="F28" i="1"/>
  <c r="H23" i="1"/>
  <c r="F23" i="1"/>
  <c r="H15" i="1"/>
  <c r="H17" i="1" s="1"/>
  <c r="F15" i="1"/>
  <c r="H10" i="1"/>
  <c r="H37" i="1" s="1"/>
  <c r="H40" i="1" s="1"/>
  <c r="H44" i="1" s="1"/>
  <c r="H46" i="1" s="1"/>
  <c r="F10" i="1"/>
  <c r="F17" i="1" s="1"/>
  <c r="F37" i="1" l="1"/>
  <c r="F40" i="1" s="1"/>
  <c r="F44" i="1" s="1"/>
  <c r="F46" i="1" s="1"/>
</calcChain>
</file>

<file path=xl/sharedStrings.xml><?xml version="1.0" encoding="utf-8"?>
<sst xmlns="http://schemas.openxmlformats.org/spreadsheetml/2006/main" count="100" uniqueCount="69">
  <si>
    <t>ADMINISTRADORA DE FONDOS DE PENSIONES CRECER. S.A</t>
  </si>
  <si>
    <t>ESTADO DE RESULTADOS DEL 1 DE ENERO AL 30 DE SEPTIEMBRE</t>
  </si>
  <si>
    <t>(Expresados en dólares de los Estados Unidos de América)</t>
  </si>
  <si>
    <t>INGRESOS POR ADMINISTRACIÓN DE FONDOS</t>
  </si>
  <si>
    <t>INGRESOS POR COMISIONES POR ADMINISTRACIÓN DEL FONDO</t>
  </si>
  <si>
    <t>GASTOS POR ADMINISTRACIÓN DE FONDOS DE PENSIONES</t>
  </si>
  <si>
    <t>PRIMA SEGUROS POR COBERTURA</t>
  </si>
  <si>
    <t>SUELDOS, COMISIONES Y PRESTACIONES A AGENTES DE SERVICIOS PREV.</t>
  </si>
  <si>
    <t>OTROS COSTOS DIRECTOS POR ACTIVO FIJO</t>
  </si>
  <si>
    <t xml:space="preserve">UTILIDAD BRUTA                                                        </t>
  </si>
  <si>
    <t>$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</si>
  <si>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</si>
  <si>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</si>
  <si>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DEPRECIACIÓN, AMORTIZACIÓN Y DESVALORIZACIÓN DE ACTIVOS                </t>
  </si>
  <si>
    <t xml:space="preserve">PROV. P/INCOBRABILIDAD DE CTAS. Y DOCUMENTOS POR COBRAR               </t>
  </si>
  <si>
    <t xml:space="preserve">                                                       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</si>
  <si>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</si>
  <si>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</si>
  <si>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</si>
  <si>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</si>
  <si>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</si>
  <si>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</si>
  <si>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</si>
  <si>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</si>
  <si>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</si>
  <si>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</si>
  <si>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</si>
  <si>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</si>
  <si>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</si>
  <si>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</si>
  <si>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</si>
  <si>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ROLANDO CISNEROS PINEDA</t>
  </si>
  <si>
    <t>GERMAN ENRIQUE BARRERA</t>
  </si>
  <si>
    <t>PRESIDENTA EJECUTIVA Y REPRESENTANTE LEGAL</t>
  </si>
  <si>
    <t>DIRECTOR DE GESTIÓN HUMANA Y FINANZAS</t>
  </si>
  <si>
    <t>CONTADOR GENERAL</t>
  </si>
  <si>
    <t>BALANCE GENERAL AL 30 DE SEPTIEMBRE DE 2024 Y 31 DE DICIEMBRE DE 2023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</si>
  <si>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</si>
  <si>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</si>
  <si>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</si>
  <si>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</si>
  <si>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</si>
  <si>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</si>
  <si>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</si>
  <si>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</si>
  <si>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</si>
  <si>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</si>
  <si>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</si>
  <si>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</si>
  <si>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</si>
  <si>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</si>
  <si>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</si>
  <si>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</si>
  <si>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</si>
  <si>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</si>
  <si>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</si>
  <si>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</si>
  <si>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</si>
  <si>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</si>
  <si>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</si>
  <si>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</si>
  <si>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</si>
  <si>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</si>
  <si>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REVALUACIÓN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</si>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</sst>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3" fillId="3" borderId="0" xfId="0" applyNumberFormat="1" applyFont="1" applyFill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3" fillId="3" borderId="3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right"/>
    </xf>
    <xf numFmtId="0" fontId="5" fillId="3" borderId="0" xfId="0" applyFont="1" applyFill="1"/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6" fillId="3" borderId="0" xfId="0" applyNumberFormat="1" applyFont="1" applyFill="1"/>
    <xf numFmtId="49" fontId="7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 vertical="top" wrapText="1"/>
    </xf>
    <xf numFmtId="0" fontId="6" fillId="3" borderId="0" xfId="0" applyFont="1" applyFill="1"/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38" fontId="1" fillId="3" borderId="0" xfId="0" applyNumberFormat="1" applyFont="1" applyFill="1"/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4" xfId="0" applyNumberFormat="1" applyFont="1" applyFill="1" applyBorder="1"/>
    <xf numFmtId="38" fontId="3" fillId="4" borderId="5" xfId="0" applyNumberFormat="1" applyFont="1" applyFill="1" applyBorder="1"/>
    <xf numFmtId="38" fontId="3" fillId="3" borderId="5" xfId="0" applyNumberFormat="1" applyFont="1" applyFill="1" applyBorder="1"/>
    <xf numFmtId="37" fontId="1" fillId="3" borderId="0" xfId="0" applyNumberFormat="1" applyFont="1" applyFill="1"/>
    <xf numFmtId="38" fontId="3" fillId="3" borderId="3" xfId="0" applyNumberFormat="1" applyFont="1" applyFill="1" applyBorder="1"/>
    <xf numFmtId="38" fontId="1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66674</xdr:rowOff>
    </xdr:from>
    <xdr:to>
      <xdr:col>3</xdr:col>
      <xdr:colOff>1809750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42300E9F-6EC9-4DF0-81AB-3E1799B507C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99" r="4938"/>
        <a:stretch/>
      </xdr:blipFill>
      <xdr:spPr bwMode="auto">
        <a:xfrm>
          <a:off x="2987675" y="6667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57150</xdr:rowOff>
    </xdr:from>
    <xdr:to>
      <xdr:col>3</xdr:col>
      <xdr:colOff>1714500</xdr:colOff>
      <xdr:row>0</xdr:row>
      <xdr:rowOff>635343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E966520-FF11-4069-B2D1-3970201F7F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39" r="5558"/>
        <a:stretch/>
      </xdr:blipFill>
      <xdr:spPr>
        <a:xfrm>
          <a:off x="2911475" y="57150"/>
          <a:ext cx="1438275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8A9D-A10D-4CB4-A402-3B5B61956B39}">
  <sheetPr>
    <pageSetUpPr fitToPage="1"/>
  </sheetPr>
  <dimension ref="A1:K59"/>
  <sheetViews>
    <sheetView tabSelected="1" workbookViewId="0">
      <selection sqref="A1:XFD1048576"/>
    </sheetView>
  </sheetViews>
  <sheetFormatPr baseColWidth="10" defaultColWidth="0" defaultRowHeight="10" customHeight="1" zeroHeight="1" x14ac:dyDescent="0.2"/>
  <cols>
    <col min="1" max="1" width="1.7265625" style="36" customWidth="1"/>
    <col min="2" max="2" width="32.1796875" style="36" customWidth="1"/>
    <col min="3" max="3" width="3.81640625" style="36" customWidth="1"/>
    <col min="4" max="4" width="32.1796875" style="36" customWidth="1"/>
    <col min="5" max="5" width="3.26953125" style="37" customWidth="1"/>
    <col min="6" max="6" width="15.1796875" style="38" customWidth="1"/>
    <col min="7" max="7" width="3.26953125" style="37" customWidth="1"/>
    <col min="8" max="8" width="15.1796875" style="38" customWidth="1"/>
    <col min="9" max="9" width="1.1796875" style="3" customWidth="1"/>
    <col min="10" max="10" width="8.1796875" style="3" hidden="1" customWidth="1"/>
    <col min="11" max="11" width="0" style="3" hidden="1" customWidth="1"/>
    <col min="12" max="16384" width="11.453125" style="3" hidden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ht="13" x14ac:dyDescent="0.3">
      <c r="A2" s="4" t="s">
        <v>0</v>
      </c>
      <c r="B2" s="4"/>
      <c r="C2" s="4"/>
      <c r="D2" s="4"/>
      <c r="E2" s="4"/>
      <c r="F2" s="4"/>
      <c r="G2" s="4"/>
      <c r="H2" s="4"/>
      <c r="I2" s="2"/>
    </row>
    <row r="3" spans="1:9" ht="12.75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2"/>
    </row>
    <row r="4" spans="1:9" ht="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2"/>
    </row>
    <row r="5" spans="1:9" ht="12.5" x14ac:dyDescent="0.25">
      <c r="A5" s="6"/>
      <c r="B5" s="7"/>
      <c r="C5" s="7"/>
      <c r="D5" s="7"/>
      <c r="E5" s="7"/>
      <c r="F5" s="7"/>
      <c r="G5" s="7"/>
      <c r="H5" s="7"/>
    </row>
    <row r="6" spans="1:9" ht="13" x14ac:dyDescent="0.3">
      <c r="A6" s="6"/>
      <c r="B6" s="8"/>
      <c r="C6" s="8"/>
      <c r="D6" s="8"/>
      <c r="E6" s="9"/>
      <c r="F6" s="10">
        <v>2024</v>
      </c>
      <c r="G6" s="11"/>
      <c r="H6" s="10">
        <v>2023</v>
      </c>
    </row>
    <row r="7" spans="1:9" ht="12.5" x14ac:dyDescent="0.25">
      <c r="A7" s="6"/>
      <c r="B7" s="8"/>
      <c r="C7" s="8"/>
      <c r="D7" s="8"/>
      <c r="E7" s="9"/>
      <c r="F7" s="12"/>
      <c r="G7" s="9"/>
      <c r="H7" s="12"/>
    </row>
    <row r="8" spans="1:9" ht="13" x14ac:dyDescent="0.3">
      <c r="A8" s="6"/>
      <c r="B8" s="13" t="s">
        <v>3</v>
      </c>
      <c r="C8" s="14"/>
      <c r="D8" s="14"/>
      <c r="E8" s="9"/>
      <c r="F8" s="15"/>
      <c r="G8" s="9"/>
      <c r="H8" s="15"/>
    </row>
    <row r="9" spans="1:9" ht="12.5" x14ac:dyDescent="0.25">
      <c r="A9" s="6"/>
      <c r="B9" s="14" t="s">
        <v>4</v>
      </c>
      <c r="C9" s="14"/>
      <c r="D9" s="14"/>
      <c r="E9" s="9"/>
      <c r="F9" s="16">
        <v>37870292</v>
      </c>
      <c r="G9" s="9"/>
      <c r="H9" s="16">
        <v>36027714</v>
      </c>
    </row>
    <row r="10" spans="1:9" ht="13" x14ac:dyDescent="0.3">
      <c r="A10" s="6"/>
      <c r="B10" s="13"/>
      <c r="C10" s="14"/>
      <c r="D10" s="14"/>
      <c r="E10" s="9"/>
      <c r="F10" s="17">
        <f>+F9</f>
        <v>37870292</v>
      </c>
      <c r="G10" s="9"/>
      <c r="H10" s="17">
        <f>+H9</f>
        <v>36027714</v>
      </c>
    </row>
    <row r="11" spans="1:9" ht="13" x14ac:dyDescent="0.3">
      <c r="A11" s="6"/>
      <c r="B11" s="13" t="s">
        <v>5</v>
      </c>
      <c r="C11" s="14"/>
      <c r="D11" s="14"/>
      <c r="E11" s="9"/>
      <c r="F11" s="17"/>
      <c r="G11" s="9"/>
      <c r="H11" s="17"/>
    </row>
    <row r="12" spans="1:9" ht="12.5" x14ac:dyDescent="0.25">
      <c r="A12" s="6"/>
      <c r="B12" s="14" t="s">
        <v>6</v>
      </c>
      <c r="C12" s="14"/>
      <c r="D12" s="14"/>
      <c r="E12" s="9"/>
      <c r="F12" s="18">
        <v>106653.83</v>
      </c>
      <c r="G12" s="9"/>
      <c r="H12" s="18">
        <v>3799067</v>
      </c>
    </row>
    <row r="13" spans="1:9" ht="12.5" x14ac:dyDescent="0.25">
      <c r="A13" s="6"/>
      <c r="B13" s="14" t="s">
        <v>7</v>
      </c>
      <c r="C13" s="14"/>
      <c r="D13" s="14"/>
      <c r="E13" s="9"/>
      <c r="F13" s="18">
        <v>1208311</v>
      </c>
      <c r="G13" s="9"/>
      <c r="H13" s="18">
        <v>1106048</v>
      </c>
    </row>
    <row r="14" spans="1:9" ht="12.5" x14ac:dyDescent="0.25">
      <c r="A14" s="6"/>
      <c r="B14" s="14" t="s">
        <v>8</v>
      </c>
      <c r="C14" s="14"/>
      <c r="D14" s="14"/>
      <c r="E14" s="9"/>
      <c r="F14" s="16">
        <v>1673482</v>
      </c>
      <c r="G14" s="9"/>
      <c r="H14" s="16">
        <v>2005605</v>
      </c>
    </row>
    <row r="15" spans="1:9" ht="13" x14ac:dyDescent="0.3">
      <c r="A15" s="6"/>
      <c r="B15" s="13"/>
      <c r="C15" s="14"/>
      <c r="D15" s="14"/>
      <c r="E15" s="9"/>
      <c r="F15" s="17">
        <f>SUM(F12:F14)</f>
        <v>2988446.83</v>
      </c>
      <c r="G15" s="9"/>
      <c r="H15" s="17">
        <f>SUM(H12:H14)</f>
        <v>6910720</v>
      </c>
    </row>
    <row r="16" spans="1:9" ht="13" x14ac:dyDescent="0.3">
      <c r="A16" s="6"/>
      <c r="B16" s="13"/>
      <c r="C16" s="14"/>
      <c r="D16" s="14"/>
      <c r="E16" s="9"/>
      <c r="F16" s="17"/>
      <c r="G16" s="9"/>
      <c r="H16" s="17"/>
    </row>
    <row r="17" spans="1:8" ht="13" x14ac:dyDescent="0.3">
      <c r="A17" s="6"/>
      <c r="B17" s="13" t="s">
        <v>9</v>
      </c>
      <c r="C17" s="14"/>
      <c r="D17" s="14"/>
      <c r="E17" s="9" t="s">
        <v>10</v>
      </c>
      <c r="F17" s="17">
        <f>F10-F15</f>
        <v>34881845.170000002</v>
      </c>
      <c r="G17" s="18" t="s">
        <v>10</v>
      </c>
      <c r="H17" s="17">
        <f>H10-H15</f>
        <v>29116994</v>
      </c>
    </row>
    <row r="18" spans="1:8" ht="12.5" x14ac:dyDescent="0.25">
      <c r="A18" s="6"/>
      <c r="B18" s="8"/>
      <c r="C18" s="8"/>
      <c r="D18" s="8"/>
      <c r="E18" s="9"/>
      <c r="F18" s="18"/>
      <c r="G18" s="18"/>
      <c r="H18" s="18"/>
    </row>
    <row r="19" spans="1:8" ht="13" x14ac:dyDescent="0.3">
      <c r="A19" s="6"/>
      <c r="B19" s="13" t="s">
        <v>11</v>
      </c>
      <c r="C19" s="14"/>
      <c r="D19" s="14"/>
      <c r="E19" s="9"/>
      <c r="F19" s="17"/>
      <c r="G19" s="18"/>
      <c r="H19" s="17"/>
    </row>
    <row r="20" spans="1:8" ht="12.5" x14ac:dyDescent="0.25">
      <c r="A20" s="6"/>
      <c r="B20" s="14" t="s">
        <v>12</v>
      </c>
      <c r="C20" s="14"/>
      <c r="D20" s="14"/>
      <c r="E20" s="9"/>
      <c r="F20" s="18">
        <v>13262759</v>
      </c>
      <c r="G20" s="18"/>
      <c r="H20" s="18">
        <v>11495135</v>
      </c>
    </row>
    <row r="21" spans="1:8" ht="12.5" x14ac:dyDescent="0.25">
      <c r="A21" s="6"/>
      <c r="B21" s="14" t="s">
        <v>13</v>
      </c>
      <c r="C21" s="14"/>
      <c r="D21" s="14"/>
      <c r="E21" s="9"/>
      <c r="F21" s="18">
        <v>1693921</v>
      </c>
      <c r="G21" s="18"/>
      <c r="H21" s="18">
        <v>1298925</v>
      </c>
    </row>
    <row r="22" spans="1:8" ht="12.5" x14ac:dyDescent="0.25">
      <c r="A22" s="6"/>
      <c r="B22" s="14" t="s">
        <v>14</v>
      </c>
      <c r="C22" s="14"/>
      <c r="D22" s="14"/>
      <c r="E22" s="9"/>
      <c r="F22" s="16">
        <v>1200</v>
      </c>
      <c r="G22" s="18"/>
      <c r="H22" s="16">
        <v>4930</v>
      </c>
    </row>
    <row r="23" spans="1:8" ht="13" x14ac:dyDescent="0.3">
      <c r="A23" s="6"/>
      <c r="B23" s="13" t="s">
        <v>15</v>
      </c>
      <c r="C23" s="14"/>
      <c r="D23" s="14"/>
      <c r="E23" s="9"/>
      <c r="F23" s="19">
        <f>SUM(F20:F22)</f>
        <v>14957880</v>
      </c>
      <c r="G23" s="18"/>
      <c r="H23" s="19">
        <f>SUM(H20:H22)</f>
        <v>12798990</v>
      </c>
    </row>
    <row r="24" spans="1:8" ht="12.5" x14ac:dyDescent="0.25">
      <c r="A24" s="6"/>
      <c r="B24" s="14"/>
      <c r="C24" s="14"/>
      <c r="D24" s="14"/>
      <c r="E24" s="9"/>
      <c r="F24" s="18"/>
      <c r="G24" s="18"/>
      <c r="H24" s="18"/>
    </row>
    <row r="25" spans="1:8" ht="13" x14ac:dyDescent="0.3">
      <c r="A25" s="6"/>
      <c r="B25" s="13" t="s">
        <v>16</v>
      </c>
      <c r="C25" s="14"/>
      <c r="D25" s="14"/>
      <c r="E25" s="9"/>
      <c r="F25" s="17"/>
      <c r="G25" s="18"/>
      <c r="H25" s="17"/>
    </row>
    <row r="26" spans="1:8" ht="12.5" x14ac:dyDescent="0.25">
      <c r="A26" s="6"/>
      <c r="B26" s="14" t="s">
        <v>17</v>
      </c>
      <c r="C26" s="14"/>
      <c r="D26" s="14"/>
      <c r="E26" s="9"/>
      <c r="F26" s="18">
        <v>2931</v>
      </c>
      <c r="G26" s="18"/>
      <c r="H26" s="18">
        <v>633</v>
      </c>
    </row>
    <row r="27" spans="1:8" ht="12.5" x14ac:dyDescent="0.25">
      <c r="A27" s="6"/>
      <c r="B27" s="14" t="s">
        <v>18</v>
      </c>
      <c r="C27" s="14"/>
      <c r="D27" s="14"/>
      <c r="E27" s="9"/>
      <c r="F27" s="16">
        <v>-1216397</v>
      </c>
      <c r="G27" s="18"/>
      <c r="H27" s="16">
        <v>-915318</v>
      </c>
    </row>
    <row r="28" spans="1:8" ht="13" x14ac:dyDescent="0.3">
      <c r="A28" s="6"/>
      <c r="B28" s="13" t="s">
        <v>15</v>
      </c>
      <c r="C28" s="14"/>
      <c r="D28" s="14"/>
      <c r="E28" s="9"/>
      <c r="F28" s="19">
        <f>SUM(F26:F27)</f>
        <v>-1213466</v>
      </c>
      <c r="G28" s="18"/>
      <c r="H28" s="19">
        <f>SUM(H26:H27)</f>
        <v>-914685</v>
      </c>
    </row>
    <row r="29" spans="1:8" ht="12.5" x14ac:dyDescent="0.25">
      <c r="A29" s="6"/>
      <c r="B29" s="14"/>
      <c r="C29" s="14"/>
      <c r="D29" s="14"/>
      <c r="E29" s="9"/>
      <c r="F29" s="18"/>
      <c r="G29" s="18"/>
      <c r="H29" s="18"/>
    </row>
    <row r="30" spans="1:8" ht="13" x14ac:dyDescent="0.3">
      <c r="A30" s="6"/>
      <c r="B30" s="13" t="s">
        <v>19</v>
      </c>
      <c r="C30" s="14"/>
      <c r="D30" s="14"/>
      <c r="E30" s="9"/>
      <c r="F30" s="17"/>
      <c r="G30" s="18"/>
      <c r="H30" s="17"/>
    </row>
    <row r="31" spans="1:8" ht="12.5" x14ac:dyDescent="0.25">
      <c r="A31" s="6"/>
      <c r="B31" s="14" t="s">
        <v>20</v>
      </c>
      <c r="C31" s="14"/>
      <c r="D31" s="14"/>
      <c r="E31" s="9"/>
      <c r="F31" s="18">
        <v>347868</v>
      </c>
      <c r="G31" s="18"/>
      <c r="H31" s="18">
        <v>35222</v>
      </c>
    </row>
    <row r="32" spans="1:8" ht="12.5" x14ac:dyDescent="0.25">
      <c r="A32" s="6"/>
      <c r="B32" s="14" t="s">
        <v>21</v>
      </c>
      <c r="C32" s="14"/>
      <c r="D32" s="14"/>
      <c r="E32" s="9"/>
      <c r="F32" s="18">
        <v>-3887780</v>
      </c>
      <c r="G32" s="18"/>
      <c r="H32" s="18">
        <v>-1880063</v>
      </c>
    </row>
    <row r="33" spans="1:9" ht="12.5" x14ac:dyDescent="0.25">
      <c r="A33" s="6"/>
      <c r="B33" s="14" t="s">
        <v>22</v>
      </c>
      <c r="C33" s="14"/>
      <c r="D33" s="14"/>
      <c r="E33" s="9"/>
      <c r="F33" s="18">
        <v>37509</v>
      </c>
      <c r="G33" s="18"/>
      <c r="H33" s="18">
        <v>40566</v>
      </c>
    </row>
    <row r="34" spans="1:9" ht="12.5" x14ac:dyDescent="0.25">
      <c r="A34" s="6"/>
      <c r="B34" s="14" t="s">
        <v>23</v>
      </c>
      <c r="C34" s="14"/>
      <c r="D34" s="14"/>
      <c r="E34" s="9"/>
      <c r="F34" s="16">
        <v>-83357</v>
      </c>
      <c r="G34" s="18"/>
      <c r="H34" s="16">
        <v>-104436</v>
      </c>
    </row>
    <row r="35" spans="1:9" ht="13" x14ac:dyDescent="0.3">
      <c r="A35" s="6"/>
      <c r="B35" s="13" t="s">
        <v>15</v>
      </c>
      <c r="C35" s="14"/>
      <c r="D35" s="14"/>
      <c r="E35" s="9"/>
      <c r="F35" s="19">
        <f>SUM(F31:F34)</f>
        <v>-3585760</v>
      </c>
      <c r="G35" s="18"/>
      <c r="H35" s="19">
        <f>SUM(H31:H34)</f>
        <v>-1908711</v>
      </c>
    </row>
    <row r="36" spans="1:9" ht="12.5" x14ac:dyDescent="0.25">
      <c r="A36" s="6"/>
      <c r="B36" s="14"/>
      <c r="C36" s="14"/>
      <c r="D36" s="14"/>
      <c r="E36" s="9"/>
      <c r="F36" s="18"/>
      <c r="G36" s="18"/>
      <c r="H36" s="18"/>
    </row>
    <row r="37" spans="1:9" ht="13" x14ac:dyDescent="0.3">
      <c r="A37" s="6"/>
      <c r="B37" s="13" t="s">
        <v>24</v>
      </c>
      <c r="C37" s="14"/>
      <c r="D37" s="14"/>
      <c r="E37" s="9" t="s">
        <v>10</v>
      </c>
      <c r="F37" s="17">
        <f>F10-F15-F23-F28-F35</f>
        <v>24723191.170000002</v>
      </c>
      <c r="G37" s="18" t="s">
        <v>10</v>
      </c>
      <c r="H37" s="17">
        <f>H10-H15-H23-H28-H35</f>
        <v>19141400</v>
      </c>
    </row>
    <row r="38" spans="1:9" ht="12.5" x14ac:dyDescent="0.25">
      <c r="A38" s="6"/>
      <c r="B38" s="14"/>
      <c r="C38" s="14"/>
      <c r="D38" s="14"/>
      <c r="E38" s="9"/>
      <c r="F38" s="18"/>
      <c r="G38" s="18"/>
      <c r="H38" s="18"/>
    </row>
    <row r="39" spans="1:9" ht="12.5" x14ac:dyDescent="0.25">
      <c r="A39" s="6"/>
      <c r="B39" s="14" t="s">
        <v>25</v>
      </c>
      <c r="C39" s="14"/>
      <c r="D39" s="14"/>
      <c r="E39" s="9"/>
      <c r="F39" s="16">
        <v>7048290</v>
      </c>
      <c r="G39" s="18"/>
      <c r="H39" s="16">
        <v>5203144</v>
      </c>
    </row>
    <row r="40" spans="1:9" ht="13" x14ac:dyDescent="0.3">
      <c r="A40" s="6"/>
      <c r="B40" s="13" t="s">
        <v>26</v>
      </c>
      <c r="C40" s="14"/>
      <c r="D40" s="14"/>
      <c r="E40" s="9" t="s">
        <v>10</v>
      </c>
      <c r="F40" s="17">
        <f>F37-F39</f>
        <v>17674901.170000002</v>
      </c>
      <c r="G40" s="18" t="s">
        <v>10</v>
      </c>
      <c r="H40" s="17">
        <f>H37-H39</f>
        <v>13938256</v>
      </c>
    </row>
    <row r="41" spans="1:9" ht="12.5" x14ac:dyDescent="0.25">
      <c r="A41" s="6"/>
      <c r="B41" s="14"/>
      <c r="C41" s="14"/>
      <c r="D41" s="14"/>
      <c r="E41" s="9"/>
      <c r="F41" s="18"/>
      <c r="G41" s="18"/>
      <c r="H41" s="18"/>
    </row>
    <row r="42" spans="1:9" ht="12.5" x14ac:dyDescent="0.25">
      <c r="A42" s="6"/>
      <c r="B42" s="14" t="s">
        <v>27</v>
      </c>
      <c r="C42" s="14"/>
      <c r="D42" s="14"/>
      <c r="E42" s="9"/>
      <c r="F42" s="16">
        <v>-379</v>
      </c>
      <c r="G42" s="18"/>
      <c r="H42" s="16">
        <v>-926</v>
      </c>
    </row>
    <row r="43" spans="1:9" ht="12.5" x14ac:dyDescent="0.25">
      <c r="A43" s="6"/>
      <c r="B43" s="14"/>
      <c r="C43" s="14"/>
      <c r="D43" s="14"/>
      <c r="E43" s="9"/>
      <c r="F43" s="18"/>
      <c r="G43" s="18"/>
      <c r="H43" s="18"/>
    </row>
    <row r="44" spans="1:9" ht="13.5" thickBot="1" x14ac:dyDescent="0.35">
      <c r="A44" s="6"/>
      <c r="B44" s="13" t="s">
        <v>28</v>
      </c>
      <c r="C44" s="14"/>
      <c r="D44" s="14"/>
      <c r="E44" s="9" t="s">
        <v>10</v>
      </c>
      <c r="F44" s="20">
        <f>F40-F42</f>
        <v>17675280.170000002</v>
      </c>
      <c r="G44" s="18" t="s">
        <v>10</v>
      </c>
      <c r="H44" s="20">
        <f>H40-H42</f>
        <v>13939182</v>
      </c>
    </row>
    <row r="45" spans="1:9" ht="13" thickTop="1" x14ac:dyDescent="0.25">
      <c r="A45" s="6"/>
      <c r="B45" s="14"/>
      <c r="C45" s="14"/>
      <c r="D45" s="14"/>
      <c r="E45" s="9"/>
      <c r="F45" s="18"/>
      <c r="G45" s="18"/>
      <c r="H45" s="12"/>
    </row>
    <row r="46" spans="1:9" ht="13" x14ac:dyDescent="0.3">
      <c r="A46" s="21"/>
      <c r="B46" s="22" t="s">
        <v>29</v>
      </c>
      <c r="C46" s="22"/>
      <c r="D46" s="22"/>
      <c r="E46" s="11"/>
      <c r="F46" s="23">
        <f>F44/1000000</f>
        <v>17.675280170000001</v>
      </c>
      <c r="G46" s="17"/>
      <c r="H46" s="23">
        <f>H44/1000000</f>
        <v>13.939182000000001</v>
      </c>
      <c r="I46" s="24"/>
    </row>
    <row r="47" spans="1:9" ht="12.5" x14ac:dyDescent="0.25">
      <c r="A47" s="6"/>
      <c r="B47" s="8"/>
      <c r="C47" s="8"/>
      <c r="D47" s="8"/>
      <c r="E47" s="9"/>
      <c r="F47" s="12"/>
      <c r="G47" s="9"/>
      <c r="H47" s="12"/>
    </row>
    <row r="48" spans="1:9" ht="12.5" x14ac:dyDescent="0.25">
      <c r="A48" s="6"/>
      <c r="B48" s="14"/>
      <c r="C48" s="14"/>
      <c r="D48" s="14"/>
      <c r="E48" s="9"/>
      <c r="F48" s="12"/>
      <c r="G48" s="9"/>
      <c r="H48" s="12"/>
    </row>
    <row r="49" spans="1:9" ht="12.5" x14ac:dyDescent="0.25">
      <c r="A49" s="6"/>
      <c r="B49" s="14"/>
      <c r="C49" s="14"/>
      <c r="D49" s="14"/>
      <c r="E49" s="9"/>
      <c r="F49" s="12"/>
      <c r="G49" s="9"/>
      <c r="H49" s="12"/>
    </row>
    <row r="50" spans="1:9" ht="12.5" x14ac:dyDescent="0.25">
      <c r="A50" s="6"/>
      <c r="B50" s="14"/>
      <c r="C50" s="14"/>
      <c r="D50" s="14"/>
      <c r="E50" s="9"/>
      <c r="F50" s="12"/>
      <c r="G50" s="9"/>
      <c r="H50" s="12"/>
    </row>
    <row r="51" spans="1:9" ht="12.5" x14ac:dyDescent="0.25">
      <c r="A51" s="6"/>
      <c r="B51" s="14"/>
      <c r="C51" s="14"/>
      <c r="D51" s="14"/>
      <c r="E51" s="9"/>
      <c r="F51" s="12"/>
      <c r="G51" s="9"/>
      <c r="H51" s="12"/>
    </row>
    <row r="52" spans="1:9" ht="12.5" x14ac:dyDescent="0.25">
      <c r="A52" s="6"/>
      <c r="B52" s="8"/>
      <c r="C52" s="8"/>
      <c r="D52" s="8"/>
      <c r="E52" s="9"/>
      <c r="F52" s="12"/>
      <c r="G52" s="9"/>
      <c r="H52" s="12"/>
    </row>
    <row r="53" spans="1:9" ht="12.5" x14ac:dyDescent="0.25">
      <c r="A53" s="6"/>
      <c r="B53" s="25"/>
      <c r="C53" s="6"/>
      <c r="D53" s="25"/>
      <c r="E53" s="9"/>
      <c r="F53" s="26"/>
      <c r="G53" s="26"/>
      <c r="H53" s="26"/>
    </row>
    <row r="54" spans="1:9" ht="11.5" x14ac:dyDescent="0.25">
      <c r="A54" s="27"/>
      <c r="B54" s="28" t="s">
        <v>30</v>
      </c>
      <c r="C54" s="27"/>
      <c r="D54" s="28" t="s">
        <v>31</v>
      </c>
      <c r="E54" s="29"/>
      <c r="F54" s="30" t="s">
        <v>32</v>
      </c>
      <c r="G54" s="30"/>
      <c r="H54" s="30"/>
      <c r="I54" s="31"/>
    </row>
    <row r="55" spans="1:9" ht="23" x14ac:dyDescent="0.25">
      <c r="A55" s="27"/>
      <c r="B55" s="32" t="s">
        <v>33</v>
      </c>
      <c r="C55" s="27"/>
      <c r="D55" s="32" t="s">
        <v>34</v>
      </c>
      <c r="E55" s="29"/>
      <c r="F55" s="33" t="s">
        <v>35</v>
      </c>
      <c r="G55" s="33"/>
      <c r="H55" s="33"/>
      <c r="I55" s="31"/>
    </row>
    <row r="56" spans="1:9" ht="11.5" hidden="1" x14ac:dyDescent="0.25">
      <c r="A56" s="27"/>
      <c r="B56" s="34"/>
      <c r="C56" s="27"/>
      <c r="D56" s="34"/>
      <c r="E56" s="29"/>
      <c r="F56" s="35"/>
      <c r="G56" s="35"/>
      <c r="H56" s="35"/>
      <c r="I56" s="31"/>
    </row>
    <row r="59" spans="1:9" x14ac:dyDescent="0.2"/>
  </sheetData>
  <sheetProtection algorithmName="SHA-512" hashValue="3nn+HuFZIeY5GYym+ZFzH7e0L589itMOpBi9goVhj7CSDVOTv7lEKMfttZoDQGkn7NfTQES4maWAVcocSgt3Dg==" saltValue="05Ws9iqBMUO2AifJd+8ZeQ==" spinCount="100000" sheet="1" objects="1" scenarios="1"/>
  <mergeCells count="15">
    <mergeCell ref="F54:H54"/>
    <mergeCell ref="F55:H55"/>
    <mergeCell ref="F56:H56"/>
    <mergeCell ref="B7:D7"/>
    <mergeCell ref="B18:D18"/>
    <mergeCell ref="B46:D46"/>
    <mergeCell ref="B47:D47"/>
    <mergeCell ref="B52:D52"/>
    <mergeCell ref="F53:H53"/>
    <mergeCell ref="A1:H1"/>
    <mergeCell ref="A2:H2"/>
    <mergeCell ref="A3:H3"/>
    <mergeCell ref="A4:H4"/>
    <mergeCell ref="B5:H5"/>
    <mergeCell ref="B6:D6"/>
  </mergeCells>
  <printOptions horizontalCentered="1"/>
  <pageMargins left="0.39" right="0.4" top="0.56000000000000005" bottom="0.48" header="0" footer="0"/>
  <pageSetup scale="9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2381-F688-4FCC-BD08-8668AF6AF118}">
  <sheetPr>
    <pageSetUpPr fitToPage="1"/>
  </sheetPr>
  <dimension ref="A1:K55"/>
  <sheetViews>
    <sheetView workbookViewId="0">
      <selection sqref="A1:XFD1048576"/>
    </sheetView>
  </sheetViews>
  <sheetFormatPr baseColWidth="10" defaultColWidth="0" defaultRowHeight="10" customHeight="1" zeroHeight="1" x14ac:dyDescent="0.2"/>
  <cols>
    <col min="1" max="1" width="1.7265625" style="36" customWidth="1"/>
    <col min="2" max="2" width="32.1796875" style="36" customWidth="1"/>
    <col min="3" max="3" width="3.81640625" style="36" customWidth="1"/>
    <col min="4" max="4" width="32.1796875" style="36" customWidth="1"/>
    <col min="5" max="5" width="3.26953125" style="37" customWidth="1"/>
    <col min="6" max="6" width="15.1796875" style="38" customWidth="1"/>
    <col min="7" max="7" width="3.26953125" style="37" customWidth="1"/>
    <col min="8" max="8" width="15.1796875" style="38" customWidth="1"/>
    <col min="9" max="10" width="11.453125" style="3" hidden="1" customWidth="1"/>
    <col min="11" max="11" width="0" style="3" hidden="1" customWidth="1"/>
    <col min="12" max="16384" width="11.453125" style="3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ht="12.75" customHeight="1" x14ac:dyDescent="0.3">
      <c r="A3" s="4" t="s">
        <v>36</v>
      </c>
      <c r="B3" s="4"/>
      <c r="C3" s="4"/>
      <c r="D3" s="4"/>
      <c r="E3" s="4"/>
      <c r="F3" s="4"/>
      <c r="G3" s="4"/>
      <c r="H3" s="4"/>
    </row>
    <row r="4" spans="1:8" ht="1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ht="12.5" x14ac:dyDescent="0.25">
      <c r="A5" s="6"/>
      <c r="B5" s="7"/>
      <c r="C5" s="7"/>
      <c r="D5" s="7"/>
      <c r="E5" s="7"/>
      <c r="F5" s="7"/>
      <c r="G5" s="7"/>
      <c r="H5" s="7"/>
    </row>
    <row r="6" spans="1:8" ht="13" x14ac:dyDescent="0.3">
      <c r="A6" s="6"/>
      <c r="B6" s="8"/>
      <c r="C6" s="8"/>
      <c r="D6" s="8"/>
      <c r="E6" s="9"/>
      <c r="F6" s="10">
        <v>2024</v>
      </c>
      <c r="G6" s="11"/>
      <c r="H6" s="10">
        <v>2023</v>
      </c>
    </row>
    <row r="7" spans="1:8" ht="12.5" x14ac:dyDescent="0.25">
      <c r="A7" s="6"/>
      <c r="B7" s="8"/>
      <c r="C7" s="8"/>
      <c r="D7" s="8"/>
      <c r="E7" s="9"/>
      <c r="F7" s="39"/>
      <c r="G7" s="9"/>
      <c r="H7" s="39"/>
    </row>
    <row r="8" spans="1:8" ht="13" x14ac:dyDescent="0.3">
      <c r="A8" s="6"/>
      <c r="B8" s="13" t="s">
        <v>37</v>
      </c>
      <c r="C8" s="14"/>
      <c r="D8" s="14"/>
      <c r="E8" s="9"/>
      <c r="F8" s="40"/>
      <c r="G8" s="9"/>
      <c r="H8" s="40"/>
    </row>
    <row r="9" spans="1:8" ht="13" x14ac:dyDescent="0.3">
      <c r="A9" s="6"/>
      <c r="B9" s="13" t="s">
        <v>38</v>
      </c>
      <c r="C9" s="14"/>
      <c r="D9" s="14"/>
      <c r="E9" s="9"/>
      <c r="F9" s="40"/>
      <c r="G9" s="9"/>
      <c r="H9" s="40"/>
    </row>
    <row r="10" spans="1:8" ht="12.5" x14ac:dyDescent="0.25">
      <c r="A10" s="6"/>
      <c r="B10" s="14" t="s">
        <v>39</v>
      </c>
      <c r="C10" s="14"/>
      <c r="D10" s="14"/>
      <c r="E10" s="9" t="s">
        <v>10</v>
      </c>
      <c r="F10" s="39">
        <v>788561</v>
      </c>
      <c r="G10" s="9" t="s">
        <v>10</v>
      </c>
      <c r="H10" s="39">
        <v>11990904</v>
      </c>
    </row>
    <row r="11" spans="1:8" ht="12.5" x14ac:dyDescent="0.25">
      <c r="A11" s="6"/>
      <c r="B11" s="14" t="s">
        <v>40</v>
      </c>
      <c r="C11" s="14"/>
      <c r="D11" s="14"/>
      <c r="E11" s="9"/>
      <c r="F11" s="39">
        <v>7529877</v>
      </c>
      <c r="G11" s="9"/>
      <c r="H11" s="39">
        <v>7625910</v>
      </c>
    </row>
    <row r="12" spans="1:8" ht="12.5" x14ac:dyDescent="0.25">
      <c r="A12" s="6"/>
      <c r="B12" s="14" t="s">
        <v>41</v>
      </c>
      <c r="C12" s="14"/>
      <c r="D12" s="14"/>
      <c r="E12" s="9"/>
      <c r="F12" s="39">
        <v>26022013</v>
      </c>
      <c r="G12" s="9"/>
      <c r="H12" s="39">
        <v>15752376</v>
      </c>
    </row>
    <row r="13" spans="1:8" ht="12.5" x14ac:dyDescent="0.25">
      <c r="A13" s="6"/>
      <c r="B13" s="14" t="s">
        <v>42</v>
      </c>
      <c r="C13" s="14"/>
      <c r="D13" s="14"/>
      <c r="E13" s="9"/>
      <c r="F13" s="41">
        <v>425948</v>
      </c>
      <c r="G13" s="9"/>
      <c r="H13" s="41">
        <v>13898</v>
      </c>
    </row>
    <row r="14" spans="1:8" ht="13" x14ac:dyDescent="0.3">
      <c r="A14" s="6"/>
      <c r="B14" s="13" t="s">
        <v>43</v>
      </c>
      <c r="C14" s="14"/>
      <c r="D14" s="14"/>
      <c r="E14" s="9"/>
      <c r="F14" s="42">
        <f>SUM(F10:F13)</f>
        <v>34766399</v>
      </c>
      <c r="G14" s="9"/>
      <c r="H14" s="42">
        <f>SUM(H10:H13)</f>
        <v>35383088</v>
      </c>
    </row>
    <row r="15" spans="1:8" ht="12.5" x14ac:dyDescent="0.25">
      <c r="A15" s="6"/>
      <c r="B15" s="8"/>
      <c r="C15" s="8"/>
      <c r="D15" s="8"/>
      <c r="E15" s="9"/>
      <c r="F15" s="39"/>
      <c r="G15" s="9"/>
      <c r="H15" s="39"/>
    </row>
    <row r="16" spans="1:8" ht="13" x14ac:dyDescent="0.3">
      <c r="A16" s="6"/>
      <c r="B16" s="13" t="s">
        <v>44</v>
      </c>
      <c r="C16" s="14"/>
      <c r="D16" s="14"/>
      <c r="E16" s="9"/>
      <c r="F16" s="40"/>
      <c r="G16" s="9"/>
      <c r="H16" s="40"/>
    </row>
    <row r="17" spans="1:8" ht="12.5" x14ac:dyDescent="0.25">
      <c r="A17" s="6"/>
      <c r="B17" s="14" t="s">
        <v>45</v>
      </c>
      <c r="C17" s="14"/>
      <c r="D17" s="14"/>
      <c r="E17" s="9"/>
      <c r="F17" s="39">
        <v>438</v>
      </c>
      <c r="G17" s="9"/>
      <c r="H17" s="39">
        <v>2358</v>
      </c>
    </row>
    <row r="18" spans="1:8" ht="12.5" x14ac:dyDescent="0.25">
      <c r="A18" s="6"/>
      <c r="B18" s="14" t="s">
        <v>46</v>
      </c>
      <c r="C18" s="14"/>
      <c r="D18" s="14"/>
      <c r="E18" s="9"/>
      <c r="F18" s="39">
        <v>1347033</v>
      </c>
      <c r="G18" s="9"/>
      <c r="H18" s="39">
        <v>1092367</v>
      </c>
    </row>
    <row r="19" spans="1:8" ht="12.5" x14ac:dyDescent="0.25">
      <c r="A19" s="6"/>
      <c r="B19" s="14" t="s">
        <v>47</v>
      </c>
      <c r="C19" s="14"/>
      <c r="D19" s="14"/>
      <c r="E19" s="9"/>
      <c r="F19" s="39">
        <v>4107228</v>
      </c>
      <c r="G19" s="9"/>
      <c r="H19" s="39">
        <v>4019505</v>
      </c>
    </row>
    <row r="20" spans="1:8" ht="12.5" x14ac:dyDescent="0.25">
      <c r="A20" s="6"/>
      <c r="B20" s="14" t="s">
        <v>48</v>
      </c>
      <c r="C20" s="14"/>
      <c r="D20" s="14"/>
      <c r="E20" s="9"/>
      <c r="F20" s="41">
        <v>876610</v>
      </c>
      <c r="G20" s="9"/>
      <c r="H20" s="41">
        <v>964886</v>
      </c>
    </row>
    <row r="21" spans="1:8" ht="13" x14ac:dyDescent="0.3">
      <c r="A21" s="6"/>
      <c r="B21" s="13" t="s">
        <v>49</v>
      </c>
      <c r="C21" s="14"/>
      <c r="D21" s="14"/>
      <c r="E21" s="9"/>
      <c r="F21" s="43">
        <f>SUM(F17:F20)</f>
        <v>6331309</v>
      </c>
      <c r="G21" s="9"/>
      <c r="H21" s="43">
        <f>SUM(H17:H20)</f>
        <v>6079116</v>
      </c>
    </row>
    <row r="22" spans="1:8" ht="13.5" thickBot="1" x14ac:dyDescent="0.35">
      <c r="A22" s="6"/>
      <c r="B22" s="13" t="s">
        <v>50</v>
      </c>
      <c r="C22" s="14"/>
      <c r="D22" s="14"/>
      <c r="E22" s="9" t="s">
        <v>10</v>
      </c>
      <c r="F22" s="44">
        <f>F14+F21</f>
        <v>41097708</v>
      </c>
      <c r="G22" s="9" t="s">
        <v>10</v>
      </c>
      <c r="H22" s="44">
        <f>H14+H21</f>
        <v>41462204</v>
      </c>
    </row>
    <row r="23" spans="1:8" ht="13" thickTop="1" x14ac:dyDescent="0.25">
      <c r="A23" s="6"/>
      <c r="B23" s="14"/>
      <c r="C23" s="14"/>
      <c r="D23" s="14"/>
      <c r="E23" s="9"/>
      <c r="F23" s="39"/>
      <c r="G23" s="9"/>
      <c r="H23" s="39"/>
    </row>
    <row r="24" spans="1:8" ht="13" x14ac:dyDescent="0.3">
      <c r="A24" s="6"/>
      <c r="B24" s="13" t="s">
        <v>51</v>
      </c>
      <c r="C24" s="14"/>
      <c r="D24" s="14"/>
      <c r="E24" s="9"/>
      <c r="F24" s="40"/>
      <c r="G24" s="9"/>
      <c r="H24" s="40"/>
    </row>
    <row r="25" spans="1:8" ht="12.5" x14ac:dyDescent="0.25">
      <c r="A25" s="6"/>
      <c r="B25" s="14"/>
      <c r="C25" s="14"/>
      <c r="D25" s="14"/>
      <c r="E25" s="9"/>
      <c r="F25" s="39"/>
      <c r="G25" s="9"/>
      <c r="H25" s="39"/>
    </row>
    <row r="26" spans="1:8" ht="13" x14ac:dyDescent="0.3">
      <c r="A26" s="6"/>
      <c r="B26" s="13" t="s">
        <v>52</v>
      </c>
      <c r="C26" s="14"/>
      <c r="D26" s="14"/>
      <c r="E26" s="9"/>
      <c r="F26" s="40"/>
      <c r="G26" s="9"/>
      <c r="H26" s="40"/>
    </row>
    <row r="27" spans="1:8" ht="12.5" x14ac:dyDescent="0.25">
      <c r="A27" s="6"/>
      <c r="B27" s="14" t="s">
        <v>53</v>
      </c>
      <c r="C27" s="14"/>
      <c r="D27" s="14"/>
      <c r="E27" s="9" t="s">
        <v>10</v>
      </c>
      <c r="F27" s="39">
        <v>2737463</v>
      </c>
      <c r="G27" s="9" t="s">
        <v>10</v>
      </c>
      <c r="H27" s="39">
        <f>2201138+480000</f>
        <v>2681138</v>
      </c>
    </row>
    <row r="28" spans="1:8" ht="12.5" x14ac:dyDescent="0.25">
      <c r="A28" s="6"/>
      <c r="B28" s="14" t="s">
        <v>54</v>
      </c>
      <c r="C28" s="14"/>
      <c r="D28" s="14"/>
      <c r="E28" s="9"/>
      <c r="F28" s="41">
        <v>7651997</v>
      </c>
      <c r="G28" s="9"/>
      <c r="H28" s="41">
        <v>7510790</v>
      </c>
    </row>
    <row r="29" spans="1:8" ht="13" x14ac:dyDescent="0.3">
      <c r="A29" s="6"/>
      <c r="B29" s="13" t="s">
        <v>55</v>
      </c>
      <c r="C29" s="14"/>
      <c r="D29" s="14"/>
      <c r="E29" s="9"/>
      <c r="F29" s="42">
        <f>SUM(F27:F28)</f>
        <v>10389460</v>
      </c>
      <c r="G29" s="9"/>
      <c r="H29" s="42">
        <f>SUM(H27:H28)</f>
        <v>10191928</v>
      </c>
    </row>
    <row r="30" spans="1:8" ht="12.5" x14ac:dyDescent="0.25">
      <c r="A30" s="6"/>
      <c r="B30" s="14"/>
      <c r="C30" s="14"/>
      <c r="D30" s="14"/>
      <c r="E30" s="9"/>
      <c r="F30" s="39"/>
      <c r="G30" s="9"/>
      <c r="H30" s="39"/>
    </row>
    <row r="31" spans="1:8" ht="13" x14ac:dyDescent="0.3">
      <c r="A31" s="6"/>
      <c r="B31" s="13" t="s">
        <v>56</v>
      </c>
      <c r="C31" s="14"/>
      <c r="D31" s="14"/>
      <c r="E31" s="9"/>
      <c r="F31" s="40"/>
      <c r="G31" s="9"/>
      <c r="H31" s="40"/>
    </row>
    <row r="32" spans="1:8" ht="12.5" x14ac:dyDescent="0.25">
      <c r="A32" s="6"/>
      <c r="B32" s="14" t="s">
        <v>57</v>
      </c>
      <c r="C32" s="14"/>
      <c r="D32" s="14"/>
      <c r="E32" s="9"/>
      <c r="F32" s="41">
        <v>1034356</v>
      </c>
      <c r="G32" s="9"/>
      <c r="H32" s="41">
        <f>1562455-480000</f>
        <v>1082455</v>
      </c>
    </row>
    <row r="33" spans="1:8" ht="13" x14ac:dyDescent="0.3">
      <c r="A33" s="6"/>
      <c r="B33" s="13" t="s">
        <v>58</v>
      </c>
      <c r="C33" s="14"/>
      <c r="D33" s="14"/>
      <c r="E33" s="9"/>
      <c r="F33" s="43">
        <f>SUM(F32)</f>
        <v>1034356</v>
      </c>
      <c r="G33" s="9"/>
      <c r="H33" s="43">
        <f>SUM(H32)</f>
        <v>1082455</v>
      </c>
    </row>
    <row r="34" spans="1:8" ht="13.5" thickBot="1" x14ac:dyDescent="0.35">
      <c r="A34" s="6"/>
      <c r="B34" s="13" t="s">
        <v>59</v>
      </c>
      <c r="C34" s="14"/>
      <c r="D34" s="14"/>
      <c r="E34" s="9" t="s">
        <v>10</v>
      </c>
      <c r="F34" s="45">
        <f>F29+F33</f>
        <v>11423816</v>
      </c>
      <c r="G34" s="9" t="s">
        <v>10</v>
      </c>
      <c r="H34" s="45">
        <f>H29+H33</f>
        <v>11274383</v>
      </c>
    </row>
    <row r="35" spans="1:8" ht="13" thickTop="1" x14ac:dyDescent="0.25">
      <c r="A35" s="6"/>
      <c r="B35" s="14"/>
      <c r="C35" s="14"/>
      <c r="D35" s="14"/>
      <c r="E35" s="9"/>
      <c r="F35" s="39"/>
      <c r="G35" s="9"/>
      <c r="H35" s="39"/>
    </row>
    <row r="36" spans="1:8" ht="13" x14ac:dyDescent="0.3">
      <c r="A36" s="6"/>
      <c r="B36" s="13" t="s">
        <v>60</v>
      </c>
      <c r="C36" s="14"/>
      <c r="D36" s="14"/>
      <c r="E36" s="9"/>
      <c r="F36" s="40"/>
      <c r="G36" s="9"/>
      <c r="H36" s="40"/>
    </row>
    <row r="37" spans="1:8" ht="12.5" x14ac:dyDescent="0.25">
      <c r="A37" s="6"/>
      <c r="B37" s="14" t="s">
        <v>61</v>
      </c>
      <c r="C37" s="14"/>
      <c r="D37" s="14"/>
      <c r="E37" s="9"/>
      <c r="F37" s="39">
        <v>10000000</v>
      </c>
      <c r="G37" s="9"/>
      <c r="H37" s="39">
        <v>10000000</v>
      </c>
    </row>
    <row r="38" spans="1:8" ht="12.5" x14ac:dyDescent="0.25">
      <c r="A38" s="6"/>
      <c r="B38" s="14" t="s">
        <v>62</v>
      </c>
      <c r="C38" s="14"/>
      <c r="D38" s="14"/>
      <c r="E38" s="9"/>
      <c r="F38" s="39">
        <v>2000000</v>
      </c>
      <c r="G38" s="9"/>
      <c r="H38" s="39">
        <v>2000000</v>
      </c>
    </row>
    <row r="39" spans="1:8" ht="12.5" x14ac:dyDescent="0.25">
      <c r="A39" s="6"/>
      <c r="B39" s="14" t="s">
        <v>63</v>
      </c>
      <c r="C39" s="14"/>
      <c r="D39" s="14"/>
      <c r="E39" s="9"/>
      <c r="F39" s="46">
        <v>-1388</v>
      </c>
      <c r="G39" s="9"/>
      <c r="H39" s="39">
        <v>3643</v>
      </c>
    </row>
    <row r="40" spans="1:8" ht="12.5" x14ac:dyDescent="0.25">
      <c r="A40" s="6"/>
      <c r="B40" s="14" t="s">
        <v>64</v>
      </c>
      <c r="C40" s="14"/>
      <c r="D40" s="14"/>
      <c r="E40" s="9"/>
      <c r="F40" s="41">
        <v>17675280</v>
      </c>
      <c r="G40" s="9"/>
      <c r="H40" s="41">
        <v>18184178</v>
      </c>
    </row>
    <row r="41" spans="1:8" ht="13" x14ac:dyDescent="0.3">
      <c r="A41" s="6"/>
      <c r="B41" s="13" t="s">
        <v>65</v>
      </c>
      <c r="C41" s="14"/>
      <c r="D41" s="14"/>
      <c r="E41" s="9"/>
      <c r="F41" s="43">
        <f>SUM(F37:F40)</f>
        <v>29673892</v>
      </c>
      <c r="G41" s="9"/>
      <c r="H41" s="43">
        <f>SUM(H37:H40)</f>
        <v>30187821</v>
      </c>
    </row>
    <row r="42" spans="1:8" ht="13.5" thickBot="1" x14ac:dyDescent="0.35">
      <c r="A42" s="6"/>
      <c r="B42" s="13" t="s">
        <v>66</v>
      </c>
      <c r="C42" s="14"/>
      <c r="D42" s="14"/>
      <c r="E42" s="9" t="s">
        <v>10</v>
      </c>
      <c r="F42" s="44">
        <f>F34+F41</f>
        <v>41097708</v>
      </c>
      <c r="G42" s="9" t="s">
        <v>10</v>
      </c>
      <c r="H42" s="44">
        <f>H34+H41</f>
        <v>41462204</v>
      </c>
    </row>
    <row r="43" spans="1:8" ht="13" thickTop="1" x14ac:dyDescent="0.25">
      <c r="A43" s="6"/>
      <c r="B43" s="14"/>
      <c r="C43" s="14"/>
      <c r="D43" s="14"/>
      <c r="E43" s="9"/>
      <c r="F43" s="39"/>
      <c r="G43" s="9"/>
      <c r="H43" s="39"/>
    </row>
    <row r="44" spans="1:8" ht="13.5" thickBot="1" x14ac:dyDescent="0.35">
      <c r="A44" s="6"/>
      <c r="B44" s="13" t="s">
        <v>67</v>
      </c>
      <c r="C44" s="14"/>
      <c r="D44" s="14"/>
      <c r="E44" s="9" t="s">
        <v>10</v>
      </c>
      <c r="F44" s="47">
        <v>1508084</v>
      </c>
      <c r="G44" s="9" t="s">
        <v>10</v>
      </c>
      <c r="H44" s="47">
        <v>5572720</v>
      </c>
    </row>
    <row r="45" spans="1:8" ht="13" thickTop="1" x14ac:dyDescent="0.25">
      <c r="A45" s="6"/>
      <c r="B45" s="14"/>
      <c r="C45" s="14"/>
      <c r="D45" s="14"/>
      <c r="E45" s="9"/>
      <c r="F45" s="39"/>
      <c r="G45" s="9"/>
      <c r="H45" s="39"/>
    </row>
    <row r="46" spans="1:8" ht="13.5" thickBot="1" x14ac:dyDescent="0.35">
      <c r="A46" s="6"/>
      <c r="B46" s="13" t="s">
        <v>68</v>
      </c>
      <c r="C46" s="14"/>
      <c r="D46" s="14"/>
      <c r="E46" s="9" t="s">
        <v>10</v>
      </c>
      <c r="F46" s="47">
        <v>5006775</v>
      </c>
      <c r="G46" s="9" t="s">
        <v>10</v>
      </c>
      <c r="H46" s="47">
        <v>852604</v>
      </c>
    </row>
    <row r="47" spans="1:8" ht="13" thickTop="1" x14ac:dyDescent="0.25">
      <c r="A47" s="6"/>
      <c r="B47" s="14"/>
      <c r="C47" s="14"/>
      <c r="D47" s="14"/>
      <c r="E47" s="9"/>
      <c r="F47" s="48"/>
      <c r="G47" s="9"/>
      <c r="H47" s="48"/>
    </row>
    <row r="48" spans="1:8" ht="12.5" x14ac:dyDescent="0.25">
      <c r="A48" s="6"/>
      <c r="B48" s="14"/>
      <c r="C48" s="14"/>
      <c r="D48" s="14"/>
      <c r="E48" s="9"/>
      <c r="F48" s="39"/>
      <c r="G48" s="9"/>
      <c r="H48" s="39"/>
    </row>
    <row r="49" spans="1:8" ht="12.5" x14ac:dyDescent="0.25">
      <c r="A49" s="6"/>
      <c r="B49" s="8"/>
      <c r="C49" s="8"/>
      <c r="D49" s="8"/>
      <c r="E49" s="9"/>
      <c r="F49" s="39"/>
      <c r="G49" s="9"/>
      <c r="H49" s="39"/>
    </row>
    <row r="50" spans="1:8" x14ac:dyDescent="0.2"/>
    <row r="51" spans="1:8" x14ac:dyDescent="0.2"/>
    <row r="52" spans="1:8" x14ac:dyDescent="0.2"/>
    <row r="53" spans="1:8" ht="12.5" x14ac:dyDescent="0.25">
      <c r="A53" s="6"/>
      <c r="B53" s="25"/>
      <c r="C53" s="6"/>
      <c r="D53" s="25"/>
      <c r="E53" s="9"/>
      <c r="F53" s="26"/>
      <c r="G53" s="26"/>
      <c r="H53" s="26"/>
    </row>
    <row r="54" spans="1:8" ht="11.5" x14ac:dyDescent="0.25">
      <c r="A54" s="27"/>
      <c r="B54" s="28" t="s">
        <v>30</v>
      </c>
      <c r="C54" s="27"/>
      <c r="D54" s="28" t="s">
        <v>31</v>
      </c>
      <c r="E54" s="29"/>
      <c r="F54" s="30" t="s">
        <v>32</v>
      </c>
      <c r="G54" s="30"/>
      <c r="H54" s="30"/>
    </row>
    <row r="55" spans="1:8" ht="23" x14ac:dyDescent="0.25">
      <c r="A55" s="27"/>
      <c r="B55" s="32" t="s">
        <v>33</v>
      </c>
      <c r="C55" s="27"/>
      <c r="D55" s="32" t="s">
        <v>34</v>
      </c>
      <c r="E55" s="29"/>
      <c r="F55" s="33" t="s">
        <v>35</v>
      </c>
      <c r="G55" s="33"/>
      <c r="H55" s="33"/>
    </row>
  </sheetData>
  <sheetProtection algorithmName="SHA-512" hashValue="O6Dxt95z1rhjNVNDSp/z3YxZ7ssiCxs7PwMVqBG04mTveowfnUx4w5m1Zs3DVXI2Esri9pmZ+BBR5SJugYW1Gg==" saltValue="KhPlFmCuV50Nkgzi9RMOFQ==" spinCount="100000" sheet="1" objects="1" scenarios="1"/>
  <mergeCells count="12">
    <mergeCell ref="B7:D7"/>
    <mergeCell ref="B15:D15"/>
    <mergeCell ref="B49:D49"/>
    <mergeCell ref="F53:H53"/>
    <mergeCell ref="F54:H54"/>
    <mergeCell ref="F55:H55"/>
    <mergeCell ref="A1:H1"/>
    <mergeCell ref="A2:H2"/>
    <mergeCell ref="A3:H3"/>
    <mergeCell ref="A4:H4"/>
    <mergeCell ref="B5:H5"/>
    <mergeCell ref="B6:D6"/>
  </mergeCells>
  <printOptions horizontalCentered="1"/>
  <pageMargins left="0.45" right="0.5" top="0.51" bottom="0.45" header="0" footer="0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Estados de Resultados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2024-10-10T17:01:59Z</dcterms:created>
  <dcterms:modified xsi:type="dcterms:W3CDTF">2024-10-10T17:03:05Z</dcterms:modified>
</cp:coreProperties>
</file>