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0101Archivos 2024\Renta 2024\"/>
    </mc:Choice>
  </mc:AlternateContent>
  <xr:revisionPtr revIDLastSave="0" documentId="13_ncr:1_{BDAA6734-2228-4168-9C5C-4260E14F03D9}" xr6:coauthVersionLast="47" xr6:coauthVersionMax="47" xr10:uidLastSave="{00000000-0000-0000-0000-000000000000}"/>
  <bookViews>
    <workbookView xWindow="-120" yWindow="-120" windowWidth="20730" windowHeight="11160" xr2:uid="{1BBC2BEB-3962-45B2-8899-6BC0C93A4C6A}"/>
  </bookViews>
  <sheets>
    <sheet name="EF 30 09 2024" sheetId="1" r:id="rId1"/>
  </sheets>
  <externalReferences>
    <externalReference r:id="rId2"/>
  </externalReferences>
  <definedNames>
    <definedName name="_xlnm.Print_Area" localSheetId="0">'EF 30 09 2024'!$A$1:$E$118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6" i="1" l="1"/>
  <c r="E95" i="1"/>
  <c r="E82" i="1"/>
  <c r="E77" i="1"/>
  <c r="E50" i="1"/>
  <c r="C50" i="1"/>
  <c r="E48" i="1"/>
  <c r="C48" i="1"/>
  <c r="E45" i="1"/>
  <c r="C45" i="1"/>
  <c r="E43" i="1"/>
  <c r="C43" i="1"/>
  <c r="E30" i="1"/>
  <c r="E39" i="1" s="1"/>
  <c r="C30" i="1"/>
  <c r="C39" i="1" s="1"/>
  <c r="E17" i="1"/>
  <c r="C17" i="1"/>
  <c r="E13" i="1"/>
  <c r="C13" i="1"/>
  <c r="C52" i="1" l="1"/>
  <c r="C53" i="1" s="1"/>
  <c r="E52" i="1"/>
  <c r="E53" i="1" s="1"/>
  <c r="C27" i="1"/>
  <c r="E89" i="1"/>
  <c r="E91" i="1" s="1"/>
  <c r="E100" i="1" s="1"/>
  <c r="E105" i="1" s="1"/>
  <c r="E107" i="1" s="1"/>
  <c r="E27" i="1"/>
  <c r="C55" i="1" l="1"/>
  <c r="E55" i="1"/>
</calcChain>
</file>

<file path=xl/sharedStrings.xml><?xml version="1.0" encoding="utf-8"?>
<sst xmlns="http://schemas.openxmlformats.org/spreadsheetml/2006/main" count="76" uniqueCount="74">
  <si>
    <t>BANCO HIPOTECARIO DE EL SALVADOR, S.A.</t>
  </si>
  <si>
    <t>ESTADO DE SITUACIÓN FINANCIERA</t>
  </si>
  <si>
    <t>AL 30 DE SEPTIEMBRE DE 2024 Y AL 31 DE DICIEMBRE 2023</t>
  </si>
  <si>
    <t>(Expresado en miles de dólares de Los Estados Unidos de América)</t>
  </si>
  <si>
    <t>ACTIVO</t>
  </si>
  <si>
    <t>Efectivo y Equivalentes de Efectivo</t>
  </si>
  <si>
    <t>Instrumentos de Inversión (neto)</t>
  </si>
  <si>
    <t xml:space="preserve">     A valor razonable con cambios en otro resultado integral (VRORI)</t>
  </si>
  <si>
    <t xml:space="preserve">     A Costo amortizado</t>
  </si>
  <si>
    <t>Instrumentos Financieros Restringidos</t>
  </si>
  <si>
    <t>Cartera de Crédito (neta)</t>
  </si>
  <si>
    <t xml:space="preserve">     Créditos vigentes a un año plazo</t>
  </si>
  <si>
    <t xml:space="preserve">     Créditos vigentes a más de un año plazo</t>
  </si>
  <si>
    <t xml:space="preserve">     Créditos vencidos</t>
  </si>
  <si>
    <t xml:space="preserve">     (Estimación de pérdida por deterioro)</t>
  </si>
  <si>
    <t>Cuentas por cobrar (neto)</t>
  </si>
  <si>
    <t>Activos Fisicos e Intangibles (neto)</t>
  </si>
  <si>
    <t>Activos Extraordinarios (neto)</t>
  </si>
  <si>
    <t>Inversiones en Acciones (neto)</t>
  </si>
  <si>
    <t>Otros Activos</t>
  </si>
  <si>
    <t>Total Activos</t>
  </si>
  <si>
    <t>PASIVO</t>
  </si>
  <si>
    <t>Pasivos financieros a costo amortizado (neto)</t>
  </si>
  <si>
    <t xml:space="preserve">     Depósitos</t>
  </si>
  <si>
    <t xml:space="preserve">     Operaciones con Pacto de Retrocompra</t>
  </si>
  <si>
    <t xml:space="preserve">     Préstamos</t>
  </si>
  <si>
    <t xml:space="preserve">     Títulos de Emisión Propia</t>
  </si>
  <si>
    <t>Obligaciones a la Vista</t>
  </si>
  <si>
    <t>Cuentas por Pagar</t>
  </si>
  <si>
    <t>Provisiones</t>
  </si>
  <si>
    <t>Otros Pasivos</t>
  </si>
  <si>
    <t>Total Pasivos</t>
  </si>
  <si>
    <t>PATRIMONIO NETO</t>
  </si>
  <si>
    <t>Capital Social</t>
  </si>
  <si>
    <t>Reservas</t>
  </si>
  <si>
    <t xml:space="preserve">     De capital</t>
  </si>
  <si>
    <t>Resultados por Aplicar</t>
  </si>
  <si>
    <t xml:space="preserve">     Utilidades de ejercicios anteriores</t>
  </si>
  <si>
    <t xml:space="preserve">     Utilidades del presente ejercicio</t>
  </si>
  <si>
    <t>Patrimonio Restringido</t>
  </si>
  <si>
    <t xml:space="preserve">     Utilidades no distribuibles</t>
  </si>
  <si>
    <t>Otro Resultado Integral Acumulado</t>
  </si>
  <si>
    <t xml:space="preserve">     Elementos que no se reclasificarán en resultados</t>
  </si>
  <si>
    <t>Total Patrimonio</t>
  </si>
  <si>
    <t xml:space="preserve">Total pasivo y patrimonio </t>
  </si>
  <si>
    <t>ESTADO DE RESULTADOS INTEGRAL</t>
  </si>
  <si>
    <t>DEL 01 DE ENERO AL 30 DE SEPTIEMBRE DE 2024</t>
  </si>
  <si>
    <t xml:space="preserve">   </t>
  </si>
  <si>
    <t>Ingresos por Intereses</t>
  </si>
  <si>
    <t>Activos Financieros a valor razonable con cambios en otro resultado integral</t>
  </si>
  <si>
    <t>Activos Financieros a costo amortizado</t>
  </si>
  <si>
    <t>Cartera de Préstamos</t>
  </si>
  <si>
    <t>Gastos por intereseses</t>
  </si>
  <si>
    <t>Depósitos</t>
  </si>
  <si>
    <t>Pasivos financieros a valor razonable con cambios en resultado</t>
  </si>
  <si>
    <t>Titulos de emisión propia</t>
  </si>
  <si>
    <t>Préstamos</t>
  </si>
  <si>
    <t>Otros Gastos por intereses</t>
  </si>
  <si>
    <t>Ingresos por intereses netos</t>
  </si>
  <si>
    <t>Ganancia (Pérdida) por deterioro de activos financieros de riesgo crediticio, Neta</t>
  </si>
  <si>
    <t>Ingresos intereses, después de cargos por deterioro</t>
  </si>
  <si>
    <t>Ingresos por comisiones y honorarios</t>
  </si>
  <si>
    <t>Gastos por comisiones y honorarios</t>
  </si>
  <si>
    <t>Ingresos por comisiones y honorarios, netos</t>
  </si>
  <si>
    <t>Ganancias (Pérdidas) por ventas de instrumentos financieros a costo amortizado, neto</t>
  </si>
  <si>
    <t>Ganancia (Pérdida) por ventas de activos y operaciones discontinuadas</t>
  </si>
  <si>
    <t>Otros ingresos (Gastos) financieros</t>
  </si>
  <si>
    <t>Total ingresos netos</t>
  </si>
  <si>
    <t>Gastos de funcionarios y empleados</t>
  </si>
  <si>
    <t>Gastos generales</t>
  </si>
  <si>
    <t>Gastos de depreación y amortización</t>
  </si>
  <si>
    <t>Utilidad antes de impuestos</t>
  </si>
  <si>
    <t>Gastos por impuestos sobres las ganancias</t>
  </si>
  <si>
    <t>Utilidad del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</si>
</sst>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&quot;$&quot;* #,##0.00_-;\-&quot;$&quot;* #,##0.00_-;_-&quot;$&quot;* &quot;-&quot;??_-;_-@_-"/>
    <numFmt numFmtId="164" formatCode="_-[$$-409]* #,##0.0_ ;_-[$$-409]* \-#,##0.0\ ;_-[$$-409]* &quot;-&quot;??_ ;_-@_ "/>
    <numFmt numFmtId="165" formatCode="_([$$-409]* #,##0.0_);_([$$-409]* \(#,##0.0\);_([$$-409]* &quot;-&quot;??_);_(@_)"/>
    <numFmt numFmtId="166" formatCode="_-&quot;$&quot;* #,##0.000_-;\-&quot;$&quot;* #,##0.000_-;_-&quot;$&quot;* &quot;-&quot;??_-;_-@_-"/>
    <numFmt numFmtId="167" formatCode="_-[$$-409]* #,##0.00_ ;_-[$$-409]* \-#,##0.00\ ;_-[$$-409]* &quot;-&quot;??_ ;_-@_ "/>
    <numFmt numFmtId="168" formatCode="_-&quot;$&quot;* #,##0.0_-;\-&quot;$&quot;* #,##0.0_-;_-&quot;$&quot;* &quot;-&quot;??_-;_-@_-"/>
    <numFmt numFmtId="169" formatCode="_-[$$-409]* #,##0.0_ ;_-[$$-409]* \-#,##0.0\ ;_-[$$-409]* &quot;-&quot;?_ ;_-@_ "/>
    <numFmt numFmtId="170" formatCode="_([$$-409]* #,##0.000_);_([$$-409]* \(#,##0.000\);_([$$-409]* &quot;-&quot;??_);_(@_)"/>
    <numFmt numFmtId="171" formatCode="_(&quot;$&quot;* #,##0.00_);_(&quot;$&quot;* \(#,##0.00\);_(&quot;$&quot;* &quot;-&quot;??_);_(@_)"/>
    <numFmt numFmtId="172" formatCode="_([$$-409]* #,##0.00_);_([$$-409]* \(#,##0.00\);_([$$-409]* &quot;-&quot;??_);_(@_)"/>
    <numFmt numFmtId="173" formatCode="0.0"/>
    <numFmt numFmtId="174" formatCode="_([$$-409]* #,##0.0000_);_([$$-409]* \(#,##0.0000\);_([$$-409]* &quot;-&quot;??_);_(@_)"/>
    <numFmt numFmtId="175" formatCode="_-[$$-409]* #,##0.0_ ;_-[$$-409]* \-#,##0.0\ ;_-[$$-409]* &quot;-&quot;????_ ;_-@_ "/>
  </numFmts>
  <fonts count="17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4"/>
      <color theme="1"/>
      <name val="Aptos Narrow"/>
      <family val="2"/>
      <scheme val="minor"/>
    </font>
    <font>
      <sz val="12"/>
      <name val="Arial"/>
      <family val="2"/>
    </font>
    <font>
      <b/>
      <sz val="12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sz val="10"/>
      <name val="Monotype Corsiva"/>
      <family val="4"/>
    </font>
    <font>
      <b/>
      <sz val="9"/>
      <name val="Arial"/>
      <family val="2"/>
    </font>
    <font>
      <sz val="9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 wrapText="1"/>
    </xf>
    <xf numFmtId="0" fontId="3" fillId="0" borderId="0" xfId="1" applyFont="1" applyAlignment="1">
      <alignment vertical="center" wrapText="1"/>
    </xf>
    <xf numFmtId="0" fontId="1" fillId="0" borderId="0" xfId="1" applyAlignment="1">
      <alignment vertical="center" wrapText="1"/>
    </xf>
    <xf numFmtId="0" fontId="5" fillId="0" borderId="0" xfId="1" applyFont="1" applyAlignment="1">
      <alignment vertical="center"/>
    </xf>
    <xf numFmtId="0" fontId="6" fillId="0" borderId="1" xfId="1" applyFont="1" applyBorder="1" applyAlignment="1">
      <alignment vertical="center"/>
    </xf>
    <xf numFmtId="0" fontId="6" fillId="0" borderId="1" xfId="1" applyFont="1" applyBorder="1" applyAlignment="1">
      <alignment vertical="center" wrapText="1"/>
    </xf>
    <xf numFmtId="0" fontId="7" fillId="0" borderId="0" xfId="1" applyFont="1" applyAlignment="1">
      <alignment vertical="center" wrapText="1"/>
    </xf>
    <xf numFmtId="0" fontId="8" fillId="0" borderId="0" xfId="1" applyFont="1"/>
    <xf numFmtId="0" fontId="9" fillId="0" borderId="0" xfId="1" applyFont="1"/>
    <xf numFmtId="0" fontId="9" fillId="0" borderId="0" xfId="1" applyFont="1" applyAlignment="1">
      <alignment horizontal="center"/>
    </xf>
    <xf numFmtId="164" fontId="10" fillId="0" borderId="0" xfId="1" applyNumberFormat="1" applyFont="1"/>
    <xf numFmtId="164" fontId="11" fillId="0" borderId="0" xfId="1" applyNumberFormat="1" applyFont="1"/>
    <xf numFmtId="44" fontId="0" fillId="0" borderId="0" xfId="2" applyFont="1"/>
    <xf numFmtId="165" fontId="1" fillId="0" borderId="0" xfId="1" applyNumberFormat="1"/>
    <xf numFmtId="166" fontId="0" fillId="0" borderId="0" xfId="2" applyNumberFormat="1" applyFont="1"/>
    <xf numFmtId="167" fontId="1" fillId="0" borderId="0" xfId="1" applyNumberFormat="1"/>
    <xf numFmtId="168" fontId="0" fillId="0" borderId="0" xfId="2" applyNumberFormat="1" applyFont="1"/>
    <xf numFmtId="169" fontId="1" fillId="0" borderId="0" xfId="1" applyNumberFormat="1"/>
    <xf numFmtId="170" fontId="1" fillId="0" borderId="0" xfId="1" applyNumberFormat="1"/>
    <xf numFmtId="171" fontId="11" fillId="0" borderId="0" xfId="1" applyNumberFormat="1" applyFont="1"/>
    <xf numFmtId="0" fontId="9" fillId="0" borderId="0" xfId="1" applyFont="1" applyAlignment="1">
      <alignment vertical="center" wrapText="1"/>
    </xf>
    <xf numFmtId="164" fontId="10" fillId="0" borderId="2" xfId="1" applyNumberFormat="1" applyFont="1" applyBorder="1"/>
    <xf numFmtId="4" fontId="1" fillId="0" borderId="0" xfId="1" applyNumberFormat="1"/>
    <xf numFmtId="44" fontId="9" fillId="0" borderId="0" xfId="2" applyFont="1"/>
    <xf numFmtId="172" fontId="1" fillId="0" borderId="0" xfId="1" applyNumberFormat="1"/>
    <xf numFmtId="164" fontId="12" fillId="0" borderId="0" xfId="1" applyNumberFormat="1" applyFont="1"/>
    <xf numFmtId="173" fontId="1" fillId="0" borderId="0" xfId="1" applyNumberFormat="1"/>
    <xf numFmtId="164" fontId="10" fillId="0" borderId="3" xfId="1" applyNumberFormat="1" applyFont="1" applyBorder="1"/>
    <xf numFmtId="164" fontId="1" fillId="0" borderId="0" xfId="1" applyNumberFormat="1"/>
    <xf numFmtId="0" fontId="9" fillId="0" borderId="0" xfId="1" applyFont="1" applyAlignment="1">
      <alignment vertical="center"/>
    </xf>
    <xf numFmtId="0" fontId="13" fillId="0" borderId="0" xfId="1" applyFont="1" applyAlignment="1">
      <alignment vertical="center" wrapText="1"/>
    </xf>
    <xf numFmtId="0" fontId="14" fillId="0" borderId="0" xfId="1" applyFont="1" applyAlignment="1">
      <alignment vertical="center" wrapText="1"/>
    </xf>
    <xf numFmtId="0" fontId="14" fillId="0" borderId="0" xfId="1" applyFont="1" applyAlignment="1">
      <alignment horizontal="justify" vertical="center" wrapText="1"/>
    </xf>
    <xf numFmtId="0" fontId="13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174" fontId="1" fillId="0" borderId="0" xfId="1" applyNumberFormat="1" applyAlignment="1">
      <alignment horizontal="left" indent="1"/>
    </xf>
    <xf numFmtId="172" fontId="15" fillId="0" borderId="0" xfId="1" applyNumberFormat="1" applyFont="1"/>
    <xf numFmtId="0" fontId="15" fillId="0" borderId="0" xfId="1" applyFont="1"/>
    <xf numFmtId="0" fontId="16" fillId="0" borderId="0" xfId="1" applyFont="1" applyAlignment="1">
      <alignment vertical="center" wrapText="1"/>
    </xf>
    <xf numFmtId="0" fontId="6" fillId="0" borderId="1" xfId="1" applyFont="1" applyBorder="1" applyAlignment="1">
      <alignment horizontal="left" vertical="center" wrapText="1"/>
    </xf>
    <xf numFmtId="49" fontId="9" fillId="0" borderId="0" xfId="1" applyNumberFormat="1" applyFont="1" applyAlignment="1">
      <alignment horizontal="center" vertical="center"/>
    </xf>
    <xf numFmtId="44" fontId="9" fillId="0" borderId="3" xfId="1" applyNumberFormat="1" applyFont="1" applyBorder="1"/>
    <xf numFmtId="168" fontId="1" fillId="0" borderId="0" xfId="2" applyNumberFormat="1" applyFont="1"/>
    <xf numFmtId="175" fontId="1" fillId="0" borderId="0" xfId="1" applyNumberFormat="1"/>
    <xf numFmtId="168" fontId="1" fillId="0" borderId="0" xfId="2" applyNumberFormat="1" applyFont="1" applyBorder="1"/>
    <xf numFmtId="175" fontId="9" fillId="0" borderId="0" xfId="1" applyNumberFormat="1" applyFont="1"/>
    <xf numFmtId="44" fontId="1" fillId="0" borderId="0" xfId="2" applyFont="1"/>
    <xf numFmtId="165" fontId="9" fillId="0" borderId="3" xfId="1" applyNumberFormat="1" applyFont="1" applyBorder="1"/>
    <xf numFmtId="0" fontId="14" fillId="0" borderId="0" xfId="1" applyFont="1" applyAlignment="1">
      <alignment vertical="top" wrapText="1"/>
    </xf>
    <xf numFmtId="165" fontId="1" fillId="0" borderId="3" xfId="1" applyNumberFormat="1" applyBorder="1"/>
    <xf numFmtId="44" fontId="9" fillId="0" borderId="0" xfId="2" applyFont="1" applyFill="1" applyAlignment="1">
      <alignment vertical="center" wrapText="1"/>
    </xf>
    <xf numFmtId="175" fontId="9" fillId="0" borderId="3" xfId="1" applyNumberFormat="1" applyFont="1" applyBorder="1"/>
    <xf numFmtId="44" fontId="1" fillId="0" borderId="0" xfId="2" applyFont="1" applyFill="1"/>
    <xf numFmtId="0" fontId="1" fillId="0" borderId="0" xfId="1" applyAlignment="1">
      <alignment vertical="top" wrapText="1"/>
    </xf>
    <xf numFmtId="44" fontId="9" fillId="0" borderId="0" xfId="2" applyFont="1" applyFill="1"/>
    <xf numFmtId="165" fontId="1" fillId="0" borderId="1" xfId="1" applyNumberFormat="1" applyBorder="1"/>
    <xf numFmtId="175" fontId="1" fillId="0" borderId="1" xfId="1" applyNumberFormat="1" applyBorder="1"/>
    <xf numFmtId="175" fontId="9" fillId="0" borderId="2" xfId="1" applyNumberFormat="1" applyFont="1" applyBorder="1"/>
    <xf numFmtId="175" fontId="11" fillId="0" borderId="0" xfId="1" applyNumberFormat="1" applyFont="1"/>
    <xf numFmtId="175" fontId="10" fillId="0" borderId="0" xfId="1" applyNumberFormat="1" applyFont="1"/>
    <xf numFmtId="0" fontId="1" fillId="0" borderId="0" xfId="1" applyFont="1"/>
    <xf numFmtId="168" fontId="9" fillId="0" borderId="3" xfId="1" applyNumberFormat="1" applyFont="1" applyBorder="1"/>
  </cellXfs>
  <cellStyles count="3">
    <cellStyle name="Moneda 2" xfId="2" xr:uid="{7FABB537-40F5-4865-860A-C44BA95B8B59}"/>
    <cellStyle name="Normal" xfId="0" builtinId="0"/>
    <cellStyle name="Normal 2" xfId="1" xr:uid="{B94D50DA-8C36-429C-876D-C38AB3E19C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59</xdr:row>
      <xdr:rowOff>28576</xdr:rowOff>
    </xdr:from>
    <xdr:to>
      <xdr:col>1</xdr:col>
      <xdr:colOff>1533525</xdr:colOff>
      <xdr:row>61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F500DED3-150D-445C-972A-65307B2DEC09}"/>
            </a:ext>
          </a:extLst>
        </xdr:cNvPr>
        <xdr:cNvSpPr txBox="1"/>
      </xdr:nvSpPr>
      <xdr:spPr>
        <a:xfrm>
          <a:off x="428625" y="11563351"/>
          <a:ext cx="1933575" cy="447674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r>
            <a:rPr lang="es-MX" sz="900" b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Rodrigo de Jesús Solorzano</a:t>
          </a:r>
        </a:p>
        <a:p>
          <a:pPr marL="0" indent="0" algn="ctr"/>
          <a:r>
            <a:rPr lang="es-MX" sz="900" b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Presidente</a:t>
          </a:r>
        </a:p>
      </xdr:txBody>
    </xdr:sp>
    <xdr:clientData/>
  </xdr:twoCellAnchor>
  <xdr:twoCellAnchor>
    <xdr:from>
      <xdr:col>1</xdr:col>
      <xdr:colOff>2571749</xdr:colOff>
      <xdr:row>59</xdr:row>
      <xdr:rowOff>38100</xdr:rowOff>
    </xdr:from>
    <xdr:to>
      <xdr:col>2</xdr:col>
      <xdr:colOff>304799</xdr:colOff>
      <xdr:row>62</xdr:row>
      <xdr:rowOff>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5AE352F1-EA3E-4918-A722-944A6992B920}"/>
            </a:ext>
          </a:extLst>
        </xdr:cNvPr>
        <xdr:cNvSpPr txBox="1"/>
      </xdr:nvSpPr>
      <xdr:spPr>
        <a:xfrm>
          <a:off x="3400424" y="11572875"/>
          <a:ext cx="2162175" cy="552449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>
              <a:latin typeface="Arial" panose="020B0604020202020204" pitchFamily="34" charset="0"/>
              <a:cs typeface="Arial" panose="020B0604020202020204" pitchFamily="34" charset="0"/>
            </a:rPr>
            <a:t>José Raul Cienfuegos </a:t>
          </a:r>
        </a:p>
        <a:p>
          <a:pPr algn="ctr"/>
          <a:r>
            <a:rPr lang="es-MX" sz="900" b="1">
              <a:latin typeface="Arial" panose="020B0604020202020204" pitchFamily="34" charset="0"/>
              <a:cs typeface="Arial" panose="020B0604020202020204" pitchFamily="34" charset="0"/>
            </a:rPr>
            <a:t>Director de Finanzas y Aministración</a:t>
          </a:r>
        </a:p>
      </xdr:txBody>
    </xdr:sp>
    <xdr:clientData/>
  </xdr:twoCellAnchor>
  <xdr:twoCellAnchor>
    <xdr:from>
      <xdr:col>2</xdr:col>
      <xdr:colOff>628650</xdr:colOff>
      <xdr:row>59</xdr:row>
      <xdr:rowOff>38101</xdr:rowOff>
    </xdr:from>
    <xdr:to>
      <xdr:col>4</xdr:col>
      <xdr:colOff>1050926</xdr:colOff>
      <xdr:row>62</xdr:row>
      <xdr:rowOff>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89AF464C-DA00-4486-BDBF-92E21F3D1804}"/>
            </a:ext>
          </a:extLst>
        </xdr:cNvPr>
        <xdr:cNvSpPr txBox="1"/>
      </xdr:nvSpPr>
      <xdr:spPr>
        <a:xfrm>
          <a:off x="5883275" y="11515726"/>
          <a:ext cx="2089151" cy="438149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r>
            <a:rPr lang="es-MX" sz="900" b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Natanael Antonio Siciliano Contador General</a:t>
          </a:r>
        </a:p>
      </xdr:txBody>
    </xdr:sp>
    <xdr:clientData/>
  </xdr:twoCellAnchor>
  <xdr:twoCellAnchor>
    <xdr:from>
      <xdr:col>0</xdr:col>
      <xdr:colOff>466725</xdr:colOff>
      <xdr:row>58</xdr:row>
      <xdr:rowOff>152400</xdr:rowOff>
    </xdr:from>
    <xdr:to>
      <xdr:col>1</xdr:col>
      <xdr:colOff>1590675</xdr:colOff>
      <xdr:row>58</xdr:row>
      <xdr:rowOff>152400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630B2CC5-B9F6-43E4-831D-5F27D2951EB8}"/>
            </a:ext>
          </a:extLst>
        </xdr:cNvPr>
        <xdr:cNvCxnSpPr/>
      </xdr:nvCxnSpPr>
      <xdr:spPr bwMode="auto">
        <a:xfrm>
          <a:off x="466725" y="11525250"/>
          <a:ext cx="195262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1</xdr:col>
      <xdr:colOff>19050</xdr:colOff>
      <xdr:row>1</xdr:row>
      <xdr:rowOff>57150</xdr:rowOff>
    </xdr:from>
    <xdr:to>
      <xdr:col>1</xdr:col>
      <xdr:colOff>3153555</xdr:colOff>
      <xdr:row>4</xdr:row>
      <xdr:rowOff>107108</xdr:rowOff>
    </xdr:to>
    <xdr:pic>
      <xdr:nvPicPr>
        <xdr:cNvPr id="6" name="Imagen 5" descr="Icono&#10;&#10;Descripción generada automáticamente">
          <a:extLst>
            <a:ext uri="{FF2B5EF4-FFF2-40B4-BE49-F238E27FC236}">
              <a16:creationId xmlns:a16="http://schemas.microsoft.com/office/drawing/2014/main" id="{ED163E2A-7D07-4D2C-8B43-220B66F880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75"/>
        <a:stretch/>
      </xdr:blipFill>
      <xdr:spPr bwMode="auto">
        <a:xfrm>
          <a:off x="285750" y="238125"/>
          <a:ext cx="3134505" cy="59288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2219325</xdr:colOff>
      <xdr:row>58</xdr:row>
      <xdr:rowOff>142875</xdr:rowOff>
    </xdr:from>
    <xdr:to>
      <xdr:col>2</xdr:col>
      <xdr:colOff>180975</xdr:colOff>
      <xdr:row>58</xdr:row>
      <xdr:rowOff>152400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DDF20234-81DB-4965-A475-1F86BB98CE39}"/>
            </a:ext>
          </a:extLst>
        </xdr:cNvPr>
        <xdr:cNvCxnSpPr/>
      </xdr:nvCxnSpPr>
      <xdr:spPr bwMode="auto">
        <a:xfrm>
          <a:off x="3048000" y="11515725"/>
          <a:ext cx="2390775" cy="952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</xdr:col>
      <xdr:colOff>1028700</xdr:colOff>
      <xdr:row>59</xdr:row>
      <xdr:rowOff>9525</xdr:rowOff>
    </xdr:from>
    <xdr:to>
      <xdr:col>4</xdr:col>
      <xdr:colOff>971550</xdr:colOff>
      <xdr:row>59</xdr:row>
      <xdr:rowOff>19050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22EA3885-C112-45F4-A0BE-4695548FA9F7}"/>
            </a:ext>
          </a:extLst>
        </xdr:cNvPr>
        <xdr:cNvCxnSpPr/>
      </xdr:nvCxnSpPr>
      <xdr:spPr bwMode="auto">
        <a:xfrm>
          <a:off x="6286500" y="11544300"/>
          <a:ext cx="1609725" cy="952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1</xdr:col>
      <xdr:colOff>38100</xdr:colOff>
      <xdr:row>65</xdr:row>
      <xdr:rowOff>9525</xdr:rowOff>
    </xdr:from>
    <xdr:to>
      <xdr:col>1</xdr:col>
      <xdr:colOff>3172605</xdr:colOff>
      <xdr:row>68</xdr:row>
      <xdr:rowOff>116633</xdr:rowOff>
    </xdr:to>
    <xdr:pic>
      <xdr:nvPicPr>
        <xdr:cNvPr id="9" name="Imagen 8" descr="Icono&#10;&#10;Descripción generada automáticamente">
          <a:extLst>
            <a:ext uri="{FF2B5EF4-FFF2-40B4-BE49-F238E27FC236}">
              <a16:creationId xmlns:a16="http://schemas.microsoft.com/office/drawing/2014/main" id="{31ED48E7-0309-45A8-B12A-20405953FC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75"/>
        <a:stretch/>
      </xdr:blipFill>
      <xdr:spPr bwMode="auto">
        <a:xfrm>
          <a:off x="304800" y="12030075"/>
          <a:ext cx="3134505" cy="59288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1790700</xdr:colOff>
      <xdr:row>59</xdr:row>
      <xdr:rowOff>38101</xdr:rowOff>
    </xdr:from>
    <xdr:to>
      <xdr:col>2</xdr:col>
      <xdr:colOff>400050</xdr:colOff>
      <xdr:row>62</xdr:row>
      <xdr:rowOff>0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8184B479-700D-47AA-87B2-13C29095D795}"/>
            </a:ext>
          </a:extLst>
        </xdr:cNvPr>
        <xdr:cNvSpPr txBox="1"/>
      </xdr:nvSpPr>
      <xdr:spPr>
        <a:xfrm>
          <a:off x="2616200" y="11515726"/>
          <a:ext cx="3038475" cy="438149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José Raul Cienfuegos </a:t>
          </a:r>
        </a:p>
        <a:p>
          <a:pPr algn="ctr"/>
          <a:r>
            <a:rPr lang="es-MX" sz="1100" b="1"/>
            <a:t>Director de Finanzas y Aministración</a:t>
          </a:r>
        </a:p>
      </xdr:txBody>
    </xdr:sp>
    <xdr:clientData/>
  </xdr:twoCellAnchor>
  <xdr:twoCellAnchor>
    <xdr:from>
      <xdr:col>0</xdr:col>
      <xdr:colOff>676275</xdr:colOff>
      <xdr:row>114</xdr:row>
      <xdr:rowOff>76200</xdr:rowOff>
    </xdr:from>
    <xdr:to>
      <xdr:col>1</xdr:col>
      <xdr:colOff>1857375</xdr:colOff>
      <xdr:row>117</xdr:row>
      <xdr:rowOff>142874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04744554-25F0-4095-9176-49066EF36217}"/>
            </a:ext>
          </a:extLst>
        </xdr:cNvPr>
        <xdr:cNvSpPr txBox="1"/>
      </xdr:nvSpPr>
      <xdr:spPr>
        <a:xfrm>
          <a:off x="676275" y="21755100"/>
          <a:ext cx="2009775" cy="552449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Rodrigo de Jesús</a:t>
          </a:r>
          <a:r>
            <a:rPr lang="es-MX" sz="1100" b="1" baseline="0"/>
            <a:t> </a:t>
          </a:r>
          <a:r>
            <a:rPr lang="es-MX" sz="1100" b="1"/>
            <a:t>Solorzano</a:t>
          </a:r>
        </a:p>
        <a:p>
          <a:pPr algn="ctr"/>
          <a:r>
            <a:rPr lang="es-MX" sz="1100" b="1"/>
            <a:t>Presidente</a:t>
          </a:r>
        </a:p>
      </xdr:txBody>
    </xdr:sp>
    <xdr:clientData/>
  </xdr:twoCellAnchor>
  <xdr:twoCellAnchor>
    <xdr:from>
      <xdr:col>1</xdr:col>
      <xdr:colOff>1790701</xdr:colOff>
      <xdr:row>114</xdr:row>
      <xdr:rowOff>76202</xdr:rowOff>
    </xdr:from>
    <xdr:to>
      <xdr:col>2</xdr:col>
      <xdr:colOff>247651</xdr:colOff>
      <xdr:row>117</xdr:row>
      <xdr:rowOff>123825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82586076-4B5F-4B99-A49E-513ACBB52838}"/>
            </a:ext>
          </a:extLst>
        </xdr:cNvPr>
        <xdr:cNvSpPr txBox="1"/>
      </xdr:nvSpPr>
      <xdr:spPr>
        <a:xfrm>
          <a:off x="2619376" y="21755102"/>
          <a:ext cx="2886075" cy="533398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José Raul Cienfuegos </a:t>
          </a:r>
        </a:p>
        <a:p>
          <a:pPr algn="ctr"/>
          <a:r>
            <a:rPr lang="es-MX" sz="1100" b="1"/>
            <a:t>Director de Finanzas y Aministración</a:t>
          </a:r>
        </a:p>
      </xdr:txBody>
    </xdr:sp>
    <xdr:clientData/>
  </xdr:twoCellAnchor>
  <xdr:twoCellAnchor>
    <xdr:from>
      <xdr:col>2</xdr:col>
      <xdr:colOff>219075</xdr:colOff>
      <xdr:row>114</xdr:row>
      <xdr:rowOff>38101</xdr:rowOff>
    </xdr:from>
    <xdr:to>
      <xdr:col>4</xdr:col>
      <xdr:colOff>1066801</xdr:colOff>
      <xdr:row>117</xdr:row>
      <xdr:rowOff>95250</xdr:rowOff>
    </xdr:to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273FC0EF-977E-46B8-91FA-03591C61EA15}"/>
            </a:ext>
          </a:extLst>
        </xdr:cNvPr>
        <xdr:cNvSpPr txBox="1"/>
      </xdr:nvSpPr>
      <xdr:spPr>
        <a:xfrm>
          <a:off x="5476875" y="21717001"/>
          <a:ext cx="2514601" cy="542924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Natanael Antonio Siciliano Contador General</a:t>
          </a:r>
        </a:p>
      </xdr:txBody>
    </xdr:sp>
    <xdr:clientData/>
  </xdr:twoCellAnchor>
  <xdr:twoCellAnchor>
    <xdr:from>
      <xdr:col>1</xdr:col>
      <xdr:colOff>95251</xdr:colOff>
      <xdr:row>114</xdr:row>
      <xdr:rowOff>38100</xdr:rowOff>
    </xdr:from>
    <xdr:to>
      <xdr:col>1</xdr:col>
      <xdr:colOff>1771651</xdr:colOff>
      <xdr:row>114</xdr:row>
      <xdr:rowOff>38100</xdr:rowOff>
    </xdr:to>
    <xdr:cxnSp macro="">
      <xdr:nvCxnSpPr>
        <xdr:cNvPr id="16" name="Conector recto 15">
          <a:extLst>
            <a:ext uri="{FF2B5EF4-FFF2-40B4-BE49-F238E27FC236}">
              <a16:creationId xmlns:a16="http://schemas.microsoft.com/office/drawing/2014/main" id="{9119F364-FF03-48B0-8683-665697D9B30A}"/>
            </a:ext>
          </a:extLst>
        </xdr:cNvPr>
        <xdr:cNvCxnSpPr/>
      </xdr:nvCxnSpPr>
      <xdr:spPr bwMode="auto">
        <a:xfrm>
          <a:off x="923926" y="21717000"/>
          <a:ext cx="167640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</xdr:col>
      <xdr:colOff>295276</xdr:colOff>
      <xdr:row>114</xdr:row>
      <xdr:rowOff>38100</xdr:rowOff>
    </xdr:from>
    <xdr:to>
      <xdr:col>4</xdr:col>
      <xdr:colOff>952500</xdr:colOff>
      <xdr:row>114</xdr:row>
      <xdr:rowOff>38100</xdr:rowOff>
    </xdr:to>
    <xdr:cxnSp macro="">
      <xdr:nvCxnSpPr>
        <xdr:cNvPr id="17" name="Conector recto 16">
          <a:extLst>
            <a:ext uri="{FF2B5EF4-FFF2-40B4-BE49-F238E27FC236}">
              <a16:creationId xmlns:a16="http://schemas.microsoft.com/office/drawing/2014/main" id="{19545E57-DB91-414F-805C-4E0E78A06F1B}"/>
            </a:ext>
          </a:extLst>
        </xdr:cNvPr>
        <xdr:cNvCxnSpPr/>
      </xdr:nvCxnSpPr>
      <xdr:spPr bwMode="auto">
        <a:xfrm>
          <a:off x="5553076" y="21717000"/>
          <a:ext cx="2324099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</xdr:col>
      <xdr:colOff>2162175</xdr:colOff>
      <xdr:row>114</xdr:row>
      <xdr:rowOff>38100</xdr:rowOff>
    </xdr:from>
    <xdr:to>
      <xdr:col>2</xdr:col>
      <xdr:colOff>57149</xdr:colOff>
      <xdr:row>114</xdr:row>
      <xdr:rowOff>38100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C225B6EF-CED2-479E-9F27-A460F0062264}"/>
            </a:ext>
          </a:extLst>
        </xdr:cNvPr>
        <xdr:cNvCxnSpPr/>
      </xdr:nvCxnSpPr>
      <xdr:spPr bwMode="auto">
        <a:xfrm>
          <a:off x="2990850" y="21717000"/>
          <a:ext cx="2324099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ennifer.carballo\Documents\17.%20EFBolsa\2024\EF%2030%20SEPTIEMBRE%20DE%202024%20-%20ANEXOS.xlsx" TargetMode="External"/><Relationship Id="rId1" Type="http://schemas.openxmlformats.org/officeDocument/2006/relationships/externalLinkPath" Target="/Users/jennifer.carballo/Documents/17.%20EFBolsa/2024/EF%2030%20SEPTIEMBRE%20DE%202024%20-%20ANEX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30-09-2024"/>
      <sheetName val="31-12-2023"/>
      <sheetName val="Alimenta-1"/>
      <sheetName val="Estado de situación financiera"/>
      <sheetName val="Alimenta-2"/>
      <sheetName val="Estado de Resultados Integral"/>
    </sheetNames>
    <sheetDataSet>
      <sheetData sheetId="0"/>
      <sheetData sheetId="1"/>
      <sheetData sheetId="2"/>
      <sheetData sheetId="3"/>
      <sheetData sheetId="4">
        <row r="160">
          <cell r="C160">
            <v>0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7F847-1CCA-4515-87A8-317FD32D15D8}">
  <sheetPr>
    <tabColor rgb="FFFF0000"/>
  </sheetPr>
  <dimension ref="A1:Q119"/>
  <sheetViews>
    <sheetView showGridLines="0" tabSelected="1" topLeftCell="A89" zoomScaleNormal="100" workbookViewId="0">
      <selection activeCell="E87" sqref="E87"/>
    </sheetView>
  </sheetViews>
  <sheetFormatPr baseColWidth="10" defaultRowHeight="12.75" x14ac:dyDescent="0.2"/>
  <cols>
    <col min="1" max="1" width="4" style="1" customWidth="1"/>
    <col min="2" max="2" width="66.42578125" style="1" customWidth="1"/>
    <col min="3" max="3" width="18.85546875" style="1" customWidth="1"/>
    <col min="4" max="4" width="6.140625" style="1" customWidth="1"/>
    <col min="5" max="5" width="17.5703125" style="1" customWidth="1"/>
    <col min="6" max="6" width="13.28515625" style="1" bestFit="1" customWidth="1"/>
    <col min="7" max="7" width="14.85546875" style="1" bestFit="1" customWidth="1"/>
    <col min="8" max="8" width="18.5703125" style="1" bestFit="1" customWidth="1"/>
    <col min="9" max="10" width="11.42578125" style="1"/>
    <col min="11" max="11" width="13.85546875" style="1" bestFit="1" customWidth="1"/>
    <col min="12" max="16384" width="11.42578125" style="1"/>
  </cols>
  <sheetData>
    <row r="1" spans="1:13" ht="14.25" x14ac:dyDescent="0.2">
      <c r="F1" s="2"/>
      <c r="G1" s="2"/>
      <c r="H1" s="2"/>
      <c r="I1" s="2"/>
      <c r="J1" s="2"/>
      <c r="K1" s="2"/>
      <c r="L1" s="2"/>
    </row>
    <row r="2" spans="1:13" ht="14.25" x14ac:dyDescent="0.2">
      <c r="F2" s="2"/>
      <c r="G2" s="2"/>
      <c r="H2" s="2"/>
      <c r="I2" s="2"/>
      <c r="J2" s="2"/>
      <c r="K2" s="2"/>
      <c r="L2" s="2"/>
    </row>
    <row r="3" spans="1:13" ht="14.25" x14ac:dyDescent="0.2">
      <c r="F3" s="2"/>
      <c r="G3" s="2"/>
      <c r="H3" s="2"/>
      <c r="I3" s="2"/>
      <c r="J3" s="2"/>
      <c r="K3" s="2"/>
      <c r="L3" s="2"/>
    </row>
    <row r="4" spans="1:13" ht="14.25" x14ac:dyDescent="0.2">
      <c r="F4" s="2"/>
      <c r="G4" s="2"/>
      <c r="H4" s="2"/>
      <c r="I4" s="2"/>
      <c r="J4" s="2"/>
      <c r="K4" s="2"/>
      <c r="L4" s="2"/>
    </row>
    <row r="5" spans="1:13" ht="14.25" x14ac:dyDescent="0.2">
      <c r="F5" s="2"/>
      <c r="G5" s="2"/>
      <c r="H5" s="2"/>
      <c r="I5" s="2"/>
      <c r="J5" s="2"/>
      <c r="K5" s="2"/>
      <c r="L5" s="2"/>
    </row>
    <row r="6" spans="1:13" ht="18.75" x14ac:dyDescent="0.3">
      <c r="A6" s="3"/>
      <c r="B6" s="4" t="s">
        <v>0</v>
      </c>
      <c r="C6" s="5"/>
      <c r="F6" s="6"/>
      <c r="G6" s="7"/>
      <c r="H6" s="7"/>
      <c r="I6" s="7"/>
    </row>
    <row r="7" spans="1:13" ht="18.75" x14ac:dyDescent="0.3">
      <c r="A7" s="3"/>
      <c r="B7" s="6" t="s">
        <v>1</v>
      </c>
      <c r="C7" s="5"/>
      <c r="F7" s="6"/>
      <c r="G7" s="7"/>
      <c r="H7" s="7"/>
      <c r="I7" s="7"/>
    </row>
    <row r="8" spans="1:13" ht="18.75" customHeight="1" x14ac:dyDescent="0.3">
      <c r="A8" s="3"/>
      <c r="B8" s="8" t="s">
        <v>2</v>
      </c>
      <c r="C8" s="5"/>
      <c r="F8" s="6"/>
      <c r="G8" s="7"/>
      <c r="H8" s="7"/>
      <c r="I8" s="7"/>
    </row>
    <row r="9" spans="1:13" ht="15" customHeight="1" x14ac:dyDescent="0.2">
      <c r="B9" s="9" t="s">
        <v>3</v>
      </c>
      <c r="C9" s="10"/>
      <c r="D9" s="10"/>
      <c r="E9" s="10"/>
      <c r="F9" s="11"/>
      <c r="G9" s="7"/>
      <c r="H9" s="7"/>
      <c r="I9" s="7"/>
      <c r="J9" s="7"/>
      <c r="K9" s="7"/>
      <c r="L9" s="7"/>
      <c r="M9" s="7"/>
    </row>
    <row r="10" spans="1:13" ht="18.75" x14ac:dyDescent="0.3">
      <c r="F10" s="3"/>
      <c r="G10" s="12"/>
      <c r="H10" s="13"/>
      <c r="I10" s="13"/>
      <c r="J10" s="13"/>
      <c r="K10" s="13"/>
      <c r="L10" s="13"/>
      <c r="M10" s="13"/>
    </row>
    <row r="11" spans="1:13" x14ac:dyDescent="0.2">
      <c r="B11" s="13" t="s">
        <v>4</v>
      </c>
      <c r="C11" s="14">
        <v>2024</v>
      </c>
      <c r="D11" s="14"/>
      <c r="E11" s="14">
        <v>2023</v>
      </c>
      <c r="F11" s="13"/>
      <c r="G11" s="13"/>
      <c r="H11" s="13"/>
      <c r="J11" s="13"/>
      <c r="L11" s="13"/>
    </row>
    <row r="12" spans="1:13" ht="15" x14ac:dyDescent="0.25">
      <c r="B12" s="13" t="s">
        <v>5</v>
      </c>
      <c r="C12" s="15">
        <v>300322.56624999997</v>
      </c>
      <c r="D12" s="16"/>
      <c r="E12" s="15">
        <v>283687.90444999997</v>
      </c>
      <c r="F12" s="17"/>
      <c r="G12" s="18"/>
      <c r="H12" s="19"/>
      <c r="I12" s="20"/>
      <c r="K12" s="21"/>
      <c r="L12" s="22"/>
    </row>
    <row r="13" spans="1:13" ht="15" x14ac:dyDescent="0.25">
      <c r="B13" s="13" t="s">
        <v>6</v>
      </c>
      <c r="C13" s="15">
        <f>C14+C15</f>
        <v>904000.40576999995</v>
      </c>
      <c r="D13" s="16"/>
      <c r="E13" s="15">
        <f>E14+E15</f>
        <v>909379.93886999995</v>
      </c>
      <c r="F13" s="17"/>
      <c r="G13" s="18"/>
      <c r="H13" s="19"/>
      <c r="I13" s="20"/>
      <c r="K13" s="21"/>
      <c r="L13" s="22"/>
    </row>
    <row r="14" spans="1:13" ht="15" x14ac:dyDescent="0.25">
      <c r="B14" s="1" t="s">
        <v>7</v>
      </c>
      <c r="C14" s="16">
        <v>895222.87638999999</v>
      </c>
      <c r="D14" s="16"/>
      <c r="E14" s="16">
        <v>901032.48517</v>
      </c>
      <c r="F14" s="17"/>
      <c r="G14" s="23"/>
      <c r="H14" s="19"/>
      <c r="I14" s="20"/>
      <c r="K14" s="21"/>
      <c r="L14" s="22"/>
    </row>
    <row r="15" spans="1:13" ht="15" x14ac:dyDescent="0.25">
      <c r="B15" s="1" t="s">
        <v>8</v>
      </c>
      <c r="C15" s="16">
        <v>8777.5293799999999</v>
      </c>
      <c r="D15" s="16"/>
      <c r="E15" s="16">
        <v>8347.4537</v>
      </c>
      <c r="F15" s="17"/>
      <c r="G15" s="23"/>
      <c r="H15" s="19"/>
      <c r="I15" s="20"/>
      <c r="K15" s="21"/>
      <c r="L15" s="22"/>
    </row>
    <row r="16" spans="1:13" ht="15" x14ac:dyDescent="0.25">
      <c r="B16" s="13" t="s">
        <v>9</v>
      </c>
      <c r="C16" s="15">
        <v>0</v>
      </c>
      <c r="D16" s="16"/>
      <c r="E16" s="15">
        <v>1182.75046</v>
      </c>
      <c r="F16" s="17"/>
      <c r="G16" s="18"/>
      <c r="H16" s="19"/>
      <c r="I16" s="20"/>
      <c r="K16" s="21"/>
      <c r="L16" s="22"/>
    </row>
    <row r="17" spans="1:12" ht="15" x14ac:dyDescent="0.25">
      <c r="B17" s="1" t="s">
        <v>10</v>
      </c>
      <c r="C17" s="15">
        <f>C18+C19+C20+C21</f>
        <v>1013339.5412299999</v>
      </c>
      <c r="D17" s="16"/>
      <c r="E17" s="15">
        <f>E18+E19+E20+E21</f>
        <v>1026867.41293</v>
      </c>
      <c r="F17" s="17"/>
      <c r="G17" s="18"/>
      <c r="H17" s="19"/>
      <c r="I17" s="20"/>
      <c r="K17" s="21"/>
      <c r="L17" s="22"/>
    </row>
    <row r="18" spans="1:12" ht="15" x14ac:dyDescent="0.25">
      <c r="B18" s="1" t="s">
        <v>11</v>
      </c>
      <c r="C18" s="16">
        <v>69491.138219999993</v>
      </c>
      <c r="D18" s="16"/>
      <c r="E18" s="16">
        <v>80572.115609999993</v>
      </c>
      <c r="F18" s="17"/>
      <c r="G18" s="23"/>
      <c r="H18" s="19"/>
      <c r="I18" s="20"/>
      <c r="K18" s="21"/>
      <c r="L18" s="22"/>
    </row>
    <row r="19" spans="1:12" ht="15" x14ac:dyDescent="0.25">
      <c r="B19" s="1" t="s">
        <v>12</v>
      </c>
      <c r="C19" s="16">
        <v>954287.30755999999</v>
      </c>
      <c r="D19" s="16"/>
      <c r="E19" s="16">
        <v>958170.12416999997</v>
      </c>
      <c r="F19" s="17"/>
      <c r="G19" s="23"/>
      <c r="H19" s="19"/>
      <c r="I19" s="20"/>
      <c r="K19" s="21"/>
      <c r="L19" s="22"/>
    </row>
    <row r="20" spans="1:12" ht="15" x14ac:dyDescent="0.25">
      <c r="B20" s="1" t="s">
        <v>13</v>
      </c>
      <c r="C20" s="16">
        <v>29989.595880000001</v>
      </c>
      <c r="D20" s="16"/>
      <c r="E20" s="16">
        <v>22588.354920000002</v>
      </c>
      <c r="F20" s="17"/>
      <c r="G20" s="23"/>
      <c r="H20" s="19"/>
      <c r="I20" s="20"/>
      <c r="K20" s="21"/>
      <c r="L20" s="22"/>
    </row>
    <row r="21" spans="1:12" ht="15" x14ac:dyDescent="0.25">
      <c r="B21" s="1" t="s">
        <v>14</v>
      </c>
      <c r="C21" s="24">
        <v>-40428.50043</v>
      </c>
      <c r="D21" s="16"/>
      <c r="E21" s="24">
        <v>-34463.181770000003</v>
      </c>
      <c r="F21" s="17"/>
      <c r="G21" s="23"/>
      <c r="H21" s="19"/>
      <c r="I21" s="20"/>
      <c r="K21" s="21"/>
      <c r="L21" s="22"/>
    </row>
    <row r="22" spans="1:12" ht="15" x14ac:dyDescent="0.25">
      <c r="B22" s="13" t="s">
        <v>15</v>
      </c>
      <c r="C22" s="16">
        <v>13359.132</v>
      </c>
      <c r="D22" s="16"/>
      <c r="E22" s="16">
        <v>20077.826900000004</v>
      </c>
      <c r="F22" s="17"/>
      <c r="G22" s="18"/>
      <c r="H22" s="19"/>
      <c r="I22" s="20"/>
      <c r="K22" s="21"/>
      <c r="L22" s="22"/>
    </row>
    <row r="23" spans="1:12" ht="15" x14ac:dyDescent="0.25">
      <c r="B23" s="13" t="s">
        <v>16</v>
      </c>
      <c r="C23" s="16">
        <v>22111.112139999997</v>
      </c>
      <c r="D23" s="16"/>
      <c r="E23" s="16">
        <v>16819.139229999997</v>
      </c>
      <c r="F23" s="17"/>
      <c r="G23" s="18"/>
      <c r="H23" s="19"/>
      <c r="I23" s="20"/>
      <c r="K23" s="21"/>
      <c r="L23" s="22"/>
    </row>
    <row r="24" spans="1:12" ht="15" x14ac:dyDescent="0.25">
      <c r="B24" s="13" t="s">
        <v>17</v>
      </c>
      <c r="C24" s="16">
        <v>7326.0091099999991</v>
      </c>
      <c r="D24" s="16"/>
      <c r="E24" s="16">
        <v>7476.3319499999998</v>
      </c>
      <c r="F24" s="17"/>
      <c r="G24" s="18"/>
      <c r="H24" s="19"/>
      <c r="I24" s="20"/>
      <c r="K24" s="21"/>
      <c r="L24" s="22"/>
    </row>
    <row r="25" spans="1:12" ht="15" x14ac:dyDescent="0.25">
      <c r="B25" s="13" t="s">
        <v>18</v>
      </c>
      <c r="C25" s="16">
        <v>114.28</v>
      </c>
      <c r="D25" s="16"/>
      <c r="E25" s="16">
        <v>114.28</v>
      </c>
      <c r="F25" s="17"/>
      <c r="G25" s="18"/>
      <c r="H25" s="19"/>
      <c r="I25" s="20"/>
      <c r="K25" s="21"/>
      <c r="L25" s="22"/>
    </row>
    <row r="26" spans="1:12" ht="15" x14ac:dyDescent="0.25">
      <c r="B26" s="13" t="s">
        <v>19</v>
      </c>
      <c r="C26" s="16">
        <v>1485.14896</v>
      </c>
      <c r="D26" s="16"/>
      <c r="E26" s="16">
        <v>824.99464</v>
      </c>
      <c r="F26" s="17"/>
      <c r="G26" s="18"/>
      <c r="I26" s="20"/>
      <c r="K26" s="21"/>
      <c r="L26" s="22"/>
    </row>
    <row r="27" spans="1:12" ht="15.75" customHeight="1" thickBot="1" x14ac:dyDescent="0.3">
      <c r="B27" s="25" t="s">
        <v>20</v>
      </c>
      <c r="C27" s="26">
        <f>C12+C13+C16+C17+C22+C23+C24+C25+C26</f>
        <v>2262058.1954599996</v>
      </c>
      <c r="D27" s="15"/>
      <c r="E27" s="26">
        <f>E12+E13+E16+E17+E22+E23+E24+E25+E26</f>
        <v>2266430.5794299999</v>
      </c>
      <c r="F27" s="17"/>
      <c r="G27" s="27"/>
      <c r="H27" s="21"/>
      <c r="K27" s="28"/>
      <c r="L27" s="17"/>
    </row>
    <row r="28" spans="1:12" ht="15.75" thickTop="1" x14ac:dyDescent="0.25">
      <c r="C28" s="15"/>
      <c r="D28" s="15"/>
      <c r="E28" s="15"/>
      <c r="F28" s="17"/>
      <c r="G28" s="29"/>
      <c r="H28" s="17"/>
    </row>
    <row r="29" spans="1:12" ht="15" x14ac:dyDescent="0.25">
      <c r="A29" s="25"/>
      <c r="B29" s="13" t="s">
        <v>21</v>
      </c>
      <c r="C29" s="15"/>
      <c r="D29" s="15"/>
      <c r="E29" s="30"/>
      <c r="F29" s="17"/>
      <c r="G29" s="29"/>
      <c r="H29" s="17"/>
    </row>
    <row r="30" spans="1:12" ht="15" x14ac:dyDescent="0.25">
      <c r="A30" s="25"/>
      <c r="B30" s="13" t="s">
        <v>22</v>
      </c>
      <c r="C30" s="15">
        <f>SUM(C31:C34)</f>
        <v>2006818.8822599999</v>
      </c>
      <c r="D30" s="15"/>
      <c r="E30" s="15">
        <f>E31+E32+E33+E34</f>
        <v>2019476.1734100003</v>
      </c>
      <c r="F30" s="17"/>
      <c r="G30" s="29"/>
      <c r="H30" s="17"/>
    </row>
    <row r="31" spans="1:12" ht="15" x14ac:dyDescent="0.25">
      <c r="B31" s="1" t="s">
        <v>23</v>
      </c>
      <c r="C31" s="16">
        <v>1543540.4527400001</v>
      </c>
      <c r="D31" s="16"/>
      <c r="E31" s="16">
        <v>1713449.4482900002</v>
      </c>
      <c r="F31" s="17"/>
      <c r="G31" s="18"/>
      <c r="H31" s="21"/>
    </row>
    <row r="32" spans="1:12" ht="15" x14ac:dyDescent="0.25">
      <c r="B32" s="1" t="s">
        <v>24</v>
      </c>
      <c r="C32" s="16">
        <v>0</v>
      </c>
      <c r="D32" s="16"/>
      <c r="E32" s="16">
        <v>1187.1598600000002</v>
      </c>
      <c r="F32" s="17"/>
      <c r="G32" s="18"/>
      <c r="H32" s="21"/>
    </row>
    <row r="33" spans="1:8" ht="15" x14ac:dyDescent="0.25">
      <c r="B33" s="1" t="s">
        <v>25</v>
      </c>
      <c r="C33" s="16">
        <v>64984.869699999996</v>
      </c>
      <c r="D33" s="16"/>
      <c r="E33" s="16">
        <v>77785.410989999989</v>
      </c>
      <c r="F33" s="17"/>
      <c r="G33" s="18"/>
      <c r="H33" s="21"/>
    </row>
    <row r="34" spans="1:8" ht="15" x14ac:dyDescent="0.25">
      <c r="B34" s="1" t="s">
        <v>26</v>
      </c>
      <c r="C34" s="16">
        <v>398293.55981999997</v>
      </c>
      <c r="D34" s="16"/>
      <c r="E34" s="16">
        <v>227054.15427</v>
      </c>
      <c r="F34" s="17"/>
      <c r="G34" s="18"/>
      <c r="H34" s="17"/>
    </row>
    <row r="35" spans="1:8" ht="15" x14ac:dyDescent="0.25">
      <c r="B35" s="65" t="s">
        <v>27</v>
      </c>
      <c r="C35" s="16">
        <v>30601.56884</v>
      </c>
      <c r="D35" s="16"/>
      <c r="E35" s="16">
        <v>32585.134010000002</v>
      </c>
      <c r="F35" s="17"/>
      <c r="G35" s="18"/>
      <c r="H35" s="31"/>
    </row>
    <row r="36" spans="1:8" ht="15" x14ac:dyDescent="0.25">
      <c r="B36" s="65" t="s">
        <v>28</v>
      </c>
      <c r="C36" s="16">
        <v>5678.259970000001</v>
      </c>
      <c r="D36" s="16"/>
      <c r="E36" s="16">
        <v>11874.85944</v>
      </c>
      <c r="F36" s="17"/>
      <c r="G36" s="18"/>
      <c r="H36" s="31"/>
    </row>
    <row r="37" spans="1:8" ht="15" x14ac:dyDescent="0.25">
      <c r="B37" s="65" t="s">
        <v>29</v>
      </c>
      <c r="C37" s="16">
        <v>3479.24</v>
      </c>
      <c r="D37" s="16"/>
      <c r="E37" s="16">
        <v>4380.5550499999999</v>
      </c>
      <c r="F37" s="17"/>
      <c r="G37" s="18"/>
      <c r="H37" s="31"/>
    </row>
    <row r="38" spans="1:8" ht="15" x14ac:dyDescent="0.25">
      <c r="B38" s="65" t="s">
        <v>30</v>
      </c>
      <c r="C38" s="16">
        <v>12434.161990000001</v>
      </c>
      <c r="D38" s="16"/>
      <c r="E38" s="16">
        <v>10743.019390000001</v>
      </c>
      <c r="F38" s="17"/>
      <c r="G38" s="18"/>
      <c r="H38" s="31"/>
    </row>
    <row r="39" spans="1:8" ht="12.75" customHeight="1" x14ac:dyDescent="0.25">
      <c r="B39" s="25" t="s">
        <v>31</v>
      </c>
      <c r="C39" s="32">
        <f>C30+C35+C36+C37+C38</f>
        <v>2059012.1130599999</v>
      </c>
      <c r="D39" s="15"/>
      <c r="E39" s="32">
        <f>E30+E35+E36+E37+E38</f>
        <v>2079059.7413000003</v>
      </c>
      <c r="F39" s="17"/>
      <c r="G39" s="29"/>
      <c r="H39" s="22"/>
    </row>
    <row r="40" spans="1:8" ht="15" x14ac:dyDescent="0.25">
      <c r="C40" s="15"/>
      <c r="D40" s="15"/>
      <c r="E40" s="33"/>
      <c r="F40" s="17"/>
      <c r="G40" s="18"/>
      <c r="H40" s="31"/>
    </row>
    <row r="41" spans="1:8" ht="12.75" customHeight="1" x14ac:dyDescent="0.25">
      <c r="B41" s="34" t="s">
        <v>32</v>
      </c>
      <c r="C41" s="15"/>
      <c r="D41" s="15"/>
      <c r="E41" s="33"/>
      <c r="F41" s="17"/>
      <c r="G41" s="18"/>
      <c r="H41" s="31"/>
    </row>
    <row r="42" spans="1:8" ht="12.75" customHeight="1" x14ac:dyDescent="0.25">
      <c r="B42" s="25" t="s">
        <v>33</v>
      </c>
      <c r="C42" s="15">
        <v>121403.22199999999</v>
      </c>
      <c r="D42" s="15"/>
      <c r="E42" s="15">
        <v>121403.22199999999</v>
      </c>
      <c r="F42" s="17"/>
      <c r="G42" s="18"/>
      <c r="H42" s="31"/>
    </row>
    <row r="43" spans="1:8" ht="12.75" customHeight="1" x14ac:dyDescent="0.25">
      <c r="B43" s="35" t="s">
        <v>34</v>
      </c>
      <c r="C43" s="15">
        <f>C44</f>
        <v>28159.386320000001</v>
      </c>
      <c r="D43" s="15"/>
      <c r="E43" s="15">
        <f>E44</f>
        <v>20836.368320000001</v>
      </c>
      <c r="F43" s="17"/>
      <c r="G43" s="18"/>
      <c r="H43" s="31"/>
    </row>
    <row r="44" spans="1:8" ht="12.75" customHeight="1" x14ac:dyDescent="0.25">
      <c r="B44" s="36" t="s">
        <v>35</v>
      </c>
      <c r="C44" s="16">
        <v>28159.386320000001</v>
      </c>
      <c r="D44" s="16"/>
      <c r="E44" s="16">
        <v>20836.368320000001</v>
      </c>
      <c r="F44" s="17"/>
      <c r="G44" s="18"/>
      <c r="H44" s="31"/>
    </row>
    <row r="45" spans="1:8" ht="15" x14ac:dyDescent="0.25">
      <c r="A45" s="37"/>
      <c r="B45" s="38" t="s">
        <v>36</v>
      </c>
      <c r="C45" s="15">
        <f>C46+C47</f>
        <v>18287.189130000013</v>
      </c>
      <c r="D45" s="15"/>
      <c r="E45" s="15">
        <f>E46+E47</f>
        <v>10452.548510000001</v>
      </c>
      <c r="F45" s="17"/>
      <c r="G45" s="18"/>
      <c r="H45" s="31"/>
    </row>
    <row r="46" spans="1:8" ht="15" x14ac:dyDescent="0.25">
      <c r="A46" s="37"/>
      <c r="B46" s="39" t="s">
        <v>37</v>
      </c>
      <c r="C46" s="16">
        <v>280.36518000000001</v>
      </c>
      <c r="D46" s="16"/>
      <c r="E46" s="16">
        <v>21.919270000000001</v>
      </c>
      <c r="F46" s="17"/>
      <c r="G46" s="40"/>
      <c r="H46" s="31"/>
    </row>
    <row r="47" spans="1:8" ht="15" x14ac:dyDescent="0.25">
      <c r="A47" s="37"/>
      <c r="B47" s="39" t="s">
        <v>38</v>
      </c>
      <c r="C47" s="16">
        <v>18006.823950000013</v>
      </c>
      <c r="D47" s="16"/>
      <c r="E47" s="16">
        <v>10430.62924</v>
      </c>
      <c r="F47" s="17"/>
      <c r="G47" s="40"/>
      <c r="H47" s="31"/>
    </row>
    <row r="48" spans="1:8" ht="15" x14ac:dyDescent="0.25">
      <c r="A48" s="37"/>
      <c r="B48" s="38" t="s">
        <v>39</v>
      </c>
      <c r="C48" s="15">
        <f>C49</f>
        <v>30233.986649999999</v>
      </c>
      <c r="D48" s="15"/>
      <c r="E48" s="15">
        <f>E49</f>
        <v>29716.400559999998</v>
      </c>
      <c r="F48" s="17"/>
      <c r="G48" s="18"/>
    </row>
    <row r="49" spans="1:17" ht="15" x14ac:dyDescent="0.25">
      <c r="A49" s="37"/>
      <c r="B49" s="39" t="s">
        <v>40</v>
      </c>
      <c r="C49" s="16">
        <v>30233.986649999999</v>
      </c>
      <c r="D49" s="16"/>
      <c r="E49" s="16">
        <v>29716.400559999998</v>
      </c>
      <c r="F49" s="17"/>
      <c r="G49" s="18"/>
    </row>
    <row r="50" spans="1:17" ht="15" x14ac:dyDescent="0.25">
      <c r="A50" s="37"/>
      <c r="B50" s="38" t="s">
        <v>41</v>
      </c>
      <c r="C50" s="15">
        <f>C51</f>
        <v>4962.2987400000002</v>
      </c>
      <c r="D50" s="15"/>
      <c r="E50" s="15">
        <f>E51</f>
        <v>4962.2987400000002</v>
      </c>
      <c r="F50" s="17"/>
      <c r="G50" s="18"/>
    </row>
    <row r="51" spans="1:17" ht="15" x14ac:dyDescent="0.25">
      <c r="A51" s="37"/>
      <c r="B51" s="39" t="s">
        <v>42</v>
      </c>
      <c r="C51" s="16">
        <v>4962.2987400000002</v>
      </c>
      <c r="D51" s="16"/>
      <c r="E51" s="16">
        <v>4962.2987400000002</v>
      </c>
      <c r="F51" s="17"/>
      <c r="G51" s="18"/>
    </row>
    <row r="52" spans="1:17" ht="12.75" customHeight="1" x14ac:dyDescent="0.25">
      <c r="B52" s="25" t="s">
        <v>43</v>
      </c>
      <c r="C52" s="32">
        <f>C42+C43+C45+C48+C50</f>
        <v>203046.08284000002</v>
      </c>
      <c r="D52" s="15"/>
      <c r="E52" s="32">
        <f>E42+E43+E45+E48+E50</f>
        <v>187370.83812999999</v>
      </c>
      <c r="F52" s="17"/>
      <c r="G52" s="18"/>
    </row>
    <row r="53" spans="1:17" ht="15.75" customHeight="1" thickBot="1" x14ac:dyDescent="0.3">
      <c r="B53" s="34" t="s">
        <v>44</v>
      </c>
      <c r="C53" s="26">
        <f>C39+C52</f>
        <v>2262058.1958999997</v>
      </c>
      <c r="D53" s="33"/>
      <c r="E53" s="26">
        <f>E39+E52</f>
        <v>2266430.5794300004</v>
      </c>
      <c r="F53" s="17"/>
      <c r="G53" s="29"/>
    </row>
    <row r="54" spans="1:17" ht="13.5" thickTop="1" x14ac:dyDescent="0.2">
      <c r="C54" s="20"/>
      <c r="E54" s="20"/>
      <c r="G54" s="29"/>
      <c r="H54" s="22"/>
      <c r="I54" s="22"/>
    </row>
    <row r="55" spans="1:17" x14ac:dyDescent="0.2">
      <c r="C55" s="41">
        <f>C27-C53</f>
        <v>-4.4000009074807167E-4</v>
      </c>
      <c r="D55" s="42"/>
      <c r="E55" s="41">
        <f>E27-E53</f>
        <v>0</v>
      </c>
      <c r="F55" s="29"/>
      <c r="G55" s="29"/>
    </row>
    <row r="56" spans="1:17" x14ac:dyDescent="0.2">
      <c r="C56" s="29"/>
      <c r="E56" s="29"/>
      <c r="F56" s="29"/>
      <c r="G56" s="29"/>
    </row>
    <row r="57" spans="1:17" x14ac:dyDescent="0.2">
      <c r="C57" s="29"/>
      <c r="E57" s="29"/>
      <c r="F57" s="29"/>
      <c r="G57" s="29"/>
    </row>
    <row r="58" spans="1:17" x14ac:dyDescent="0.2">
      <c r="C58" s="29"/>
      <c r="E58" s="29"/>
      <c r="F58" s="29"/>
      <c r="G58" s="29"/>
    </row>
    <row r="59" spans="1:17" x14ac:dyDescent="0.2">
      <c r="I59" s="43"/>
      <c r="J59" s="43"/>
      <c r="K59" s="43"/>
      <c r="L59" s="25"/>
      <c r="M59" s="25"/>
      <c r="N59" s="25"/>
      <c r="O59" s="25"/>
      <c r="P59" s="25"/>
      <c r="Q59" s="25"/>
    </row>
    <row r="60" spans="1:17" x14ac:dyDescent="0.2">
      <c r="I60" s="25"/>
      <c r="J60" s="25"/>
      <c r="K60" s="25"/>
      <c r="L60" s="25"/>
      <c r="M60" s="25"/>
      <c r="N60" s="25"/>
      <c r="O60" s="25"/>
      <c r="P60" s="25"/>
      <c r="Q60" s="25"/>
    </row>
    <row r="61" spans="1:17" x14ac:dyDescent="0.2">
      <c r="F61" s="25"/>
      <c r="G61" s="25"/>
      <c r="H61" s="25"/>
      <c r="I61" s="25"/>
      <c r="J61" s="25"/>
      <c r="K61" s="25"/>
      <c r="L61" s="25"/>
      <c r="M61" s="25"/>
    </row>
    <row r="62" spans="1:17" ht="12.75" customHeight="1" x14ac:dyDescent="0.2">
      <c r="F62" s="25"/>
      <c r="G62" s="25"/>
      <c r="H62" s="25"/>
      <c r="I62" s="25"/>
      <c r="J62" s="25"/>
      <c r="K62" s="25"/>
      <c r="L62" s="25"/>
      <c r="M62" s="25"/>
    </row>
    <row r="63" spans="1:17" ht="12.75" customHeight="1" x14ac:dyDescent="0.2">
      <c r="F63" s="25"/>
      <c r="G63" s="25"/>
      <c r="H63" s="25"/>
      <c r="I63" s="25"/>
      <c r="J63" s="25"/>
      <c r="K63" s="25"/>
      <c r="L63" s="25"/>
      <c r="M63" s="25"/>
    </row>
    <row r="70" spans="2:11" ht="18.75" x14ac:dyDescent="0.2">
      <c r="B70" s="4" t="s">
        <v>0</v>
      </c>
      <c r="C70" s="4"/>
      <c r="D70" s="4"/>
      <c r="E70" s="4"/>
    </row>
    <row r="71" spans="2:11" ht="18.75" x14ac:dyDescent="0.2">
      <c r="B71" s="4" t="s">
        <v>45</v>
      </c>
      <c r="C71" s="4"/>
      <c r="D71" s="4"/>
      <c r="E71" s="4"/>
    </row>
    <row r="72" spans="2:11" ht="18.75" x14ac:dyDescent="0.2">
      <c r="B72" s="8" t="s">
        <v>46</v>
      </c>
      <c r="C72" s="4"/>
      <c r="D72" s="4"/>
      <c r="E72" s="4"/>
    </row>
    <row r="73" spans="2:11" ht="13.5" x14ac:dyDescent="0.2">
      <c r="B73" s="44" t="s">
        <v>3</v>
      </c>
      <c r="C73" s="44"/>
      <c r="D73" s="44"/>
      <c r="E73" s="44"/>
      <c r="K73" s="1" t="s">
        <v>47</v>
      </c>
    </row>
    <row r="75" spans="2:11" x14ac:dyDescent="0.2">
      <c r="E75" s="45">
        <v>2024</v>
      </c>
    </row>
    <row r="76" spans="2:11" x14ac:dyDescent="0.2">
      <c r="E76" s="45"/>
    </row>
    <row r="77" spans="2:11" x14ac:dyDescent="0.2">
      <c r="B77" s="25" t="s">
        <v>48</v>
      </c>
      <c r="E77" s="46">
        <f>SUM(E78:E80)</f>
        <v>122666.02786999999</v>
      </c>
    </row>
    <row r="78" spans="2:11" x14ac:dyDescent="0.2">
      <c r="B78" s="1" t="s">
        <v>49</v>
      </c>
      <c r="C78" s="47"/>
      <c r="D78" s="47"/>
      <c r="E78" s="48">
        <v>56528.381860000001</v>
      </c>
    </row>
    <row r="79" spans="2:11" x14ac:dyDescent="0.2">
      <c r="B79" s="1" t="s">
        <v>50</v>
      </c>
      <c r="C79" s="47"/>
      <c r="D79" s="47"/>
      <c r="E79" s="48">
        <v>3701.69652</v>
      </c>
    </row>
    <row r="80" spans="2:11" x14ac:dyDescent="0.2">
      <c r="B80" s="1" t="s">
        <v>51</v>
      </c>
      <c r="C80" s="49"/>
      <c r="D80" s="49"/>
      <c r="E80" s="48">
        <v>62435.949489999999</v>
      </c>
    </row>
    <row r="81" spans="2:5" x14ac:dyDescent="0.2">
      <c r="C81" s="49"/>
      <c r="D81" s="49"/>
      <c r="E81" s="50"/>
    </row>
    <row r="82" spans="2:5" x14ac:dyDescent="0.2">
      <c r="B82" s="25" t="s">
        <v>52</v>
      </c>
      <c r="C82" s="51"/>
      <c r="D82" s="51"/>
      <c r="E82" s="66">
        <f>SUM(E83:E87)</f>
        <v>71390.552029999992</v>
      </c>
    </row>
    <row r="83" spans="2:5" x14ac:dyDescent="0.2">
      <c r="B83" s="1" t="s">
        <v>53</v>
      </c>
      <c r="C83" s="18"/>
      <c r="D83" s="18"/>
      <c r="E83" s="18">
        <v>51217.456189999997</v>
      </c>
    </row>
    <row r="84" spans="2:5" x14ac:dyDescent="0.2">
      <c r="B84" s="1" t="s">
        <v>54</v>
      </c>
      <c r="C84" s="18"/>
      <c r="D84" s="18"/>
      <c r="E84" s="18">
        <v>0</v>
      </c>
    </row>
    <row r="85" spans="2:5" x14ac:dyDescent="0.2">
      <c r="B85" s="1" t="s">
        <v>55</v>
      </c>
      <c r="C85" s="18"/>
      <c r="D85" s="18"/>
      <c r="E85" s="18">
        <v>16665.559089999999</v>
      </c>
    </row>
    <row r="86" spans="2:5" x14ac:dyDescent="0.2">
      <c r="B86" s="1" t="s">
        <v>56</v>
      </c>
      <c r="C86" s="18"/>
      <c r="D86" s="18"/>
      <c r="E86" s="18">
        <v>3283.2640200000001</v>
      </c>
    </row>
    <row r="87" spans="2:5" x14ac:dyDescent="0.2">
      <c r="B87" s="1" t="s">
        <v>57</v>
      </c>
      <c r="C87" s="18"/>
      <c r="D87" s="18"/>
      <c r="E87" s="18">
        <v>224.27272999999997</v>
      </c>
    </row>
    <row r="88" spans="2:5" x14ac:dyDescent="0.2">
      <c r="C88" s="18"/>
      <c r="D88" s="18"/>
      <c r="E88" s="50"/>
    </row>
    <row r="89" spans="2:5" ht="15" customHeight="1" x14ac:dyDescent="0.2">
      <c r="B89" s="25" t="s">
        <v>58</v>
      </c>
      <c r="C89" s="18"/>
      <c r="D89" s="18"/>
      <c r="E89" s="52">
        <f>E77-E82</f>
        <v>51275.475839999999</v>
      </c>
    </row>
    <row r="90" spans="2:5" x14ac:dyDescent="0.2">
      <c r="B90" s="53" t="s">
        <v>59</v>
      </c>
      <c r="C90" s="18"/>
      <c r="D90" s="18"/>
      <c r="E90" s="54">
        <v>-13480.92469</v>
      </c>
    </row>
    <row r="91" spans="2:5" x14ac:dyDescent="0.2">
      <c r="B91" s="25" t="s">
        <v>60</v>
      </c>
      <c r="C91" s="55"/>
      <c r="D91" s="55"/>
      <c r="E91" s="56">
        <f>SUM(E89:E90)</f>
        <v>37794.551149999999</v>
      </c>
    </row>
    <row r="92" spans="2:5" x14ac:dyDescent="0.2">
      <c r="B92" s="25"/>
      <c r="C92" s="55"/>
      <c r="D92" s="55"/>
      <c r="E92" s="50"/>
    </row>
    <row r="93" spans="2:5" x14ac:dyDescent="0.2">
      <c r="B93" s="1" t="s">
        <v>61</v>
      </c>
      <c r="C93" s="57"/>
      <c r="D93" s="57"/>
      <c r="E93" s="48">
        <v>9565.4088100000008</v>
      </c>
    </row>
    <row r="94" spans="2:5" x14ac:dyDescent="0.2">
      <c r="B94" s="1" t="s">
        <v>62</v>
      </c>
      <c r="C94" s="57"/>
      <c r="D94" s="57"/>
      <c r="E94" s="18">
        <v>3360.8025400000001</v>
      </c>
    </row>
    <row r="95" spans="2:5" x14ac:dyDescent="0.2">
      <c r="B95" s="13" t="s">
        <v>63</v>
      </c>
      <c r="C95" s="57"/>
      <c r="D95" s="57"/>
      <c r="E95" s="56">
        <f>E93-E94</f>
        <v>6204.6062700000002</v>
      </c>
    </row>
    <row r="96" spans="2:5" x14ac:dyDescent="0.2">
      <c r="B96" s="13"/>
      <c r="C96" s="57"/>
      <c r="D96" s="57"/>
      <c r="E96" s="50"/>
    </row>
    <row r="97" spans="2:5" ht="25.5" x14ac:dyDescent="0.2">
      <c r="B97" s="58" t="s">
        <v>64</v>
      </c>
      <c r="C97" s="57"/>
      <c r="D97" s="57"/>
      <c r="E97" s="48">
        <v>0</v>
      </c>
    </row>
    <row r="98" spans="2:5" x14ac:dyDescent="0.2">
      <c r="B98" s="1" t="s">
        <v>65</v>
      </c>
      <c r="C98" s="57"/>
      <c r="D98" s="57"/>
      <c r="E98" s="18">
        <v>-23.709220000000016</v>
      </c>
    </row>
    <row r="99" spans="2:5" x14ac:dyDescent="0.2">
      <c r="B99" s="1" t="s">
        <v>66</v>
      </c>
      <c r="C99" s="57"/>
      <c r="D99" s="57"/>
      <c r="E99" s="48">
        <v>1604.2732400000009</v>
      </c>
    </row>
    <row r="100" spans="2:5" x14ac:dyDescent="0.2">
      <c r="B100" s="13" t="s">
        <v>67</v>
      </c>
      <c r="C100" s="59"/>
      <c r="D100" s="59"/>
      <c r="E100" s="56">
        <f>E91+E95+E97+E98+E99</f>
        <v>45579.721440000008</v>
      </c>
    </row>
    <row r="101" spans="2:5" x14ac:dyDescent="0.2">
      <c r="B101" s="13"/>
      <c r="C101" s="59"/>
      <c r="D101" s="59"/>
      <c r="E101" s="50"/>
    </row>
    <row r="102" spans="2:5" x14ac:dyDescent="0.2">
      <c r="B102" s="1" t="s">
        <v>68</v>
      </c>
      <c r="C102" s="57"/>
      <c r="D102" s="57"/>
      <c r="E102" s="18">
        <v>13658.964260000001</v>
      </c>
    </row>
    <row r="103" spans="2:5" x14ac:dyDescent="0.2">
      <c r="B103" s="1" t="s">
        <v>69</v>
      </c>
      <c r="C103" s="57"/>
      <c r="D103" s="57"/>
      <c r="E103" s="18">
        <v>11448.786820000001</v>
      </c>
    </row>
    <row r="104" spans="2:5" x14ac:dyDescent="0.2">
      <c r="B104" s="1" t="s">
        <v>70</v>
      </c>
      <c r="C104" s="57"/>
      <c r="D104" s="57"/>
      <c r="E104" s="60">
        <v>2465.1464100000003</v>
      </c>
    </row>
    <row r="105" spans="2:5" x14ac:dyDescent="0.2">
      <c r="B105" s="13" t="s">
        <v>71</v>
      </c>
      <c r="C105" s="59"/>
      <c r="D105" s="59"/>
      <c r="E105" s="56">
        <f>E100-E102-E103-E104</f>
        <v>18006.823950000005</v>
      </c>
    </row>
    <row r="106" spans="2:5" x14ac:dyDescent="0.2">
      <c r="B106" s="1" t="s">
        <v>72</v>
      </c>
      <c r="C106" s="57"/>
      <c r="D106" s="57"/>
      <c r="E106" s="61">
        <f>'[1]Alimenta-2'!C231/1000</f>
        <v>0</v>
      </c>
    </row>
    <row r="107" spans="2:5" ht="13.5" thickBot="1" x14ac:dyDescent="0.25">
      <c r="B107" s="13" t="s">
        <v>73</v>
      </c>
      <c r="C107" s="59"/>
      <c r="D107" s="59"/>
      <c r="E107" s="62">
        <f>E105-E106</f>
        <v>18006.823950000005</v>
      </c>
    </row>
    <row r="108" spans="2:5" ht="13.5" thickTop="1" x14ac:dyDescent="0.2">
      <c r="E108" s="48"/>
    </row>
    <row r="109" spans="2:5" x14ac:dyDescent="0.2">
      <c r="E109" s="48"/>
    </row>
    <row r="110" spans="2:5" x14ac:dyDescent="0.2">
      <c r="E110" s="48"/>
    </row>
    <row r="111" spans="2:5" x14ac:dyDescent="0.2">
      <c r="E111" s="63"/>
    </row>
    <row r="112" spans="2:5" x14ac:dyDescent="0.2">
      <c r="E112" s="63"/>
    </row>
    <row r="113" spans="5:5" x14ac:dyDescent="0.2">
      <c r="E113" s="63"/>
    </row>
    <row r="114" spans="5:5" x14ac:dyDescent="0.2">
      <c r="E114" s="64"/>
    </row>
    <row r="115" spans="5:5" x14ac:dyDescent="0.2">
      <c r="E115" s="64"/>
    </row>
    <row r="116" spans="5:5" x14ac:dyDescent="0.2">
      <c r="E116" s="64"/>
    </row>
    <row r="117" spans="5:5" x14ac:dyDescent="0.2">
      <c r="E117" s="64"/>
    </row>
    <row r="118" spans="5:5" x14ac:dyDescent="0.2">
      <c r="E118" s="64"/>
    </row>
    <row r="119" spans="5:5" x14ac:dyDescent="0.2">
      <c r="E119" s="64"/>
    </row>
  </sheetData>
  <mergeCells count="1">
    <mergeCell ref="B73:E73"/>
  </mergeCells>
  <printOptions horizontalCentered="1" verticalCentered="1"/>
  <pageMargins left="7.874015748031496E-2" right="0.11811023622047245" top="0.55118110236220474" bottom="0.35433070866141736" header="0.31496062992125984" footer="0.31496062992125984"/>
  <pageSetup scale="74" orientation="portrait" r:id="rId1"/>
  <rowBreaks count="1" manualBreakCount="1">
    <brk id="63" max="4" man="1"/>
  </rowBreaks>
  <drawing r:id="rId2"/>
</worksheet>
</file>

<file path=docMetadata/LabelInfo.xml><?xml version="1.0" encoding="utf-8"?>
<clbl:labelList xmlns:clbl="http://schemas.microsoft.com/office/2020/mipLabelMetadata">
  <clbl:label id="{6b354bed-12bd-4487-a503-c68d83618122}" enabled="1" method="Privileged" siteId="{68a5ef79-b8c4-41f4-ba3a-610e8191e094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 30 09 2024</vt:lpstr>
      <vt:lpstr>'EF 30 09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Silvano Antonio García Salmerón</dc:creator>
  <cp:lastModifiedBy>Silvano Antonio García Salmerón</cp:lastModifiedBy>
  <cp:lastPrinted>2024-10-08T21:25:08Z</cp:lastPrinted>
  <dcterms:created xsi:type="dcterms:W3CDTF">2024-10-08T19:16:34Z</dcterms:created>
  <dcterms:modified xsi:type="dcterms:W3CDTF">2024-10-08T21:36:47Z</dcterms:modified>
</cp:coreProperties>
</file>