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4\BOLSA DE VALORES\BANCO\"/>
    </mc:Choice>
  </mc:AlternateContent>
  <xr:revisionPtr revIDLastSave="0" documentId="13_ncr:1_{F12C9D71-A97D-4CE1-97C8-EE954DA73B0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G" sheetId="1" r:id="rId1"/>
    <sheet name="ER" sheetId="2" r:id="rId2"/>
  </sheets>
  <definedNames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Anexo" hidden="1">{"'para SB'!$A$1420:$F$1479"}</definedName>
    <definedName name="Año_Rep">#REF!</definedName>
    <definedName name="_xlnm.Print_Area" localSheetId="0">BG!$C$2:$I$47</definedName>
    <definedName name="_xlnm.Print_Area" localSheetId="1">ER!$B$2:$D$69</definedName>
    <definedName name="AS2DocOpenMode" hidden="1">"AS2DocumentEdit"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E12" i="1"/>
  <c r="D38" i="2"/>
  <c r="D31" i="2"/>
  <c r="D13" i="2"/>
  <c r="D8" i="2"/>
  <c r="I27" i="1"/>
  <c r="I17" i="1"/>
  <c r="D19" i="2" l="1"/>
  <c r="D26" i="2" s="1"/>
  <c r="E16" i="1"/>
  <c r="I23" i="1"/>
  <c r="I30" i="1"/>
  <c r="D36" i="2" l="1"/>
  <c r="D44" i="2" s="1"/>
  <c r="D48" i="2" s="1"/>
  <c r="D57" i="2" s="1"/>
  <c r="I34" i="1"/>
  <c r="I36" i="1" s="1"/>
  <c r="E36" i="1"/>
  <c r="K36" i="1" l="1"/>
</calcChain>
</file>

<file path=xl/sharedStrings.xml><?xml version="1.0" encoding="utf-8"?>
<sst xmlns="http://schemas.openxmlformats.org/spreadsheetml/2006/main" count="91" uniqueCount="83">
  <si>
    <t>ACTIVO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</si>
  <si>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</si>
  <si>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</si>
  <si>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</si>
  <si>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</si>
  <si>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</si>
  <si>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Efectivo y equivalentes de efectivo</t>
  </si>
  <si>
    <t>Instrumentos financieros de inversión (neto)</t>
  </si>
  <si>
    <t>A Valor razonable con cambios en otro resultado integral (VRORI)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</si>
  <si>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</si>
  <si>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</si>
  <si>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</si>
  <si>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</si>
  <si>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</si>
  <si>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</si>
  <si>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</si>
  <si>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</si>
  <si>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</si>
  <si>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</si>
  <si>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</si>
  <si>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</si>
  <si>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</si>
  <si>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</si>
  <si>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</si>
  <si>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</si>
  <si>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</si>
  <si>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</si>
  <si>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</si>
  <si>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PATRIMONIO NETO</t>
  </si>
  <si>
    <t>Capital Social</t>
  </si>
  <si>
    <t>Resultados por aplicar</t>
  </si>
  <si>
    <t>Utilidades (Pérdidas) de ejercicios anteriores</t>
  </si>
  <si>
    <t>Utilidades (Pérdidas) del presente ejercicio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</si>
  <si>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</si>
  <si>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</si>
  <si>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</si>
  <si>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</si>
  <si>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</si>
  <si>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</si>
  <si>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</si>
  <si>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resultados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</si>
  <si>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</si>
  <si>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</si>
  <si>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</si>
  <si>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</si>
  <si>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</si>
  <si>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</si>
  <si>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</si>
  <si>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</si>
  <si>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</si>
  <si>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</si>
  <si>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</si>
  <si>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</si>
  <si>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</si>
  <si>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</si>
  <si>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</si>
  <si>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</si>
  <si>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</si>
  <si>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</si>
  <si>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</si>
  <si>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</si>
  <si>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</si>
  <si>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</si>
  <si>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</si>
  <si>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</si>
  <si>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Reservas Legal</t>
  </si>
  <si>
    <t>BANCO DE AMERICA CENTRAL, S.A.</t>
  </si>
  <si>
    <t>(Expresado en dólares de los Estados Unidos de América US$)</t>
  </si>
  <si>
    <t>Raúl Luis Fernando González Paz</t>
  </si>
  <si>
    <t>Presidente</t>
  </si>
  <si>
    <t>TOTAL ACTIVOS</t>
  </si>
  <si>
    <t>TOTAL PASIVO Y PATRIMONIO</t>
  </si>
  <si>
    <t xml:space="preserve">Raúl Luis Fernando González Paz </t>
  </si>
  <si>
    <t>Karla Lucia Ayala De Avalos</t>
  </si>
  <si>
    <t>Contadora General</t>
  </si>
  <si>
    <t>Estado de Situacion Financiera</t>
  </si>
  <si>
    <t>Estado de Resultados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</si>
  <si>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</si>
  <si>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</si>
  <si>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</si>
  <si>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Operaciones con pacto de retrocompra</t>
  </si>
  <si>
    <t>Al 31 de agosto de 2024</t>
  </si>
  <si>
    <t>Del 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</si>
</sst>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</numFmts>
  <fonts count="15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0"/>
      <name val="Geneva"/>
    </font>
    <font>
      <b/>
      <u/>
      <sz val="10"/>
      <name val="Bookman Old Style"/>
      <family val="1"/>
    </font>
    <font>
      <b/>
      <sz val="10"/>
      <name val="Bookman Old Style"/>
      <family val="1"/>
    </font>
    <font>
      <i/>
      <sz val="10"/>
      <name val="Bookman Old Style"/>
      <family val="1"/>
    </font>
    <font>
      <u/>
      <sz val="10"/>
      <name val="Bookman Old Style"/>
      <family val="1"/>
    </font>
    <font>
      <sz val="9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i/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40" fontId="2" fillId="2" borderId="0" xfId="3" applyNumberFormat="1" applyFont="1" applyFill="1" applyBorder="1" applyAlignment="1">
      <alignment horizontal="right" vertical="center"/>
    </xf>
    <xf numFmtId="40" fontId="2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166" fontId="2" fillId="2" borderId="0" xfId="4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166" fontId="7" fillId="2" borderId="0" xfId="4" applyNumberFormat="1" applyFont="1" applyFill="1" applyBorder="1" applyAlignment="1">
      <alignment horizontal="left" vertical="center"/>
    </xf>
    <xf numFmtId="40" fontId="7" fillId="2" borderId="2" xfId="3" applyNumberFormat="1" applyFont="1" applyFill="1" applyBorder="1" applyAlignment="1">
      <alignment horizontal="right" vertical="center"/>
    </xf>
    <xf numFmtId="167" fontId="2" fillId="2" borderId="0" xfId="1" applyNumberFormat="1" applyFont="1" applyFill="1" applyAlignment="1">
      <alignment vertical="center"/>
    </xf>
    <xf numFmtId="0" fontId="8" fillId="2" borderId="0" xfId="1" applyFont="1" applyFill="1" applyAlignment="1">
      <alignment horizontal="left" vertical="center" indent="1"/>
    </xf>
    <xf numFmtId="40" fontId="2" fillId="2" borderId="2" xfId="3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 indent="1"/>
    </xf>
    <xf numFmtId="40" fontId="2" fillId="2" borderId="3" xfId="3" applyNumberFormat="1" applyFont="1" applyFill="1" applyBorder="1" applyAlignment="1">
      <alignment horizontal="right" vertical="center"/>
    </xf>
    <xf numFmtId="166" fontId="2" fillId="2" borderId="0" xfId="4" applyNumberFormat="1" applyFont="1" applyFill="1" applyBorder="1" applyAlignment="1">
      <alignment vertical="center"/>
    </xf>
    <xf numFmtId="0" fontId="9" fillId="2" borderId="0" xfId="1" applyFont="1" applyFill="1" applyAlignment="1">
      <alignment horizontal="centerContinuous" vertical="center"/>
    </xf>
    <xf numFmtId="40" fontId="7" fillId="2" borderId="4" xfId="3" applyNumberFormat="1" applyFont="1" applyFill="1" applyBorder="1" applyAlignment="1">
      <alignment horizontal="right" vertical="center"/>
    </xf>
    <xf numFmtId="166" fontId="2" fillId="2" borderId="0" xfId="4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166" fontId="7" fillId="2" borderId="0" xfId="4" applyNumberFormat="1" applyFont="1" applyFill="1" applyBorder="1" applyAlignment="1">
      <alignment horizontal="right" vertical="center"/>
    </xf>
    <xf numFmtId="44" fontId="7" fillId="2" borderId="0" xfId="1" applyNumberFormat="1" applyFont="1" applyFill="1" applyAlignment="1">
      <alignment vertical="center"/>
    </xf>
    <xf numFmtId="167" fontId="2" fillId="2" borderId="0" xfId="3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6" xfId="2" applyFont="1" applyBorder="1" applyAlignment="1">
      <alignment vertical="center"/>
    </xf>
    <xf numFmtId="0" fontId="3" fillId="0" borderId="0" xfId="1" applyFont="1" applyAlignment="1">
      <alignment vertical="center"/>
    </xf>
    <xf numFmtId="40" fontId="3" fillId="0" borderId="0" xfId="1" applyNumberFormat="1" applyFont="1" applyAlignment="1">
      <alignment horizontal="right"/>
    </xf>
    <xf numFmtId="40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 vertical="center" wrapText="1" indent="1"/>
    </xf>
    <xf numFmtId="40" fontId="4" fillId="0" borderId="3" xfId="5" applyNumberFormat="1" applyFont="1" applyBorder="1" applyAlignment="1">
      <alignment horizontal="right"/>
    </xf>
    <xf numFmtId="40" fontId="4" fillId="0" borderId="0" xfId="5" applyNumberFormat="1" applyFont="1" applyAlignment="1">
      <alignment horizontal="right"/>
    </xf>
    <xf numFmtId="0" fontId="4" fillId="0" borderId="0" xfId="1" applyFont="1" applyAlignment="1">
      <alignment horizontal="left" vertical="center" indent="1"/>
    </xf>
    <xf numFmtId="40" fontId="4" fillId="0" borderId="3" xfId="1" applyNumberFormat="1" applyFont="1" applyBorder="1" applyAlignment="1">
      <alignment horizontal="right"/>
    </xf>
    <xf numFmtId="0" fontId="3" fillId="0" borderId="0" xfId="1" applyFont="1" applyAlignment="1">
      <alignment vertical="center" wrapText="1"/>
    </xf>
    <xf numFmtId="40" fontId="3" fillId="0" borderId="7" xfId="1" applyNumberFormat="1" applyFont="1" applyBorder="1" applyAlignment="1">
      <alignment horizontal="right"/>
    </xf>
    <xf numFmtId="40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wrapText="1" indent="2"/>
    </xf>
    <xf numFmtId="40" fontId="10" fillId="0" borderId="0" xfId="1" applyNumberFormat="1" applyFont="1" applyAlignment="1">
      <alignment horizontal="right" vertical="center"/>
    </xf>
    <xf numFmtId="0" fontId="8" fillId="2" borderId="0" xfId="1" applyFont="1" applyFill="1" applyAlignment="1">
      <alignment horizontal="left" vertical="center" wrapText="1" indent="1"/>
    </xf>
    <xf numFmtId="40" fontId="2" fillId="2" borderId="0" xfId="1" applyNumberFormat="1" applyFont="1" applyFill="1" applyAlignment="1">
      <alignment vertical="center"/>
    </xf>
    <xf numFmtId="0" fontId="2" fillId="3" borderId="0" xfId="1" applyFont="1" applyFill="1" applyAlignment="1">
      <alignment vertical="center"/>
    </xf>
    <xf numFmtId="167" fontId="2" fillId="3" borderId="0" xfId="3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0" fontId="7" fillId="2" borderId="8" xfId="3" applyNumberFormat="1" applyFont="1" applyFill="1" applyBorder="1" applyAlignment="1">
      <alignment horizontal="right" vertical="center"/>
    </xf>
    <xf numFmtId="40" fontId="3" fillId="0" borderId="5" xfId="1" applyNumberFormat="1" applyFont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0" fontId="3" fillId="0" borderId="2" xfId="1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6">
    <cellStyle name="Comma [0]" xfId="4" xr:uid="{00000000-0005-0000-0000-000000000000}"/>
    <cellStyle name="Millares 2" xfId="3" xr:uid="{00000000-0005-0000-0000-000001000000}"/>
    <cellStyle name="Normal" xfId="0" builtinId="0"/>
    <cellStyle name="Normal 2" xfId="1" xr:uid="{00000000-0005-0000-0000-000003000000}"/>
    <cellStyle name="Normal_Bal, Utl, Fluj y anex" xfId="2" xr:uid="{00000000-0005-0000-0000-000004000000}"/>
    <cellStyle name="Percen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5">
    <pageSetUpPr fitToPage="1"/>
  </sheetPr>
  <dimension ref="C1:K61"/>
  <sheetViews>
    <sheetView showOutlineSymbols="0" defaultGridColor="0" topLeftCell="A8" colorId="57" zoomScale="98" zoomScaleNormal="98" workbookViewId="0">
      <selection activeCell="G12" sqref="G12"/>
    </sheetView>
  </sheetViews>
  <sheetFormatPr baseColWidth="10" defaultColWidth="5.5703125" defaultRowHeight="15" customHeight="1"/>
  <cols>
    <col min="1" max="1" width="1.42578125" style="1" customWidth="1"/>
    <col min="2" max="2" width="1.85546875" style="1" customWidth="1"/>
    <col min="3" max="3" width="48.7109375" style="1" customWidth="1"/>
    <col min="4" max="4" width="2.7109375" style="1" customWidth="1"/>
    <col min="5" max="5" width="21.5703125" style="26" customWidth="1"/>
    <col min="6" max="6" width="3.5703125" style="1" customWidth="1"/>
    <col min="7" max="7" width="44.85546875" style="1" customWidth="1"/>
    <col min="8" max="8" width="2.7109375" style="1" customWidth="1"/>
    <col min="9" max="9" width="21.5703125" style="1" customWidth="1"/>
    <col min="10" max="10" width="5.5703125" style="1"/>
    <col min="11" max="11" width="23.7109375" style="1" customWidth="1"/>
    <col min="12" max="16384" width="5.5703125" style="1"/>
  </cols>
  <sheetData>
    <row r="1" spans="3:9" ht="15" customHeight="1">
      <c r="C1" s="46"/>
      <c r="D1" s="46"/>
      <c r="E1" s="47"/>
      <c r="F1" s="46"/>
      <c r="G1" s="46"/>
      <c r="H1" s="46"/>
      <c r="I1" s="46"/>
    </row>
    <row r="2" spans="3:9" ht="15" customHeight="1">
      <c r="C2" s="57" t="s">
        <v>66</v>
      </c>
      <c r="D2" s="57"/>
      <c r="E2" s="57"/>
      <c r="F2" s="57"/>
      <c r="G2" s="57"/>
      <c r="H2" s="57"/>
      <c r="I2" s="57"/>
    </row>
    <row r="3" spans="3:9" ht="15" customHeight="1">
      <c r="C3" s="57" t="s">
        <v>75</v>
      </c>
      <c r="D3" s="57"/>
      <c r="E3" s="57"/>
      <c r="F3" s="57"/>
      <c r="G3" s="57"/>
      <c r="H3" s="57"/>
      <c r="I3" s="57"/>
    </row>
    <row r="4" spans="3:9" ht="15" customHeight="1">
      <c r="C4" s="57" t="s">
        <v>81</v>
      </c>
      <c r="D4" s="57"/>
      <c r="E4" s="57"/>
      <c r="F4" s="57"/>
      <c r="G4" s="57"/>
      <c r="H4" s="57"/>
      <c r="I4" s="57"/>
    </row>
    <row r="5" spans="3:9" ht="15" customHeight="1">
      <c r="C5" s="58" t="s">
        <v>67</v>
      </c>
      <c r="D5" s="58"/>
      <c r="E5" s="58"/>
      <c r="F5" s="58"/>
      <c r="G5" s="58"/>
      <c r="H5" s="58"/>
      <c r="I5" s="58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8.75" customHeight="1">
      <c r="C8" s="4" t="s">
        <v>0</v>
      </c>
      <c r="D8" s="5"/>
      <c r="E8" s="6"/>
      <c r="F8" s="7"/>
      <c r="G8" s="22" t="s">
        <v>19</v>
      </c>
      <c r="H8" s="21"/>
      <c r="I8" s="6"/>
    </row>
    <row r="9" spans="3:9" ht="18.75" customHeight="1">
      <c r="C9" s="8" t="s">
        <v>6</v>
      </c>
      <c r="D9" s="9"/>
      <c r="E9" s="6">
        <v>485078019.04000002</v>
      </c>
      <c r="F9" s="7"/>
      <c r="G9" s="1" t="s">
        <v>20</v>
      </c>
      <c r="H9" s="21"/>
      <c r="I9" s="6">
        <v>2723065342.6100001</v>
      </c>
    </row>
    <row r="10" spans="3:9" ht="18.75" customHeight="1">
      <c r="C10" s="8"/>
      <c r="D10" s="9"/>
      <c r="E10" s="6"/>
      <c r="F10" s="7"/>
      <c r="G10" s="8" t="s">
        <v>80</v>
      </c>
      <c r="H10" s="21"/>
      <c r="I10" s="6">
        <v>0</v>
      </c>
    </row>
    <row r="11" spans="3:9" ht="18.75" customHeight="1">
      <c r="F11" s="7"/>
      <c r="G11" s="8" t="s">
        <v>21</v>
      </c>
      <c r="H11" s="21"/>
      <c r="I11" s="6">
        <v>220816306.52000001</v>
      </c>
    </row>
    <row r="12" spans="3:9" ht="18.75" customHeight="1">
      <c r="C12" s="10" t="s">
        <v>7</v>
      </c>
      <c r="D12" s="11"/>
      <c r="E12" s="12">
        <f>SUM(E13:E13)</f>
        <v>383945463.44</v>
      </c>
      <c r="F12" s="7"/>
      <c r="G12" s="1" t="s">
        <v>22</v>
      </c>
      <c r="H12" s="21"/>
      <c r="I12" s="6">
        <v>155623115.72999999</v>
      </c>
    </row>
    <row r="13" spans="3:9" ht="30.75" customHeight="1">
      <c r="C13" s="44" t="s">
        <v>8</v>
      </c>
      <c r="D13" s="9"/>
      <c r="E13" s="6">
        <v>383945463.44</v>
      </c>
      <c r="F13" s="7"/>
      <c r="G13" s="1" t="s">
        <v>23</v>
      </c>
      <c r="H13" s="21"/>
      <c r="I13" s="6">
        <v>21484289.800000001</v>
      </c>
    </row>
    <row r="14" spans="3:9" ht="24" customHeight="1">
      <c r="C14" s="16"/>
      <c r="D14" s="9"/>
      <c r="E14" s="17"/>
      <c r="F14" s="7"/>
      <c r="G14" s="1" t="s">
        <v>24</v>
      </c>
      <c r="H14" s="21"/>
      <c r="I14" s="6">
        <v>32841423.210000001</v>
      </c>
    </row>
    <row r="15" spans="3:9" ht="18.75" customHeight="1">
      <c r="F15" s="7"/>
      <c r="G15" s="1" t="s">
        <v>25</v>
      </c>
      <c r="H15" s="21"/>
      <c r="I15" s="6">
        <v>16824209.969999999</v>
      </c>
    </row>
    <row r="16" spans="3:9" ht="18.75" customHeight="1">
      <c r="C16" s="10" t="s">
        <v>9</v>
      </c>
      <c r="D16" s="11"/>
      <c r="E16" s="12">
        <f>SUM(E17:E20)</f>
        <v>2590843837.3499999</v>
      </c>
      <c r="F16" s="7"/>
      <c r="G16" s="1" t="s">
        <v>26</v>
      </c>
      <c r="H16" s="21"/>
      <c r="I16" s="6">
        <v>11407782.289999999</v>
      </c>
    </row>
    <row r="17" spans="3:9" ht="18.75" customHeight="1">
      <c r="C17" s="14" t="s">
        <v>10</v>
      </c>
      <c r="D17" s="9"/>
      <c r="E17" s="6">
        <v>579494730.34000003</v>
      </c>
      <c r="F17" s="7"/>
      <c r="G17" s="23" t="s">
        <v>27</v>
      </c>
      <c r="H17" s="21"/>
      <c r="I17" s="20">
        <f>SUM(I9:I16)</f>
        <v>3182062470.1300001</v>
      </c>
    </row>
    <row r="18" spans="3:9" ht="18.75" customHeight="1">
      <c r="C18" s="14" t="s">
        <v>11</v>
      </c>
      <c r="D18" s="9"/>
      <c r="E18" s="6">
        <v>2029007286.03</v>
      </c>
      <c r="F18" s="7"/>
      <c r="H18" s="21"/>
      <c r="I18" s="6"/>
    </row>
    <row r="19" spans="3:9" ht="18.75" customHeight="1">
      <c r="C19" s="14" t="s">
        <v>12</v>
      </c>
      <c r="D19" s="9"/>
      <c r="E19" s="6">
        <v>33347080.57</v>
      </c>
      <c r="F19" s="7"/>
      <c r="G19" s="4" t="s">
        <v>28</v>
      </c>
      <c r="H19" s="21"/>
      <c r="I19" s="6"/>
    </row>
    <row r="20" spans="3:9" ht="18.75" customHeight="1">
      <c r="C20" s="14" t="s">
        <v>13</v>
      </c>
      <c r="D20" s="9"/>
      <c r="E20" s="15">
        <v>-51005259.590000004</v>
      </c>
      <c r="F20" s="7"/>
      <c r="G20" s="1" t="s">
        <v>29</v>
      </c>
      <c r="H20" s="21"/>
      <c r="I20" s="6">
        <v>161000436</v>
      </c>
    </row>
    <row r="21" spans="3:9" ht="18.75" customHeight="1">
      <c r="C21" s="16"/>
      <c r="D21" s="9"/>
      <c r="E21" s="17"/>
      <c r="F21" s="7"/>
      <c r="G21" s="1" t="s">
        <v>65</v>
      </c>
      <c r="H21" s="24"/>
      <c r="I21" s="15">
        <v>40250109</v>
      </c>
    </row>
    <row r="22" spans="3:9" ht="18.75" customHeight="1">
      <c r="F22" s="7"/>
      <c r="H22" s="24"/>
      <c r="I22" s="17"/>
    </row>
    <row r="23" spans="3:9" ht="18.75" customHeight="1">
      <c r="C23" s="1" t="s">
        <v>14</v>
      </c>
      <c r="D23" s="18"/>
      <c r="E23" s="6">
        <v>15958884.25</v>
      </c>
      <c r="F23" s="7"/>
      <c r="G23" s="23" t="s">
        <v>30</v>
      </c>
      <c r="H23" s="24"/>
      <c r="I23" s="12">
        <f>SUM(I24:I25)</f>
        <v>125301701.73</v>
      </c>
    </row>
    <row r="24" spans="3:9" ht="18.75" customHeight="1">
      <c r="C24" s="1" t="s">
        <v>15</v>
      </c>
      <c r="D24" s="8"/>
      <c r="E24" s="6">
        <v>49983801.369999997</v>
      </c>
      <c r="F24" s="7"/>
      <c r="G24" s="14" t="s">
        <v>31</v>
      </c>
      <c r="H24" s="21"/>
      <c r="I24" s="6">
        <v>98588046.040000007</v>
      </c>
    </row>
    <row r="25" spans="3:9" ht="18.75" customHeight="1">
      <c r="C25" s="1" t="s">
        <v>16</v>
      </c>
      <c r="D25" s="8"/>
      <c r="E25" s="6">
        <v>428398.14</v>
      </c>
      <c r="F25" s="7"/>
      <c r="G25" s="14" t="s">
        <v>32</v>
      </c>
      <c r="H25" s="21"/>
      <c r="I25" s="15">
        <v>26713655.690000001</v>
      </c>
    </row>
    <row r="26" spans="3:9" ht="18.75" customHeight="1">
      <c r="C26" s="1" t="s">
        <v>17</v>
      </c>
      <c r="D26" s="19"/>
      <c r="E26" s="6">
        <v>6935118.8099999996</v>
      </c>
      <c r="F26" s="7"/>
      <c r="G26" s="14"/>
      <c r="H26" s="21"/>
      <c r="I26" s="17"/>
    </row>
    <row r="27" spans="3:9" ht="18.75" customHeight="1">
      <c r="C27" s="1" t="s">
        <v>18</v>
      </c>
      <c r="D27" s="19"/>
      <c r="E27" s="15">
        <v>2260661.2200000002</v>
      </c>
      <c r="F27" s="7"/>
      <c r="G27" s="23" t="s">
        <v>33</v>
      </c>
      <c r="H27" s="23"/>
      <c r="I27" s="12">
        <f>SUM(I28:I28)</f>
        <v>28621521.18</v>
      </c>
    </row>
    <row r="28" spans="3:9" ht="18.75" customHeight="1">
      <c r="C28" s="8"/>
      <c r="D28" s="19"/>
      <c r="E28" s="6"/>
      <c r="F28" s="7"/>
      <c r="G28" s="14" t="s">
        <v>34</v>
      </c>
      <c r="I28" s="6">
        <v>28621521.18</v>
      </c>
    </row>
    <row r="29" spans="3:9" ht="18.75" customHeight="1">
      <c r="F29" s="7"/>
      <c r="G29" s="14"/>
      <c r="I29" s="17"/>
    </row>
    <row r="30" spans="3:9" ht="18.75" customHeight="1">
      <c r="F30" s="7"/>
      <c r="G30" s="23" t="s">
        <v>35</v>
      </c>
      <c r="H30" s="23"/>
      <c r="I30" s="12">
        <f>SUM(I31:I32)</f>
        <v>-1802054.42</v>
      </c>
    </row>
    <row r="31" spans="3:9" ht="18.75" customHeight="1">
      <c r="F31" s="7"/>
      <c r="G31" s="14" t="s">
        <v>36</v>
      </c>
      <c r="I31" s="6">
        <v>-1605626.5</v>
      </c>
    </row>
    <row r="32" spans="3:9" ht="18.75" customHeight="1">
      <c r="F32" s="7"/>
      <c r="G32" s="14" t="s">
        <v>37</v>
      </c>
      <c r="I32" s="15">
        <v>-196427.92</v>
      </c>
    </row>
    <row r="33" spans="3:11" ht="15.75" customHeight="1">
      <c r="F33" s="7"/>
      <c r="I33" s="17"/>
    </row>
    <row r="34" spans="3:11" ht="15" customHeight="1">
      <c r="F34" s="7"/>
      <c r="G34" s="23" t="s">
        <v>38</v>
      </c>
      <c r="I34" s="12">
        <f>+I20+I21+I23+I27+I30</f>
        <v>353371713.49000001</v>
      </c>
    </row>
    <row r="35" spans="3:11" ht="18" customHeight="1">
      <c r="F35" s="7"/>
      <c r="G35" s="23"/>
      <c r="I35" s="6"/>
    </row>
    <row r="36" spans="3:11" ht="15" customHeight="1" thickBot="1">
      <c r="C36" s="10" t="s">
        <v>70</v>
      </c>
      <c r="D36" s="18"/>
      <c r="E36" s="51">
        <f>+E9+E12+E16+E23+E24+E25+E26+E27</f>
        <v>3535434183.6199994</v>
      </c>
      <c r="F36" s="7"/>
      <c r="G36" s="25" t="s">
        <v>71</v>
      </c>
      <c r="I36" s="51">
        <f>+I17+I34</f>
        <v>3535434183.6199999</v>
      </c>
      <c r="K36" s="45">
        <f>+E36-I36</f>
        <v>0</v>
      </c>
    </row>
    <row r="37" spans="3:11" ht="15" customHeight="1" thickBot="1">
      <c r="C37" s="2"/>
      <c r="D37" s="2"/>
      <c r="E37" s="2"/>
      <c r="F37" s="2"/>
      <c r="G37" s="2"/>
      <c r="H37" s="2"/>
      <c r="I37" s="2"/>
    </row>
    <row r="38" spans="3:11" ht="15" customHeight="1" thickTop="1">
      <c r="C38" s="3"/>
      <c r="D38" s="3"/>
      <c r="E38" s="3"/>
      <c r="F38" s="3"/>
      <c r="G38" s="3"/>
      <c r="H38" s="3"/>
      <c r="I38" s="3"/>
    </row>
    <row r="39" spans="3:11" ht="15" customHeight="1">
      <c r="C39" s="3"/>
      <c r="D39" s="3"/>
      <c r="E39" s="3"/>
      <c r="F39" s="3"/>
      <c r="G39" s="3"/>
      <c r="H39" s="3"/>
      <c r="I39" s="3"/>
    </row>
    <row r="40" spans="3:11" ht="15" customHeight="1">
      <c r="F40" s="7"/>
      <c r="G40" s="13"/>
    </row>
    <row r="45" spans="3:11" ht="15" customHeight="1">
      <c r="C45" s="59" t="s">
        <v>68</v>
      </c>
      <c r="D45" s="59"/>
      <c r="E45" s="59"/>
      <c r="F45" s="50"/>
      <c r="G45" s="59" t="s">
        <v>73</v>
      </c>
      <c r="H45" s="59"/>
      <c r="I45" s="59"/>
    </row>
    <row r="46" spans="3:11" ht="15" customHeight="1">
      <c r="C46" s="56" t="s">
        <v>69</v>
      </c>
      <c r="D46" s="56"/>
      <c r="E46" s="56"/>
      <c r="F46" s="50"/>
      <c r="G46" s="56" t="s">
        <v>74</v>
      </c>
      <c r="H46" s="56"/>
      <c r="I46" s="56"/>
    </row>
    <row r="47" spans="3:11" ht="15" customHeight="1">
      <c r="C47" s="53"/>
      <c r="D47" s="53"/>
      <c r="E47" s="53"/>
      <c r="F47" s="53"/>
      <c r="G47" s="53"/>
      <c r="H47" s="53"/>
      <c r="I47" s="53"/>
    </row>
    <row r="48" spans="3:11" ht="15.75" customHeight="1">
      <c r="F48" s="7"/>
    </row>
    <row r="49" spans="6:6" ht="15.75" customHeight="1">
      <c r="F49" s="7"/>
    </row>
    <row r="50" spans="6:6" ht="15.75" customHeight="1">
      <c r="F50" s="7"/>
    </row>
    <row r="51" spans="6:6" ht="9" customHeight="1">
      <c r="F51" s="7"/>
    </row>
    <row r="52" spans="6:6" ht="15.75" customHeight="1">
      <c r="F52" s="7"/>
    </row>
    <row r="53" spans="6:6" ht="7.5" customHeight="1">
      <c r="F53" s="7"/>
    </row>
    <row r="54" spans="6:6" ht="15.75" customHeight="1">
      <c r="F54" s="7"/>
    </row>
    <row r="55" spans="6:6" ht="15.75" customHeight="1">
      <c r="F55" s="7"/>
    </row>
    <row r="56" spans="6:6" ht="6.75" customHeight="1">
      <c r="F56" s="7"/>
    </row>
    <row r="57" spans="6:6" ht="15.75" customHeight="1">
      <c r="F57" s="7"/>
    </row>
    <row r="58" spans="6:6" ht="15.75" customHeight="1">
      <c r="F58" s="7"/>
    </row>
    <row r="59" spans="6:6" ht="15.75" customHeight="1">
      <c r="F59" s="7"/>
    </row>
    <row r="60" spans="6:6" ht="9" customHeight="1">
      <c r="F60" s="7"/>
    </row>
    <row r="61" spans="6:6" ht="15.75" customHeight="1">
      <c r="F61" s="7"/>
    </row>
  </sheetData>
  <mergeCells count="8">
    <mergeCell ref="C46:E46"/>
    <mergeCell ref="G46:I46"/>
    <mergeCell ref="C2:I2"/>
    <mergeCell ref="C3:I3"/>
    <mergeCell ref="C4:I4"/>
    <mergeCell ref="C5:I5"/>
    <mergeCell ref="C45:E45"/>
    <mergeCell ref="G45:I45"/>
  </mergeCells>
  <printOptions horizontalCentered="1"/>
  <pageMargins left="0.74803149606299213" right="0.70866141732283472" top="0.31496062992125984" bottom="0.27559055118110237" header="0.19685039370078741" footer="0.15748031496062992"/>
  <pageSetup paperSize="9" scale="69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6">
    <pageSetUpPr fitToPage="1"/>
  </sheetPr>
  <dimension ref="B2:F69"/>
  <sheetViews>
    <sheetView showGridLines="0" tabSelected="1" zoomScaleNormal="100" workbookViewId="0">
      <selection activeCell="G52" sqref="G52"/>
    </sheetView>
  </sheetViews>
  <sheetFormatPr baseColWidth="10" defaultColWidth="9.140625" defaultRowHeight="15"/>
  <cols>
    <col min="1" max="1" width="3.5703125" style="27" customWidth="1"/>
    <col min="2" max="2" width="80.42578125" style="27" customWidth="1"/>
    <col min="3" max="3" width="19.140625" style="27" customWidth="1"/>
    <col min="4" max="4" width="23.42578125" style="27" customWidth="1"/>
    <col min="5" max="5" width="4.85546875" style="27" customWidth="1"/>
    <col min="6" max="6" width="13.7109375" style="43" customWidth="1"/>
    <col min="7" max="10" width="9.140625" style="27"/>
    <col min="11" max="11" width="15" style="27" bestFit="1" customWidth="1"/>
    <col min="12" max="16384" width="9.140625" style="27"/>
  </cols>
  <sheetData>
    <row r="2" spans="2:4" ht="15.75">
      <c r="B2" s="60" t="s">
        <v>66</v>
      </c>
      <c r="C2" s="60"/>
      <c r="D2" s="60"/>
    </row>
    <row r="3" spans="2:4" ht="15.75">
      <c r="B3" s="60" t="s">
        <v>76</v>
      </c>
      <c r="C3" s="60"/>
      <c r="D3" s="60"/>
    </row>
    <row r="4" spans="2:4" ht="15.75">
      <c r="B4" s="60" t="s">
        <v>82</v>
      </c>
      <c r="C4" s="60"/>
      <c r="D4" s="60"/>
    </row>
    <row r="5" spans="2:4" ht="15.75">
      <c r="B5" s="63" t="s">
        <v>67</v>
      </c>
      <c r="C5" s="63"/>
      <c r="D5" s="63"/>
    </row>
    <row r="6" spans="2:4" ht="6" customHeight="1" thickBot="1">
      <c r="B6" s="28"/>
      <c r="C6" s="28"/>
      <c r="D6" s="28"/>
    </row>
    <row r="7" spans="2:4" ht="6" customHeight="1" thickTop="1">
      <c r="B7" s="29"/>
      <c r="C7" s="29"/>
      <c r="D7" s="29"/>
    </row>
    <row r="8" spans="2:4">
      <c r="B8" s="30" t="s">
        <v>39</v>
      </c>
      <c r="D8" s="31">
        <f>SUM(D9:D11)</f>
        <v>193484550.75</v>
      </c>
    </row>
    <row r="9" spans="2:4">
      <c r="B9" s="33" t="s">
        <v>40</v>
      </c>
      <c r="D9" s="34">
        <v>20202600.390000001</v>
      </c>
    </row>
    <row r="10" spans="2:4">
      <c r="B10" s="36" t="s">
        <v>41</v>
      </c>
      <c r="D10" s="35">
        <v>3694023.92</v>
      </c>
    </row>
    <row r="11" spans="2:4">
      <c r="B11" s="36" t="s">
        <v>42</v>
      </c>
      <c r="D11" s="35">
        <v>169587926.44</v>
      </c>
    </row>
    <row r="12" spans="2:4" ht="9" customHeight="1">
      <c r="B12" s="36"/>
      <c r="D12" s="34"/>
    </row>
    <row r="13" spans="2:4">
      <c r="B13" s="30" t="s">
        <v>43</v>
      </c>
      <c r="D13" s="31">
        <f>SUM(D14:D17)</f>
        <v>65828736.579999998</v>
      </c>
    </row>
    <row r="14" spans="2:4">
      <c r="B14" s="36" t="s">
        <v>20</v>
      </c>
      <c r="D14" s="37">
        <v>46309016.890000001</v>
      </c>
    </row>
    <row r="15" spans="2:4">
      <c r="B15" s="36" t="s">
        <v>22</v>
      </c>
      <c r="D15" s="32">
        <v>7066001.0499999998</v>
      </c>
    </row>
    <row r="16" spans="2:4">
      <c r="B16" s="36" t="s">
        <v>21</v>
      </c>
      <c r="D16" s="32">
        <v>12011389.609999999</v>
      </c>
    </row>
    <row r="17" spans="2:4">
      <c r="B17" s="36" t="s">
        <v>44</v>
      </c>
      <c r="D17" s="32">
        <v>442329.03</v>
      </c>
    </row>
    <row r="18" spans="2:4" ht="9" customHeight="1">
      <c r="B18" s="36"/>
      <c r="D18" s="37"/>
    </row>
    <row r="19" spans="2:4">
      <c r="B19" s="30" t="s">
        <v>45</v>
      </c>
      <c r="D19" s="31">
        <f>+D8-D13</f>
        <v>127655814.17</v>
      </c>
    </row>
    <row r="20" spans="2:4" ht="6.75" customHeight="1">
      <c r="D20" s="32"/>
    </row>
    <row r="21" spans="2:4" ht="34.5" customHeight="1">
      <c r="B21" s="33" t="s">
        <v>46</v>
      </c>
      <c r="D21" s="32">
        <v>1129.4000000000001</v>
      </c>
    </row>
    <row r="22" spans="2:4" ht="30">
      <c r="B22" s="33" t="s">
        <v>47</v>
      </c>
      <c r="D22" s="32">
        <v>-35450719.719999999</v>
      </c>
    </row>
    <row r="23" spans="2:4" ht="30">
      <c r="B23" s="33" t="s">
        <v>48</v>
      </c>
      <c r="D23" s="32">
        <v>368021.62</v>
      </c>
    </row>
    <row r="24" spans="2:4" ht="33.75" customHeight="1">
      <c r="B24" s="33" t="s">
        <v>49</v>
      </c>
      <c r="D24" s="32">
        <v>-18870.45</v>
      </c>
    </row>
    <row r="25" spans="2:4" ht="9" customHeight="1">
      <c r="B25" s="33"/>
      <c r="D25" s="37"/>
    </row>
    <row r="26" spans="2:4">
      <c r="B26" s="38" t="s">
        <v>50</v>
      </c>
      <c r="D26" s="31">
        <f>SUM(D19:D24)</f>
        <v>92555375.020000011</v>
      </c>
    </row>
    <row r="27" spans="2:4" ht="6.75" customHeight="1">
      <c r="D27" s="32"/>
    </row>
    <row r="28" spans="2:4">
      <c r="B28" s="36" t="s">
        <v>51</v>
      </c>
      <c r="D28" s="32">
        <v>28668037.120000001</v>
      </c>
    </row>
    <row r="29" spans="2:4">
      <c r="B29" s="36" t="s">
        <v>52</v>
      </c>
      <c r="D29" s="32">
        <v>-3221273.08</v>
      </c>
    </row>
    <row r="30" spans="2:4" ht="6.75" customHeight="1">
      <c r="B30" s="36"/>
      <c r="D30" s="37"/>
    </row>
    <row r="31" spans="2:4">
      <c r="B31" s="30" t="s">
        <v>53</v>
      </c>
      <c r="D31" s="31">
        <f>SUM(D28:D29)</f>
        <v>25446764.039999999</v>
      </c>
    </row>
    <row r="32" spans="2:4" ht="6.75" customHeight="1">
      <c r="D32" s="32"/>
    </row>
    <row r="33" spans="2:4">
      <c r="B33" s="33" t="s">
        <v>54</v>
      </c>
      <c r="D33" s="32">
        <v>-26241.71</v>
      </c>
    </row>
    <row r="34" spans="2:4">
      <c r="B34" s="33" t="s">
        <v>55</v>
      </c>
      <c r="D34" s="32">
        <v>12735797.850000001</v>
      </c>
    </row>
    <row r="35" spans="2:4" ht="6.75" customHeight="1">
      <c r="D35" s="37"/>
    </row>
    <row r="36" spans="2:4">
      <c r="B36" s="30" t="s">
        <v>56</v>
      </c>
      <c r="D36" s="31">
        <f>+D26+D31+D33+D34</f>
        <v>130711695.20000002</v>
      </c>
    </row>
    <row r="37" spans="2:4" ht="12" customHeight="1">
      <c r="D37" s="37"/>
    </row>
    <row r="38" spans="2:4">
      <c r="B38" s="30" t="s">
        <v>57</v>
      </c>
      <c r="D38" s="31">
        <f>SUM(D39:D42)</f>
        <v>95547165.640000001</v>
      </c>
    </row>
    <row r="39" spans="2:4">
      <c r="B39" s="36" t="s">
        <v>58</v>
      </c>
      <c r="D39" s="37">
        <v>32773927.780000001</v>
      </c>
    </row>
    <row r="40" spans="2:4">
      <c r="B40" s="36" t="s">
        <v>59</v>
      </c>
      <c r="D40" s="32">
        <v>44188016.390000001</v>
      </c>
    </row>
    <row r="41" spans="2:4">
      <c r="B41" s="36" t="s">
        <v>60</v>
      </c>
      <c r="D41" s="32">
        <v>7636396.9800000004</v>
      </c>
    </row>
    <row r="42" spans="2:4">
      <c r="B42" s="36" t="s">
        <v>61</v>
      </c>
      <c r="D42" s="32">
        <v>10948824.49</v>
      </c>
    </row>
    <row r="43" spans="2:4" ht="8.25" customHeight="1">
      <c r="B43" s="36"/>
      <c r="D43" s="37"/>
    </row>
    <row r="44" spans="2:4">
      <c r="B44" s="30" t="s">
        <v>62</v>
      </c>
      <c r="D44" s="31">
        <f>+D36-D38</f>
        <v>35164529.560000017</v>
      </c>
    </row>
    <row r="45" spans="2:4" ht="6.75" customHeight="1">
      <c r="D45" s="32"/>
    </row>
    <row r="46" spans="2:4">
      <c r="B46" s="36" t="s">
        <v>63</v>
      </c>
      <c r="D46" s="32">
        <v>-8450873.8699999992</v>
      </c>
    </row>
    <row r="47" spans="2:4" ht="6.75" customHeight="1">
      <c r="D47" s="37"/>
    </row>
    <row r="48" spans="2:4" ht="15.75" thickBot="1">
      <c r="B48" s="30" t="s">
        <v>64</v>
      </c>
      <c r="D48" s="39">
        <f>SUM(D44:D46)</f>
        <v>26713655.69000002</v>
      </c>
    </row>
    <row r="49" spans="2:4" ht="7.5" customHeight="1" thickTop="1">
      <c r="D49" s="40"/>
    </row>
    <row r="50" spans="2:4" ht="14.25" customHeight="1">
      <c r="B50" s="30" t="s">
        <v>1</v>
      </c>
      <c r="D50" s="55">
        <f>SUM(D51:D56)</f>
        <v>350625.48000000004</v>
      </c>
    </row>
    <row r="51" spans="2:4" ht="14.25" customHeight="1">
      <c r="B51" s="41" t="s">
        <v>77</v>
      </c>
      <c r="D51" s="40"/>
    </row>
    <row r="52" spans="2:4" ht="35.25" customHeight="1">
      <c r="B52" s="42" t="s">
        <v>78</v>
      </c>
      <c r="D52" s="40">
        <v>-126018.72</v>
      </c>
    </row>
    <row r="53" spans="2:4">
      <c r="B53" s="42" t="s">
        <v>79</v>
      </c>
      <c r="D53" s="40">
        <v>37805.620000000003</v>
      </c>
    </row>
    <row r="54" spans="2:4">
      <c r="B54" s="41" t="s">
        <v>2</v>
      </c>
      <c r="D54" s="40"/>
    </row>
    <row r="55" spans="2:4" ht="30">
      <c r="B55" s="42" t="s">
        <v>3</v>
      </c>
      <c r="D55" s="40">
        <v>626912.27</v>
      </c>
    </row>
    <row r="56" spans="2:4">
      <c r="B56" s="42" t="s">
        <v>4</v>
      </c>
      <c r="D56" s="40">
        <v>-188073.69</v>
      </c>
    </row>
    <row r="57" spans="2:4" ht="14.25" customHeight="1" thickBot="1">
      <c r="B57" s="41" t="s">
        <v>5</v>
      </c>
      <c r="D57" s="52">
        <f>+D48+D50</f>
        <v>27064281.17000002</v>
      </c>
    </row>
    <row r="58" spans="2:4" ht="7.5" customHeight="1" thickTop="1">
      <c r="D58" s="40"/>
    </row>
    <row r="59" spans="2:4" ht="7.5" customHeight="1" thickBot="1">
      <c r="B59" s="2"/>
      <c r="C59" s="2"/>
      <c r="D59" s="2"/>
    </row>
    <row r="60" spans="2:4" ht="15.75" thickTop="1">
      <c r="B60" s="1"/>
      <c r="C60" s="1"/>
      <c r="D60" s="1"/>
    </row>
    <row r="61" spans="2:4" ht="21" customHeight="1">
      <c r="B61" s="30"/>
    </row>
    <row r="62" spans="2:4" ht="21" customHeight="1">
      <c r="B62" s="30"/>
    </row>
    <row r="65" spans="2:4">
      <c r="B65" s="48"/>
      <c r="C65" s="48"/>
      <c r="D65" s="48"/>
    </row>
    <row r="66" spans="2:4">
      <c r="B66" s="48"/>
      <c r="C66" s="48"/>
      <c r="D66" s="48"/>
    </row>
    <row r="67" spans="2:4">
      <c r="B67" s="48" t="s">
        <v>72</v>
      </c>
      <c r="C67" s="61" t="s">
        <v>73</v>
      </c>
      <c r="D67" s="61"/>
    </row>
    <row r="68" spans="2:4">
      <c r="B68" s="49" t="s">
        <v>69</v>
      </c>
      <c r="C68" s="62" t="s">
        <v>74</v>
      </c>
      <c r="D68" s="62"/>
    </row>
    <row r="69" spans="2:4">
      <c r="B69" s="54"/>
      <c r="C69" s="54"/>
      <c r="D69" s="54"/>
    </row>
  </sheetData>
  <mergeCells count="6">
    <mergeCell ref="B2:D2"/>
    <mergeCell ref="B3:D3"/>
    <mergeCell ref="C67:D67"/>
    <mergeCell ref="C68:D68"/>
    <mergeCell ref="B4:D4"/>
    <mergeCell ref="B5:D5"/>
  </mergeCells>
  <printOptions horizontalCentered="1"/>
  <pageMargins left="0.9055118110236221" right="0.70866141732283472" top="0.71" bottom="0.38" header="0.19685039370078741" footer="0.31496062992125984"/>
  <pageSetup paperSize="9" scale="68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2024-09-11T15:24:24Z</cp:lastPrinted>
  <dcterms:created xsi:type="dcterms:W3CDTF">2024-04-12T14:52:06Z</dcterms:created>
  <dcterms:modified xsi:type="dcterms:W3CDTF">2024-09-11T15:24:47Z</dcterms:modified>
</cp:coreProperties>
</file>