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BOLSA DE VALORES\2024\"/>
    </mc:Choice>
  </mc:AlternateContent>
  <xr:revisionPtr revIDLastSave="0" documentId="13_ncr:1_{69D20D4F-6F38-4F6D-80FE-166E677CD022}" xr6:coauthVersionLast="47" xr6:coauthVersionMax="47" xr10:uidLastSave="{00000000-0000-0000-0000-000000000000}"/>
  <bookViews>
    <workbookView xWindow="-110" yWindow="-110" windowWidth="19420" windowHeight="10300" xr2:uid="{4F45482E-DEF2-41BC-B442-5431AAAB3A62}"/>
  </bookViews>
  <sheets>
    <sheet name="BALANCE (BVES)" sheetId="1" r:id="rId1"/>
    <sheet name="EST.RESULTAD (BVES)" sheetId="2" r:id="rId2"/>
  </sheets>
  <definedNames>
    <definedName name="_xlnm.Print_Area" localSheetId="0">'BALANCE (BVES)'!$A$1:$G$61</definedName>
    <definedName name="_xlnm.Print_Area" localSheetId="1">'EST.RESULTAD (BVES)'!$A$1:$G$53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2" l="1"/>
  <c r="C32" i="2"/>
  <c r="G33" i="2"/>
  <c r="G30" i="2"/>
  <c r="G28" i="2"/>
  <c r="C28" i="2"/>
  <c r="C23" i="2"/>
  <c r="G23" i="2"/>
  <c r="G19" i="2"/>
  <c r="C17" i="2"/>
  <c r="G15" i="2"/>
  <c r="C12" i="2"/>
  <c r="G10" i="2"/>
  <c r="C9" i="2"/>
  <c r="G5" i="2"/>
  <c r="C5" i="2"/>
  <c r="C53" i="1"/>
  <c r="G53" i="1"/>
  <c r="C47" i="1"/>
  <c r="G47" i="1"/>
  <c r="G41" i="1"/>
  <c r="E42" i="1"/>
  <c r="G39" i="1"/>
  <c r="G37" i="1"/>
  <c r="G35" i="1"/>
  <c r="G44" i="1" s="1"/>
  <c r="C33" i="1"/>
  <c r="G30" i="1"/>
  <c r="G28" i="1"/>
  <c r="C28" i="1"/>
  <c r="G24" i="1"/>
  <c r="C25" i="1"/>
  <c r="G22" i="1"/>
  <c r="C19" i="1"/>
  <c r="G19" i="1"/>
  <c r="G17" i="1"/>
  <c r="C15" i="1"/>
  <c r="G14" i="1"/>
  <c r="G9" i="1"/>
  <c r="C10" i="1"/>
  <c r="G6" i="1"/>
  <c r="C6" i="1"/>
  <c r="G32" i="1" l="1"/>
  <c r="G45" i="1" s="1"/>
  <c r="H47" i="1"/>
  <c r="H53" i="1"/>
  <c r="C45" i="1"/>
  <c r="C45" i="2"/>
  <c r="G45" i="2"/>
  <c r="G46" i="2" l="1"/>
  <c r="E46" i="2" s="1"/>
  <c r="C46" i="2"/>
  <c r="A46" i="2" s="1"/>
  <c r="H45" i="1"/>
  <c r="C47" i="2" l="1"/>
  <c r="G47" i="2"/>
  <c r="H47" i="2" s="1"/>
</calcChain>
</file>

<file path=xl/sharedStrings.xml><?xml version="1.0" encoding="utf-8"?>
<sst xmlns="http://schemas.openxmlformats.org/spreadsheetml/2006/main" count="161" uniqueCount="137">
  <si>
    <t>ASEGURADORA ABANK S.A., SEGUROS DE PERSONAS</t>
  </si>
  <si>
    <t>(Expresado en Dólares de los Estados Unidos de América US$)</t>
  </si>
  <si>
    <t xml:space="preserve"> </t>
  </si>
  <si>
    <t>ACTIVO</t>
  </si>
  <si>
    <t>PASIVO</t>
  </si>
  <si>
    <t>DISPONIBLE</t>
  </si>
  <si>
    <t>OBLIGACIONES CON ASEGURADOS</t>
  </si>
  <si>
    <t>CAJA</t>
  </si>
  <si>
    <t>OBLIGACIONES POR SINIESTROS</t>
  </si>
  <si>
    <t>BANCOS LOCALES</t>
  </si>
  <si>
    <t>DEPOSITOS POR OPERACIONES DE SEGUROS</t>
  </si>
  <si>
    <t>RESERVAS TECNICAS</t>
  </si>
  <si>
    <t>INVERSIONES FINANCIERAS</t>
  </si>
  <si>
    <t>RESERVA TECNICA DE SEGUROS DE VIDA</t>
  </si>
  <si>
    <t>VALORES</t>
  </si>
  <si>
    <t>DE RIESGOS EN CURSO DE VIDA COLECTIVO</t>
  </si>
  <si>
    <t>DIVERSOS INSTRUMENTOS FINANCIEROS</t>
  </si>
  <si>
    <t>SALUD Y HOSPITALIZACION</t>
  </si>
  <si>
    <t>RENDIMIENTOS POR INVERSIONES</t>
  </si>
  <si>
    <t>ACCIDENTES PERSONALES</t>
  </si>
  <si>
    <t>RESERVAS POR SINIESTROS</t>
  </si>
  <si>
    <t>PRESTAMOS</t>
  </si>
  <si>
    <t>RESERVAS POR SINIESTROS REPORTADOS</t>
  </si>
  <si>
    <t>HASTA UN AÑO PLAZO</t>
  </si>
  <si>
    <t>RESERVAS POR SINIESTROS NO REPORTADOS</t>
  </si>
  <si>
    <t>OPERACIONES BURSATILES</t>
  </si>
  <si>
    <t>SOCIEDADES ACREEDORAS DE SEGUROS Y FIANZAS</t>
  </si>
  <si>
    <t>OBLIG. EN CTA. CTE. CON SOCIED. DE REASEG. Y REAFIANZ.</t>
  </si>
  <si>
    <t>PRIMAS POR COBRAR</t>
  </si>
  <si>
    <t>OBLIGACIONES FINANCIERAS</t>
  </si>
  <si>
    <t>PRIMAS DE SEGUROS DE VIDA</t>
  </si>
  <si>
    <t>OBLIG.CON INSTITUCIONES NO FINANCIERAS</t>
  </si>
  <si>
    <t>PRIMAS DE SEGUROS DE ACCIDENTES Y ENFERMEDADES</t>
  </si>
  <si>
    <t>OBLIGACIONES POR VALORES TRANSADOS</t>
  </si>
  <si>
    <t>PRIMAS VENCIDAS</t>
  </si>
  <si>
    <t>OBLIGACIONES CON INTERMEDIARIOS Y AGENTES</t>
  </si>
  <si>
    <t>PROVISION POR PRIMAS POR COBRAR (CR)</t>
  </si>
  <si>
    <t>OBLIGACIONES CON AGENTES</t>
  </si>
  <si>
    <t>CUENTAS POR PAGAR</t>
  </si>
  <si>
    <t>SOCIEDADES DEUDORAS DE SEGUROS Y FIANZAS</t>
  </si>
  <si>
    <t>IMPUESTOS, CONTRIBUCIONES Y RETENCIONES</t>
  </si>
  <si>
    <t>CUENTA CORRIENTE POR SEGUROS Y FIANZAS</t>
  </si>
  <si>
    <t>REMUNERACIONES POR PAGAR</t>
  </si>
  <si>
    <t>OTRAS CUENTAS POR PAGAR</t>
  </si>
  <si>
    <t>INMUEBLES, MOBILIARIO Y EQUIPO</t>
  </si>
  <si>
    <t>PROVISIONES</t>
  </si>
  <si>
    <t>INMUEBLES</t>
  </si>
  <si>
    <t>PROVISION POR OBLIGACIONES LABORALES</t>
  </si>
  <si>
    <t>MOBILIARIO Y EQUIPO</t>
  </si>
  <si>
    <t>OTROS PASIVOS</t>
  </si>
  <si>
    <t>DEPRECIACION ACUMULADA MOBILIARIO Y EQUIPO</t>
  </si>
  <si>
    <t>INGRESOS DIFERIDOS</t>
  </si>
  <si>
    <t>TOTAL PASIVO</t>
  </si>
  <si>
    <t>OTROS ACTIVOS</t>
  </si>
  <si>
    <t>PAGOS ANTICIPADOS Y CARGOS DIFERIDOS</t>
  </si>
  <si>
    <t>PATRIMONIO</t>
  </si>
  <si>
    <t>CUENTAS POR COBRAR DIVERSAS</t>
  </si>
  <si>
    <t>CAPITAL SOCIAL</t>
  </si>
  <si>
    <t>IMPUESTO SOBRE LA RENTA POR LIQUIDAR</t>
  </si>
  <si>
    <t>CAPITAL PAGADO</t>
  </si>
  <si>
    <t>PROVISIONES DE OTROS ACTIVOS (CR)</t>
  </si>
  <si>
    <t>RESERVAS DE CAPITAL</t>
  </si>
  <si>
    <t>RESERVAS OBLIGATORIAS</t>
  </si>
  <si>
    <t>PATRIMONIO RESTRINGIDO</t>
  </si>
  <si>
    <t>UTILIDADES NO DISTRIBUIBLES</t>
  </si>
  <si>
    <t>RESULTADOS ACUMULADOS</t>
  </si>
  <si>
    <t>RESULTADOS DE EJERCICIOS ANTERIORES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</si>
  <si>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</si>
  <si>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</si>
  <si>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</si>
  <si>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</si>
  <si>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</si>
  <si>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</si>
  <si>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</si>
  <si>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 POR REASEGURO TOMADO</t>
  </si>
  <si>
    <t>RESPONSAB.CEDIDAS A SOC.DE PRIMER ORDEN DEL EXTER.</t>
  </si>
  <si>
    <t>RESPONSABILIDADES POR RETROCESIONES A SOCIEDADES DE PRIMER ORDEN DEL EXTERIOR</t>
  </si>
  <si>
    <t>CUENTAS DE CONTROL DEUDORAS</t>
  </si>
  <si>
    <t>CUENTAS DE CONTROL POR CONTRA</t>
  </si>
  <si>
    <t>VALORES Y BIENES EN CUSTODIA</t>
  </si>
  <si>
    <t>PRESTAMOS INCOBRABLES RETIRADOS DEL ACTIVO</t>
  </si>
  <si>
    <t>INTERESES EN SUSPENSO DE PRESTAMOS VENCIDOS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</si>
  <si>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</si>
  <si>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</si>
  <si>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</si>
  <si>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</si>
  <si>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</si>
  <si>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</si>
  <si>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</si>
  <si>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OTROS</t>
  </si>
  <si>
    <t>GASTOS POR INCREMENTO DE RESERVAS TECNICAS Y CONTINGENCIAL DE FIANZAS</t>
  </si>
  <si>
    <t>INGRESO POR DECREMENTO DE RESERVAS TECNICAS Y CONTINGENCIAL DE FIANZAS</t>
  </si>
  <si>
    <t>GASTOS POR INCREMENTO DE RESERVAS TECNICAS</t>
  </si>
  <si>
    <t>PARA RIESGOS EN CURSO DE ACCIDENTES Y ENFERMEDADES</t>
  </si>
  <si>
    <t>RECLAMOS EN TRAMITE</t>
  </si>
  <si>
    <t>DE RIESGOS EN CURSO DE ACCIDENTES Y ENFERMEDADES</t>
  </si>
  <si>
    <t>SINIESTROS Y GASTOS RECUPERADOS POR REASEGUROS</t>
  </si>
  <si>
    <t>GASTOS DE ADQUISICION Y CONSERVACION</t>
  </si>
  <si>
    <t>DE ACCIDENTES Y ENFERMEDADES</t>
  </si>
  <si>
    <t>COMISIONES Y PARTICIPACIONES DE SEGUROS DE VIDA</t>
  </si>
  <si>
    <t>COMISIONES Y PARTICIPACIONES DE SEGUROS DE ACCIDENTES Y ENFERMEDADES</t>
  </si>
  <si>
    <t>REEMBOLSOS DE GASTOS POR CESIONES DE SEGUROS</t>
  </si>
  <si>
    <t>GASTOS DE COBRANZA DE PRIMAS</t>
  </si>
  <si>
    <t>OTROS GASTOS DE ADQUISICION Y CONSERVACION</t>
  </si>
  <si>
    <t>DEVOLUCIONES Y CANCELACIONES DE PRIMAS</t>
  </si>
  <si>
    <t>INGRESOS FINANCIEROS Y DE INVERSION</t>
  </si>
  <si>
    <t>.</t>
  </si>
  <si>
    <t>DEPOSITOS</t>
  </si>
  <si>
    <t>POR INVERSIONES EN VALORES</t>
  </si>
  <si>
    <t>POR PRESTAMOS</t>
  </si>
  <si>
    <t>GASTOS FINANCIEROS Y DE INVERSION</t>
  </si>
  <si>
    <t>DIVERSOS</t>
  </si>
  <si>
    <t>POR OBLIGACIONES FINANCIERAS Y OTROS PASIVOS</t>
  </si>
  <si>
    <t>OTROS INGRESOS</t>
  </si>
  <si>
    <t>PROVISIONES P/SALDOS A CARGO DE REASEGURADORES Y REAF. Y OTRAS CXC</t>
  </si>
  <si>
    <t>INGRESOS P/RECUPERAC.DE ACTIVOS  Y PROVISIONES</t>
  </si>
  <si>
    <t>DISMINUCION DE PROVISIONES</t>
  </si>
  <si>
    <t>GASTOS DE ADMINISTRACION</t>
  </si>
  <si>
    <t>DE PERSONAL</t>
  </si>
  <si>
    <t>INGRESOS EXTRAORDINARIOS Y DE EJERCICIOS ANTERIORES</t>
  </si>
  <si>
    <t>DE DIRECTORES</t>
  </si>
  <si>
    <t>EXTRAORDINARIOS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</si>
  <si>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</si>
  <si>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</si>
  <si>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</si>
  <si>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</si>
  <si>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</si>
  <si>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</si>
  <si>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</si>
  <si>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</si>
  <si>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</si>
  <si>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</si>
  <si>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</si>
  <si>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</si>
  <si>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</si>
  <si>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>BALANCE GENERAL AL 31 DE JULIO DE 2024</t>
  </si>
  <si>
    <t>ESTADO DE RESULTADO DEL 01 DE ENERO AL 31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</si>
</sst>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.00_);_(* \(#,##0.00\);_(* &quot;-&quot;_);_(@_)"/>
    <numFmt numFmtId="166" formatCode="0.0"/>
    <numFmt numFmtId="167" formatCode="_(&quot;Q&quot;* #,##0.00_);_(&quot;Q&quot;* \(#,##0.00\);_(&quot;Q&quot;* &quot;-&quot;??_);_(@_)"/>
    <numFmt numFmtId="168" formatCode="#,##0.00_ ;[Red]\-#,##0.00\ "/>
    <numFmt numFmtId="169" formatCode="#,##0.0"/>
    <numFmt numFmtId="170" formatCode="#,##0.000000000000000"/>
  </numFmts>
  <fonts count="21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1"/>
      <name val="Trebuchet MS"/>
      <family val="2"/>
    </font>
    <font>
      <b/>
      <i/>
      <sz val="11"/>
      <name val="Trebuchet MS"/>
      <family val="2"/>
    </font>
    <font>
      <b/>
      <sz val="10"/>
      <name val="Trebuchet MS"/>
      <family val="2"/>
    </font>
    <font>
      <b/>
      <u/>
      <sz val="10"/>
      <name val="Trebuchet MS"/>
      <family val="2"/>
    </font>
    <font>
      <u/>
      <sz val="10"/>
      <name val="Trebuchet MS"/>
      <family val="2"/>
    </font>
    <font>
      <u val="singleAccounting"/>
      <sz val="10"/>
      <name val="Trebuchet MS"/>
      <family val="2"/>
    </font>
    <font>
      <sz val="9"/>
      <name val="Trebuchet MS"/>
      <family val="2"/>
    </font>
    <font>
      <sz val="10"/>
      <color rgb="FFFF0000"/>
      <name val="Trebuchet MS"/>
      <family val="2"/>
    </font>
    <font>
      <sz val="9.5"/>
      <name val="Trebuchet MS"/>
      <family val="2"/>
    </font>
    <font>
      <b/>
      <u val="singleAccounting"/>
      <sz val="10"/>
      <name val="Trebuchet MS"/>
      <family val="2"/>
    </font>
    <font>
      <b/>
      <sz val="12"/>
      <color theme="0"/>
      <name val="Trebuchet MS"/>
      <family val="2"/>
    </font>
    <font>
      <b/>
      <sz val="12"/>
      <name val="Trebuchet MS"/>
      <family val="2"/>
    </font>
    <font>
      <b/>
      <sz val="9"/>
      <name val="Trebuchet MS"/>
      <family val="2"/>
    </font>
    <font>
      <b/>
      <u/>
      <sz val="9"/>
      <name val="Trebuchet MS"/>
      <family val="2"/>
    </font>
    <font>
      <sz val="14"/>
      <name val="Trebuchet MS"/>
      <family val="2"/>
    </font>
    <font>
      <b/>
      <u/>
      <sz val="9.5"/>
      <name val="Trebuchet MS"/>
      <family val="2"/>
    </font>
    <font>
      <sz val="10"/>
      <color theme="0"/>
      <name val="Trebuchet MS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2" applyFont="1" applyAlignment="1">
      <alignment horizontal="center" vertical="center"/>
    </xf>
    <xf numFmtId="0" fontId="3" fillId="0" borderId="0" xfId="2" applyFont="1"/>
    <xf numFmtId="0" fontId="4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164" fontId="3" fillId="0" borderId="0" xfId="3" applyFont="1" applyFill="1" applyAlignment="1">
      <alignment vertical="center"/>
    </xf>
    <xf numFmtId="164" fontId="3" fillId="0" borderId="0" xfId="2" applyNumberFormat="1" applyFont="1" applyAlignment="1">
      <alignment vertical="center"/>
    </xf>
    <xf numFmtId="164" fontId="3" fillId="0" borderId="0" xfId="2" applyNumberFormat="1" applyFont="1"/>
    <xf numFmtId="164" fontId="3" fillId="0" borderId="0" xfId="3" applyFont="1" applyFill="1" applyBorder="1" applyAlignment="1">
      <alignment vertical="center"/>
    </xf>
    <xf numFmtId="164" fontId="3" fillId="0" borderId="2" xfId="3" applyFont="1" applyFill="1" applyBorder="1" applyAlignment="1">
      <alignment vertical="center"/>
    </xf>
    <xf numFmtId="4" fontId="3" fillId="0" borderId="0" xfId="2" applyNumberFormat="1" applyFont="1" applyAlignment="1">
      <alignment vertical="center"/>
    </xf>
    <xf numFmtId="0" fontId="8" fillId="0" borderId="0" xfId="2" applyFont="1"/>
    <xf numFmtId="1" fontId="3" fillId="0" borderId="0" xfId="2" applyNumberFormat="1" applyFont="1"/>
    <xf numFmtId="4" fontId="3" fillId="0" borderId="0" xfId="2" applyNumberFormat="1" applyFont="1"/>
    <xf numFmtId="164" fontId="9" fillId="0" borderId="0" xfId="3" applyFont="1" applyFill="1" applyAlignment="1">
      <alignment vertical="center"/>
    </xf>
    <xf numFmtId="165" fontId="3" fillId="0" borderId="0" xfId="2" applyNumberFormat="1" applyFont="1" applyAlignment="1">
      <alignment vertical="center"/>
    </xf>
    <xf numFmtId="4" fontId="3" fillId="0" borderId="2" xfId="2" applyNumberFormat="1" applyFont="1" applyBorder="1" applyAlignment="1">
      <alignment vertical="center"/>
    </xf>
    <xf numFmtId="0" fontId="10" fillId="0" borderId="0" xfId="2" applyFont="1" applyAlignment="1">
      <alignment horizontal="left" vertical="center" wrapText="1"/>
    </xf>
    <xf numFmtId="164" fontId="3" fillId="0" borderId="2" xfId="2" applyNumberFormat="1" applyFont="1" applyBorder="1" applyAlignment="1">
      <alignment vertical="center"/>
    </xf>
    <xf numFmtId="4" fontId="3" fillId="0" borderId="0" xfId="2" applyNumberFormat="1" applyFont="1" applyAlignment="1">
      <alignment horizontal="left" vertical="center"/>
    </xf>
    <xf numFmtId="10" fontId="3" fillId="0" borderId="0" xfId="2" applyNumberFormat="1" applyFont="1"/>
    <xf numFmtId="0" fontId="6" fillId="0" borderId="0" xfId="2" applyFont="1" applyAlignment="1">
      <alignment horizontal="left" vertical="center"/>
    </xf>
    <xf numFmtId="164" fontId="6" fillId="0" borderId="0" xfId="2" applyNumberFormat="1" applyFont="1" applyAlignment="1">
      <alignment vertical="center"/>
    </xf>
    <xf numFmtId="1" fontId="3" fillId="0" borderId="0" xfId="2" applyNumberFormat="1" applyFont="1" applyAlignment="1">
      <alignment horizontal="left" vertical="center"/>
    </xf>
    <xf numFmtId="1" fontId="11" fillId="0" borderId="0" xfId="2" applyNumberFormat="1" applyFont="1"/>
    <xf numFmtId="164" fontId="6" fillId="0" borderId="0" xfId="3" applyFont="1" applyFill="1" applyBorder="1" applyAlignment="1">
      <alignment vertical="center"/>
    </xf>
    <xf numFmtId="164" fontId="6" fillId="0" borderId="3" xfId="3" applyFont="1" applyFill="1" applyBorder="1" applyAlignment="1">
      <alignment vertical="center" wrapText="1"/>
    </xf>
    <xf numFmtId="164" fontId="6" fillId="0" borderId="3" xfId="3" applyFont="1" applyFill="1" applyBorder="1" applyAlignment="1">
      <alignment horizontal="center" vertical="center" wrapText="1"/>
    </xf>
    <xf numFmtId="2" fontId="11" fillId="0" borderId="0" xfId="1" applyNumberFormat="1" applyFont="1"/>
    <xf numFmtId="164" fontId="6" fillId="0" borderId="2" xfId="3" applyFont="1" applyFill="1" applyBorder="1" applyAlignment="1">
      <alignment vertical="center"/>
    </xf>
    <xf numFmtId="49" fontId="7" fillId="0" borderId="0" xfId="2" applyNumberFormat="1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164" fontId="3" fillId="0" borderId="0" xfId="3" applyFont="1" applyAlignment="1">
      <alignment vertical="center"/>
    </xf>
    <xf numFmtId="164" fontId="6" fillId="0" borderId="0" xfId="3" applyFont="1" applyBorder="1" applyAlignment="1">
      <alignment vertical="center"/>
    </xf>
    <xf numFmtId="164" fontId="3" fillId="0" borderId="0" xfId="2" applyNumberFormat="1" applyFont="1" applyAlignment="1">
      <alignment horizontal="left" vertical="center"/>
    </xf>
    <xf numFmtId="0" fontId="10" fillId="0" borderId="0" xfId="2" applyFont="1" applyAlignment="1">
      <alignment horizontal="left" vertical="center"/>
    </xf>
    <xf numFmtId="164" fontId="3" fillId="0" borderId="2" xfId="3" applyFont="1" applyBorder="1" applyAlignment="1">
      <alignment vertical="center"/>
    </xf>
    <xf numFmtId="0" fontId="8" fillId="0" borderId="0" xfId="2" applyFont="1" applyAlignment="1">
      <alignment horizontal="left" vertical="center"/>
    </xf>
    <xf numFmtId="164" fontId="13" fillId="0" borderId="0" xfId="3" applyFont="1" applyBorder="1" applyAlignment="1">
      <alignment vertical="center"/>
    </xf>
    <xf numFmtId="164" fontId="6" fillId="0" borderId="2" xfId="3" applyFont="1" applyBorder="1" applyAlignment="1">
      <alignment vertical="center"/>
    </xf>
    <xf numFmtId="164" fontId="3" fillId="0" borderId="0" xfId="3" applyFont="1" applyBorder="1" applyAlignment="1">
      <alignment vertical="center"/>
    </xf>
    <xf numFmtId="1" fontId="3" fillId="0" borderId="0" xfId="2" applyNumberFormat="1" applyFont="1" applyAlignment="1">
      <alignment horizontal="left" vertical="center" wrapText="1"/>
    </xf>
    <xf numFmtId="164" fontId="3" fillId="0" borderId="0" xfId="3" applyFont="1" applyFill="1" applyBorder="1"/>
    <xf numFmtId="0" fontId="14" fillId="0" borderId="0" xfId="2" applyFont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164" fontId="6" fillId="0" borderId="0" xfId="3" applyFont="1" applyBorder="1"/>
    <xf numFmtId="0" fontId="2" fillId="0" borderId="0" xfId="2" applyFont="1" applyAlignment="1">
      <alignment horizontal="centerContinuous"/>
    </xf>
    <xf numFmtId="0" fontId="4" fillId="0" borderId="0" xfId="2" applyFont="1" applyAlignment="1">
      <alignment horizontal="centerContinuous"/>
    </xf>
    <xf numFmtId="0" fontId="4" fillId="0" borderId="0" xfId="2" applyFont="1" applyAlignment="1">
      <alignment horizontal="centerContinuous" vertical="center"/>
    </xf>
    <xf numFmtId="0" fontId="3" fillId="0" borderId="0" xfId="2" applyFont="1" applyAlignment="1">
      <alignment horizontal="centerContinuous"/>
    </xf>
    <xf numFmtId="0" fontId="6" fillId="0" borderId="0" xfId="2" applyFont="1" applyAlignment="1">
      <alignment horizontal="centerContinuous"/>
    </xf>
    <xf numFmtId="0" fontId="6" fillId="0" borderId="0" xfId="2" applyFont="1" applyAlignment="1">
      <alignment horizontal="centerContinuous" vertical="center"/>
    </xf>
    <xf numFmtId="0" fontId="5" fillId="0" borderId="1" xfId="2" applyFont="1" applyBorder="1" applyAlignment="1">
      <alignment horizontal="centerContinuous"/>
    </xf>
    <xf numFmtId="0" fontId="16" fillId="0" borderId="1" xfId="2" applyFont="1" applyBorder="1" applyAlignment="1">
      <alignment horizontal="centerContinuous"/>
    </xf>
    <xf numFmtId="0" fontId="16" fillId="0" borderId="1" xfId="2" applyFont="1" applyBorder="1" applyAlignment="1">
      <alignment horizontal="centerContinuous" vertical="center"/>
    </xf>
    <xf numFmtId="0" fontId="3" fillId="0" borderId="1" xfId="2" applyFont="1" applyBorder="1" applyAlignment="1">
      <alignment horizontal="centerContinuous"/>
    </xf>
    <xf numFmtId="166" fontId="3" fillId="0" borderId="0" xfId="2" applyNumberFormat="1" applyFont="1"/>
    <xf numFmtId="0" fontId="7" fillId="0" borderId="0" xfId="2" applyFont="1"/>
    <xf numFmtId="39" fontId="3" fillId="0" borderId="0" xfId="2" applyNumberFormat="1" applyFont="1"/>
    <xf numFmtId="0" fontId="3" fillId="0" borderId="0" xfId="2" applyFont="1" applyAlignment="1">
      <alignment wrapText="1"/>
    </xf>
    <xf numFmtId="4" fontId="3" fillId="0" borderId="2" xfId="2" applyNumberFormat="1" applyFont="1" applyBorder="1"/>
    <xf numFmtId="164" fontId="3" fillId="0" borderId="2" xfId="3" applyFont="1" applyFill="1" applyBorder="1"/>
    <xf numFmtId="0" fontId="17" fillId="0" borderId="0" xfId="2" applyFont="1" applyAlignment="1">
      <alignment wrapText="1"/>
    </xf>
    <xf numFmtId="0" fontId="3" fillId="0" borderId="0" xfId="2" applyFont="1" applyAlignment="1">
      <alignment horizontal="left"/>
    </xf>
    <xf numFmtId="39" fontId="3" fillId="0" borderId="2" xfId="2" applyNumberFormat="1" applyFont="1" applyBorder="1"/>
    <xf numFmtId="0" fontId="17" fillId="0" borderId="0" xfId="2" applyFont="1" applyAlignment="1">
      <alignment vertical="center" wrapText="1"/>
    </xf>
    <xf numFmtId="0" fontId="7" fillId="0" borderId="0" xfId="2" applyFont="1" applyAlignment="1">
      <alignment horizontal="left"/>
    </xf>
    <xf numFmtId="0" fontId="3" fillId="0" borderId="0" xfId="2" applyFont="1" applyAlignment="1">
      <alignment vertical="center" wrapText="1"/>
    </xf>
    <xf numFmtId="0" fontId="10" fillId="0" borderId="0" xfId="2" applyFont="1" applyAlignment="1">
      <alignment horizontal="left"/>
    </xf>
    <xf numFmtId="4" fontId="3" fillId="0" borderId="0" xfId="3" applyNumberFormat="1" applyFont="1" applyFill="1" applyBorder="1"/>
    <xf numFmtId="0" fontId="10" fillId="0" borderId="0" xfId="2" applyFont="1" applyAlignment="1">
      <alignment horizontal="left" wrapText="1"/>
    </xf>
    <xf numFmtId="4" fontId="3" fillId="0" borderId="2" xfId="3" applyNumberFormat="1" applyFont="1" applyFill="1" applyBorder="1"/>
    <xf numFmtId="0" fontId="7" fillId="0" borderId="0" xfId="2" applyFont="1" applyAlignment="1">
      <alignment vertical="center"/>
    </xf>
    <xf numFmtId="164" fontId="3" fillId="0" borderId="2" xfId="2" applyNumberFormat="1" applyFont="1" applyBorder="1"/>
    <xf numFmtId="0" fontId="10" fillId="0" borderId="0" xfId="2" applyFont="1"/>
    <xf numFmtId="0" fontId="10" fillId="0" borderId="0" xfId="2" applyFont="1" applyAlignment="1">
      <alignment wrapText="1"/>
    </xf>
    <xf numFmtId="164" fontId="3" fillId="0" borderId="0" xfId="4" applyNumberFormat="1" applyFont="1" applyFill="1" applyBorder="1"/>
    <xf numFmtId="164" fontId="18" fillId="0" borderId="0" xfId="4" applyNumberFormat="1" applyFont="1" applyFill="1" applyBorder="1"/>
    <xf numFmtId="164" fontId="3" fillId="0" borderId="0" xfId="3" applyFont="1" applyFill="1"/>
    <xf numFmtId="168" fontId="3" fillId="0" borderId="2" xfId="3" applyNumberFormat="1" applyFont="1" applyFill="1" applyBorder="1"/>
    <xf numFmtId="164" fontId="9" fillId="0" borderId="0" xfId="3" applyFont="1" applyFill="1" applyBorder="1"/>
    <xf numFmtId="4" fontId="3" fillId="0" borderId="0" xfId="1" applyNumberFormat="1" applyFont="1" applyFill="1"/>
    <xf numFmtId="4" fontId="3" fillId="0" borderId="0" xfId="3" applyNumberFormat="1" applyFont="1" applyFill="1"/>
    <xf numFmtId="0" fontId="7" fillId="0" borderId="0" xfId="2" applyFont="1" applyAlignment="1">
      <alignment horizontal="left" vertical="center" wrapText="1"/>
    </xf>
    <xf numFmtId="169" fontId="3" fillId="0" borderId="0" xfId="2" applyNumberFormat="1" applyFont="1"/>
    <xf numFmtId="170" fontId="3" fillId="0" borderId="0" xfId="2" applyNumberFormat="1" applyFont="1"/>
    <xf numFmtId="0" fontId="19" fillId="0" borderId="0" xfId="2" applyFont="1"/>
    <xf numFmtId="2" fontId="3" fillId="0" borderId="0" xfId="1" applyNumberFormat="1" applyFont="1"/>
    <xf numFmtId="0" fontId="6" fillId="0" borderId="0" xfId="2" applyFont="1" applyAlignment="1">
      <alignment horizontal="center"/>
    </xf>
    <xf numFmtId="4" fontId="3" fillId="0" borderId="0" xfId="3" applyNumberFormat="1" applyFont="1" applyFill="1" applyAlignment="1">
      <alignment horizontal="center"/>
    </xf>
    <xf numFmtId="4" fontId="3" fillId="0" borderId="0" xfId="3" applyNumberFormat="1" applyFont="1" applyAlignment="1">
      <alignment horizontal="center"/>
    </xf>
    <xf numFmtId="0" fontId="3" fillId="0" borderId="0" xfId="2" applyFont="1" applyAlignment="1">
      <alignment horizontal="center" vertical="center"/>
    </xf>
    <xf numFmtId="43" fontId="3" fillId="0" borderId="0" xfId="2" applyNumberFormat="1" applyFont="1"/>
    <xf numFmtId="4" fontId="6" fillId="0" borderId="0" xfId="3" applyNumberFormat="1" applyFont="1" applyBorder="1"/>
    <xf numFmtId="164" fontId="6" fillId="0" borderId="3" xfId="2" applyNumberFormat="1" applyFont="1" applyBorder="1"/>
    <xf numFmtId="0" fontId="6" fillId="0" borderId="0" xfId="2" applyFont="1" applyAlignment="1">
      <alignment vertical="center"/>
    </xf>
    <xf numFmtId="164" fontId="6" fillId="0" borderId="0" xfId="2" applyNumberFormat="1" applyFont="1"/>
    <xf numFmtId="0" fontId="3" fillId="0" borderId="0" xfId="1" applyFont="1"/>
    <xf numFmtId="0" fontId="3" fillId="0" borderId="0" xfId="2" applyFont="1" applyAlignment="1">
      <alignment horizontal="center"/>
    </xf>
    <xf numFmtId="164" fontId="14" fillId="0" borderId="0" xfId="2" applyNumberFormat="1" applyFont="1" applyAlignment="1">
      <alignment horizontal="center"/>
    </xf>
    <xf numFmtId="0" fontId="20" fillId="0" borderId="0" xfId="2" applyFont="1"/>
    <xf numFmtId="0" fontId="15" fillId="0" borderId="0" xfId="2" applyFont="1"/>
    <xf numFmtId="0" fontId="15" fillId="0" borderId="0" xfId="2" applyFont="1" applyAlignment="1">
      <alignment horizontal="center"/>
    </xf>
  </cellXfs>
  <cellStyles count="5">
    <cellStyle name="Millares" xfId="1" builtinId="3"/>
    <cellStyle name="Millares_BALANCE GENERALA ASOCIADO ENERO 06" xfId="3" xr:uid="{08BCA4CE-1A10-43C2-A7FE-42D6B85E1A88}"/>
    <cellStyle name="Moneda 2" xfId="4" xr:uid="{85FE972C-E8C0-47CE-8D63-8968C2719D72}"/>
    <cellStyle name="Normal" xfId="0" builtinId="0"/>
    <cellStyle name="Normal 2" xfId="2" xr:uid="{0BE17DC5-B6FE-4E78-B069-A7B9B72F05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833966</xdr:colOff>
      <xdr:row>57</xdr:row>
      <xdr:rowOff>1057</xdr:rowOff>
    </xdr:from>
    <xdr:to>
      <xdr:col>1</xdr:col>
      <xdr:colOff>1003299</xdr:colOff>
      <xdr:row>60</xdr:row>
      <xdr:rowOff>115357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71A5F79A-DB76-4386-AD78-0D00FEE2E0BC}"/>
            </a:ext>
          </a:extLst>
        </xdr:cNvPr>
        <xdr:cNvSpPr/>
      </xdr:nvSpPr>
      <xdr:spPr>
        <a:xfrm>
          <a:off x="833966" y="9608607"/>
          <a:ext cx="3782483" cy="590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Director Presidente y Representante Legal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1266824</xdr:colOff>
      <xdr:row>57</xdr:row>
      <xdr:rowOff>26458</xdr:rowOff>
    </xdr:from>
    <xdr:to>
      <xdr:col>5</xdr:col>
      <xdr:colOff>934507</xdr:colOff>
      <xdr:row>60</xdr:row>
      <xdr:rowOff>92075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2143C316-D3A8-464D-9B62-60FFC221BBDE}"/>
            </a:ext>
          </a:extLst>
        </xdr:cNvPr>
        <xdr:cNvSpPr/>
      </xdr:nvSpPr>
      <xdr:spPr>
        <a:xfrm>
          <a:off x="7489824" y="9634008"/>
          <a:ext cx="3598333" cy="541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402168</xdr:colOff>
      <xdr:row>0</xdr:row>
      <xdr:rowOff>0</xdr:rowOff>
    </xdr:from>
    <xdr:to>
      <xdr:col>0</xdr:col>
      <xdr:colOff>2338918</xdr:colOff>
      <xdr:row>3</xdr:row>
      <xdr:rowOff>106785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38991D6-E1E6-4649-9E9A-B2A7DA35B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8" y="0"/>
          <a:ext cx="1936750" cy="665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1628775</xdr:colOff>
      <xdr:row>49</xdr:row>
      <xdr:rowOff>87843</xdr:rowOff>
    </xdr:from>
    <xdr:to>
      <xdr:col>6</xdr:col>
      <xdr:colOff>361950</xdr:colOff>
      <xdr:row>53</xdr:row>
      <xdr:rowOff>88901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94D481D3-D8BC-4BA7-9440-9DC3B4F6B5A8}"/>
            </a:ext>
          </a:extLst>
        </xdr:cNvPr>
        <xdr:cNvSpPr/>
      </xdr:nvSpPr>
      <xdr:spPr>
        <a:xfrm>
          <a:off x="7845425" y="9269943"/>
          <a:ext cx="3622675" cy="63605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1641475</xdr:colOff>
      <xdr:row>49</xdr:row>
      <xdr:rowOff>28575</xdr:rowOff>
    </xdr:from>
    <xdr:to>
      <xdr:col>2</xdr:col>
      <xdr:colOff>587375</xdr:colOff>
      <xdr:row>53</xdr:row>
      <xdr:rowOff>69850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2C685BB-568E-416D-8144-87A866D9ED4E}"/>
            </a:ext>
          </a:extLst>
        </xdr:cNvPr>
        <xdr:cNvSpPr/>
      </xdr:nvSpPr>
      <xdr:spPr>
        <a:xfrm>
          <a:off x="1641475" y="9210675"/>
          <a:ext cx="3778250" cy="676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Director Presidente y Representante Legal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361949</xdr:colOff>
      <xdr:row>0</xdr:row>
      <xdr:rowOff>23917</xdr:rowOff>
    </xdr:from>
    <xdr:to>
      <xdr:col>0</xdr:col>
      <xdr:colOff>2209800</xdr:colOff>
      <xdr:row>3</xdr:row>
      <xdr:rowOff>9322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AE35FDB-A01D-494D-AD92-4C5BFC5DB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23917"/>
          <a:ext cx="1847851" cy="6394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4114D-A7D3-43D0-9ABF-1BB8B9B805D5}">
  <sheetPr>
    <tabColor rgb="FF0070C0"/>
    <pageSetUpPr fitToPage="1"/>
  </sheetPr>
  <dimension ref="A1:O65"/>
  <sheetViews>
    <sheetView tabSelected="1" view="pageBreakPreview" topLeftCell="A2" zoomScaleNormal="100" zoomScaleSheetLayoutView="100" workbookViewId="0">
      <selection activeCell="A67" sqref="A67"/>
    </sheetView>
  </sheetViews>
  <sheetFormatPr baseColWidth="10" defaultColWidth="11.453125" defaultRowHeight="13.5" x14ac:dyDescent="0.35"/>
  <cols>
    <col min="1" max="1" width="51.7265625" style="5" customWidth="1"/>
    <col min="2" max="2" width="18" style="6" customWidth="1"/>
    <col min="3" max="3" width="18.54296875" style="6" customWidth="1"/>
    <col min="4" max="4" width="0.81640625" style="2" customWidth="1"/>
    <col min="5" max="5" width="56.26953125" style="5" customWidth="1"/>
    <col min="6" max="6" width="18.54296875" style="6" customWidth="1"/>
    <col min="7" max="7" width="19.1796875" style="6" customWidth="1"/>
    <col min="8" max="8" width="19.7265625" style="2" customWidth="1"/>
    <col min="9" max="9" width="11.453125" style="2" customWidth="1"/>
    <col min="10" max="10" width="6.7265625" style="2" customWidth="1"/>
    <col min="11" max="11" width="15.54296875" style="2" customWidth="1"/>
    <col min="12" max="16384" width="11.453125" style="2"/>
  </cols>
  <sheetData>
    <row r="1" spans="1:11" ht="18" customHeight="1" x14ac:dyDescent="0.35">
      <c r="A1" s="1" t="s">
        <v>0</v>
      </c>
      <c r="B1" s="1"/>
      <c r="C1" s="1"/>
      <c r="D1" s="1"/>
      <c r="E1" s="1"/>
      <c r="F1" s="1"/>
      <c r="G1" s="1"/>
    </row>
    <row r="2" spans="1:11" ht="13.5" customHeight="1" x14ac:dyDescent="0.35">
      <c r="A2" s="3" t="s">
        <v>135</v>
      </c>
      <c r="B2" s="3"/>
      <c r="C2" s="3"/>
      <c r="D2" s="3"/>
      <c r="E2" s="3"/>
      <c r="F2" s="3"/>
      <c r="G2" s="3"/>
    </row>
    <row r="3" spans="1:11" ht="12.75" customHeight="1" thickBot="1" x14ac:dyDescent="0.4">
      <c r="A3" s="4" t="s">
        <v>1</v>
      </c>
      <c r="B3" s="4"/>
      <c r="C3" s="4"/>
      <c r="D3" s="4"/>
      <c r="E3" s="4"/>
      <c r="F3" s="4"/>
      <c r="G3" s="4"/>
    </row>
    <row r="4" spans="1:11" ht="12.75" customHeight="1" x14ac:dyDescent="0.35">
      <c r="E4" s="5" t="s">
        <v>2</v>
      </c>
    </row>
    <row r="5" spans="1:11" ht="12.75" customHeight="1" x14ac:dyDescent="0.35">
      <c r="A5" s="7" t="s">
        <v>3</v>
      </c>
      <c r="E5" s="7" t="s">
        <v>4</v>
      </c>
    </row>
    <row r="6" spans="1:11" ht="12.75" customHeight="1" x14ac:dyDescent="0.35">
      <c r="A6" s="8" t="s">
        <v>5</v>
      </c>
      <c r="B6" s="9" t="s">
        <v>2</v>
      </c>
      <c r="C6" s="10">
        <f>SUM(B7:B8)</f>
        <v>707947.22</v>
      </c>
      <c r="D6" s="11"/>
      <c r="E6" s="8" t="s">
        <v>6</v>
      </c>
      <c r="F6" s="12"/>
      <c r="G6" s="10">
        <f>SUM(F7:F8)</f>
        <v>5144446.95</v>
      </c>
      <c r="H6" s="11">
        <v>0</v>
      </c>
    </row>
    <row r="7" spans="1:11" ht="12.75" customHeight="1" x14ac:dyDescent="0.35">
      <c r="A7" s="5" t="s">
        <v>7</v>
      </c>
      <c r="B7" s="9">
        <v>1100</v>
      </c>
      <c r="E7" s="5" t="s">
        <v>8</v>
      </c>
      <c r="F7" s="12">
        <v>1294578.05</v>
      </c>
      <c r="G7" s="10"/>
    </row>
    <row r="8" spans="1:11" ht="12.75" customHeight="1" x14ac:dyDescent="0.35">
      <c r="A8" s="5" t="s">
        <v>9</v>
      </c>
      <c r="B8" s="13">
        <v>706847.22</v>
      </c>
      <c r="C8" s="10"/>
      <c r="D8" s="2" t="s">
        <v>2</v>
      </c>
      <c r="E8" s="5" t="s">
        <v>10</v>
      </c>
      <c r="F8" s="13">
        <v>3849868.9</v>
      </c>
    </row>
    <row r="9" spans="1:11" ht="12.75" customHeight="1" x14ac:dyDescent="0.35">
      <c r="B9" s="9"/>
      <c r="E9" s="8" t="s">
        <v>11</v>
      </c>
      <c r="F9" s="12"/>
      <c r="G9" s="10">
        <f>SUM(F10:F13)</f>
        <v>3556796.79</v>
      </c>
      <c r="H9" s="11">
        <v>0</v>
      </c>
    </row>
    <row r="10" spans="1:11" ht="12.75" customHeight="1" x14ac:dyDescent="0.35">
      <c r="A10" s="8" t="s">
        <v>12</v>
      </c>
      <c r="B10" s="9" t="s">
        <v>2</v>
      </c>
      <c r="C10" s="10">
        <f>SUM(B11:B13)</f>
        <v>7507480.04</v>
      </c>
      <c r="E10" s="5" t="s">
        <v>13</v>
      </c>
      <c r="F10" s="12">
        <v>32271.29</v>
      </c>
      <c r="G10" s="10"/>
      <c r="H10" s="11"/>
    </row>
    <row r="11" spans="1:11" ht="12.75" customHeight="1" x14ac:dyDescent="0.35">
      <c r="A11" s="5" t="s">
        <v>14</v>
      </c>
      <c r="B11" s="9">
        <v>4083000</v>
      </c>
      <c r="E11" s="5" t="s">
        <v>15</v>
      </c>
      <c r="F11" s="14">
        <v>27736.93</v>
      </c>
    </row>
    <row r="12" spans="1:11" ht="12.75" customHeight="1" x14ac:dyDescent="0.35">
      <c r="A12" s="5" t="s">
        <v>16</v>
      </c>
      <c r="B12" s="9">
        <v>3420512.88</v>
      </c>
      <c r="D12" s="15"/>
      <c r="E12" s="5" t="s">
        <v>17</v>
      </c>
      <c r="F12" s="14">
        <v>3479790.8</v>
      </c>
      <c r="G12" s="10"/>
      <c r="H12" s="16"/>
      <c r="K12" s="17"/>
    </row>
    <row r="13" spans="1:11" ht="12.75" customHeight="1" x14ac:dyDescent="0.35">
      <c r="A13" s="5" t="s">
        <v>18</v>
      </c>
      <c r="B13" s="13">
        <v>3967.16</v>
      </c>
      <c r="D13" s="15"/>
      <c r="E13" s="5" t="s">
        <v>19</v>
      </c>
      <c r="F13" s="13">
        <v>16997.77</v>
      </c>
      <c r="H13" s="16"/>
    </row>
    <row r="14" spans="1:11" ht="12.75" customHeight="1" x14ac:dyDescent="0.35">
      <c r="B14" s="12"/>
      <c r="D14" s="15"/>
      <c r="E14" s="8" t="s">
        <v>20</v>
      </c>
      <c r="G14" s="14">
        <f>SUM(F15:F16)</f>
        <v>982259.1</v>
      </c>
      <c r="H14" s="11">
        <v>0</v>
      </c>
      <c r="K14" s="17"/>
    </row>
    <row r="15" spans="1:11" ht="12.75" customHeight="1" x14ac:dyDescent="0.35">
      <c r="A15" s="8" t="s">
        <v>21</v>
      </c>
      <c r="B15" s="18"/>
      <c r="C15" s="14">
        <f>SUM(B17:B17)</f>
        <v>1215204.75</v>
      </c>
      <c r="D15" s="15"/>
      <c r="E15" s="5" t="s">
        <v>22</v>
      </c>
      <c r="F15" s="14">
        <v>827406.51</v>
      </c>
      <c r="H15" s="16"/>
    </row>
    <row r="16" spans="1:11" ht="12.75" customHeight="1" x14ac:dyDescent="0.35">
      <c r="A16" s="5" t="s">
        <v>23</v>
      </c>
      <c r="B16" s="18"/>
      <c r="C16" s="14"/>
      <c r="E16" s="5" t="s">
        <v>24</v>
      </c>
      <c r="F16" s="13">
        <v>154852.59</v>
      </c>
      <c r="H16" s="16"/>
    </row>
    <row r="17" spans="1:15" ht="12.75" customHeight="1" x14ac:dyDescent="0.35">
      <c r="A17" s="5" t="s">
        <v>25</v>
      </c>
      <c r="B17" s="13">
        <v>1215204.75</v>
      </c>
      <c r="C17" s="14"/>
      <c r="E17" s="8" t="s">
        <v>26</v>
      </c>
      <c r="F17" s="19"/>
      <c r="G17" s="10">
        <f>SUM(F18)</f>
        <v>21387.73</v>
      </c>
      <c r="H17" s="11">
        <v>0</v>
      </c>
    </row>
    <row r="18" spans="1:15" ht="12.75" customHeight="1" x14ac:dyDescent="0.35">
      <c r="E18" s="5" t="s">
        <v>27</v>
      </c>
      <c r="F18" s="20">
        <v>21387.73</v>
      </c>
      <c r="G18" s="10"/>
      <c r="H18" s="16"/>
    </row>
    <row r="19" spans="1:15" ht="12.75" customHeight="1" x14ac:dyDescent="0.35">
      <c r="A19" s="8" t="s">
        <v>28</v>
      </c>
      <c r="B19" s="9"/>
      <c r="C19" s="10">
        <f>SUM(B20:B23)</f>
        <v>13336440.159999998</v>
      </c>
      <c r="E19" s="8" t="s">
        <v>29</v>
      </c>
      <c r="F19" s="14"/>
      <c r="G19" s="14">
        <f>SUM(F20:F21)</f>
        <v>6343439.0899999999</v>
      </c>
      <c r="H19" s="11">
        <v>0</v>
      </c>
    </row>
    <row r="20" spans="1:15" ht="12.75" customHeight="1" x14ac:dyDescent="0.35">
      <c r="A20" s="5" t="s">
        <v>30</v>
      </c>
      <c r="B20" s="9">
        <v>3172436.3499999996</v>
      </c>
      <c r="E20" s="5" t="s">
        <v>31</v>
      </c>
      <c r="F20" s="14">
        <v>0</v>
      </c>
      <c r="G20" s="10"/>
      <c r="H20" s="16"/>
    </row>
    <row r="21" spans="1:15" ht="12.75" customHeight="1" x14ac:dyDescent="0.35">
      <c r="A21" s="21" t="s">
        <v>32</v>
      </c>
      <c r="B21" s="14">
        <v>9815204.3199999984</v>
      </c>
      <c r="E21" s="5" t="s">
        <v>33</v>
      </c>
      <c r="F21" s="20">
        <v>6343439.0899999999</v>
      </c>
      <c r="G21" s="10"/>
      <c r="H21" s="16"/>
    </row>
    <row r="22" spans="1:15" ht="12.75" customHeight="1" x14ac:dyDescent="0.35">
      <c r="A22" s="5" t="s">
        <v>34</v>
      </c>
      <c r="B22" s="10">
        <v>405130.48</v>
      </c>
      <c r="E22" s="8" t="s">
        <v>35</v>
      </c>
      <c r="F22" s="19"/>
      <c r="G22" s="10">
        <f>SUM(F23)</f>
        <v>140658.72</v>
      </c>
      <c r="H22" s="11">
        <v>0</v>
      </c>
    </row>
    <row r="23" spans="1:15" ht="15.75" customHeight="1" x14ac:dyDescent="0.35">
      <c r="A23" s="5" t="s">
        <v>36</v>
      </c>
      <c r="B23" s="22">
        <v>-56330.990000000005</v>
      </c>
      <c r="E23" s="5" t="s">
        <v>37</v>
      </c>
      <c r="F23" s="13">
        <v>140658.72</v>
      </c>
      <c r="G23" s="10"/>
      <c r="H23" s="16"/>
    </row>
    <row r="24" spans="1:15" ht="12.75" customHeight="1" x14ac:dyDescent="0.35">
      <c r="E24" s="8" t="s">
        <v>38</v>
      </c>
      <c r="F24" s="9"/>
      <c r="G24" s="10">
        <f>SUM(F25:F27)</f>
        <v>1039975.2</v>
      </c>
      <c r="H24" s="16"/>
    </row>
    <row r="25" spans="1:15" ht="12.75" customHeight="1" x14ac:dyDescent="0.35">
      <c r="A25" s="8" t="s">
        <v>39</v>
      </c>
      <c r="B25" s="12"/>
      <c r="C25" s="14">
        <f>SUM(B26)</f>
        <v>410149.84</v>
      </c>
      <c r="E25" s="5" t="s">
        <v>40</v>
      </c>
      <c r="F25" s="12">
        <v>258529.57</v>
      </c>
      <c r="H25" s="16"/>
    </row>
    <row r="26" spans="1:15" ht="12.75" customHeight="1" x14ac:dyDescent="0.35">
      <c r="A26" s="5" t="s">
        <v>41</v>
      </c>
      <c r="B26" s="13">
        <v>410149.84</v>
      </c>
      <c r="E26" s="5" t="s">
        <v>42</v>
      </c>
      <c r="F26" s="12">
        <v>56414.99</v>
      </c>
      <c r="G26" s="10"/>
      <c r="H26" s="16"/>
    </row>
    <row r="27" spans="1:15" ht="12.75" customHeight="1" x14ac:dyDescent="0.35">
      <c r="B27" s="12"/>
      <c r="E27" s="5" t="s">
        <v>43</v>
      </c>
      <c r="F27" s="13">
        <v>725030.6399999999</v>
      </c>
      <c r="G27" s="10"/>
      <c r="H27" s="16"/>
    </row>
    <row r="28" spans="1:15" ht="12.75" customHeight="1" x14ac:dyDescent="0.35">
      <c r="A28" s="8" t="s">
        <v>44</v>
      </c>
      <c r="B28" s="9" t="s">
        <v>2</v>
      </c>
      <c r="C28" s="10">
        <f>SUM(B29:B31)</f>
        <v>178390.03000000003</v>
      </c>
      <c r="E28" s="8" t="s">
        <v>45</v>
      </c>
      <c r="G28" s="14">
        <f>SUM(F29)</f>
        <v>95324.479999999996</v>
      </c>
      <c r="H28" s="16"/>
    </row>
    <row r="29" spans="1:15" ht="12.75" customHeight="1" x14ac:dyDescent="0.35">
      <c r="A29" s="5" t="s">
        <v>46</v>
      </c>
      <c r="B29" s="12">
        <v>0</v>
      </c>
      <c r="C29" s="10"/>
      <c r="E29" s="23" t="s">
        <v>47</v>
      </c>
      <c r="F29" s="13">
        <v>95324.479999999996</v>
      </c>
      <c r="H29" s="16"/>
      <c r="L29" s="24"/>
      <c r="O29" s="24"/>
    </row>
    <row r="30" spans="1:15" ht="12.75" customHeight="1" x14ac:dyDescent="0.35">
      <c r="A30" s="5" t="s">
        <v>48</v>
      </c>
      <c r="B30" s="12">
        <v>848533.71000000008</v>
      </c>
      <c r="E30" s="8" t="s">
        <v>49</v>
      </c>
      <c r="F30" s="12"/>
      <c r="G30" s="14">
        <f>SUM(F31)</f>
        <v>0</v>
      </c>
      <c r="H30" s="16"/>
    </row>
    <row r="31" spans="1:15" ht="12.75" customHeight="1" x14ac:dyDescent="0.35">
      <c r="A31" s="5" t="s">
        <v>50</v>
      </c>
      <c r="B31" s="13">
        <v>-670143.68000000005</v>
      </c>
      <c r="E31" s="23" t="s">
        <v>51</v>
      </c>
      <c r="F31" s="13">
        <v>0</v>
      </c>
      <c r="H31" s="16"/>
    </row>
    <row r="32" spans="1:15" ht="12.75" customHeight="1" x14ac:dyDescent="0.35">
      <c r="B32" s="9"/>
      <c r="E32" s="25" t="s">
        <v>52</v>
      </c>
      <c r="F32" s="9" t="s">
        <v>2</v>
      </c>
      <c r="G32" s="26">
        <f>SUM(G6:G31)</f>
        <v>17324288.060000002</v>
      </c>
      <c r="H32" s="16"/>
      <c r="K32" s="11"/>
    </row>
    <row r="33" spans="1:11" ht="12.75" customHeight="1" x14ac:dyDescent="0.35">
      <c r="A33" s="8" t="s">
        <v>53</v>
      </c>
      <c r="B33" s="9"/>
      <c r="C33" s="10">
        <f>SUM(B34:B37)</f>
        <v>2990114.67</v>
      </c>
      <c r="E33" s="25"/>
      <c r="F33" s="9"/>
      <c r="G33" s="26"/>
      <c r="H33" s="16"/>
      <c r="K33" s="11"/>
    </row>
    <row r="34" spans="1:11" ht="12.75" customHeight="1" x14ac:dyDescent="0.35">
      <c r="A34" s="5" t="s">
        <v>54</v>
      </c>
      <c r="B34" s="9">
        <v>2196526.94</v>
      </c>
      <c r="C34" s="10"/>
      <c r="E34" s="25" t="s">
        <v>55</v>
      </c>
      <c r="F34" s="9" t="s">
        <v>2</v>
      </c>
      <c r="G34" s="10" t="s">
        <v>2</v>
      </c>
      <c r="H34" s="16"/>
    </row>
    <row r="35" spans="1:11" ht="12.75" customHeight="1" x14ac:dyDescent="0.35">
      <c r="A35" s="5" t="s">
        <v>56</v>
      </c>
      <c r="B35" s="10">
        <v>715952.16999999993</v>
      </c>
      <c r="C35" s="10"/>
      <c r="E35" s="8" t="s">
        <v>57</v>
      </c>
      <c r="F35" s="9"/>
      <c r="G35" s="10">
        <f>+F36</f>
        <v>7500000</v>
      </c>
      <c r="H35" s="16"/>
    </row>
    <row r="36" spans="1:11" ht="12.75" customHeight="1" x14ac:dyDescent="0.35">
      <c r="A36" s="5" t="s">
        <v>58</v>
      </c>
      <c r="B36" s="9">
        <v>204721.88</v>
      </c>
      <c r="C36" s="10"/>
      <c r="E36" s="5" t="s">
        <v>59</v>
      </c>
      <c r="F36" s="13">
        <v>7500000</v>
      </c>
      <c r="G36" s="10"/>
      <c r="H36" s="16"/>
    </row>
    <row r="37" spans="1:11" ht="12.75" customHeight="1" x14ac:dyDescent="0.35">
      <c r="A37" s="5" t="s">
        <v>60</v>
      </c>
      <c r="B37" s="13">
        <v>-127086.32</v>
      </c>
      <c r="E37" s="8" t="s">
        <v>61</v>
      </c>
      <c r="G37" s="12">
        <f>+F38</f>
        <v>298355.84000000003</v>
      </c>
      <c r="H37" s="16"/>
    </row>
    <row r="38" spans="1:11" ht="12.75" customHeight="1" x14ac:dyDescent="0.35">
      <c r="B38" s="12"/>
      <c r="E38" s="5" t="s">
        <v>62</v>
      </c>
      <c r="F38" s="13">
        <v>298355.84000000003</v>
      </c>
      <c r="H38" s="16"/>
    </row>
    <row r="39" spans="1:11" ht="12.75" customHeight="1" x14ac:dyDescent="0.35">
      <c r="B39" s="12"/>
      <c r="E39" s="8" t="s">
        <v>63</v>
      </c>
      <c r="F39" s="12"/>
      <c r="G39" s="10">
        <f>+F40</f>
        <v>1676.72</v>
      </c>
      <c r="H39" s="16"/>
    </row>
    <row r="40" spans="1:11" ht="12.75" customHeight="1" x14ac:dyDescent="0.35">
      <c r="B40" s="12"/>
      <c r="E40" s="27" t="s">
        <v>64</v>
      </c>
      <c r="F40" s="13">
        <v>1676.72</v>
      </c>
      <c r="H40" s="16"/>
    </row>
    <row r="41" spans="1:11" ht="12.75" customHeight="1" x14ac:dyDescent="0.35">
      <c r="B41" s="12"/>
      <c r="E41" s="8" t="s">
        <v>65</v>
      </c>
      <c r="F41" s="12"/>
      <c r="G41" s="10">
        <f>SUM(F42:F43)</f>
        <v>1221406.0900000003</v>
      </c>
      <c r="H41" s="16"/>
    </row>
    <row r="42" spans="1:11" ht="12.75" customHeight="1" x14ac:dyDescent="0.35">
      <c r="E42" s="5" t="str">
        <f>IF(F42&lt;0,"PERDIDA DEL EJERCICIO","UTILIDAD DEL EJERCICIO")</f>
        <v>PERDIDA DEL EJERCICIO</v>
      </c>
      <c r="F42" s="12">
        <v>-1117155.0899999999</v>
      </c>
      <c r="H42" s="16"/>
    </row>
    <row r="43" spans="1:11" ht="15" customHeight="1" x14ac:dyDescent="0.35">
      <c r="E43" s="5" t="s">
        <v>66</v>
      </c>
      <c r="F43" s="13">
        <v>2338561.1800000002</v>
      </c>
    </row>
    <row r="44" spans="1:11" ht="12.75" customHeight="1" x14ac:dyDescent="0.35">
      <c r="E44" s="7" t="s">
        <v>67</v>
      </c>
      <c r="F44" s="12"/>
      <c r="G44" s="26">
        <f>SUM(G35:G43)</f>
        <v>9021438.6500000004</v>
      </c>
      <c r="H44" s="28"/>
      <c r="I44" s="11"/>
    </row>
    <row r="45" spans="1:11" ht="18.5" customHeight="1" thickBot="1" x14ac:dyDescent="0.4">
      <c r="A45" s="25" t="s">
        <v>68</v>
      </c>
      <c r="B45" s="29" t="s">
        <v>2</v>
      </c>
      <c r="C45" s="30">
        <f>SUM(C5:C42)</f>
        <v>26345726.710000001</v>
      </c>
      <c r="E45" s="7" t="s">
        <v>69</v>
      </c>
      <c r="F45" s="9"/>
      <c r="G45" s="31">
        <f>G32+G44</f>
        <v>26345726.710000001</v>
      </c>
      <c r="H45" s="32">
        <f>+G45-C45</f>
        <v>0</v>
      </c>
      <c r="I45" s="11"/>
    </row>
    <row r="46" spans="1:11" ht="6.5" customHeight="1" thickTop="1" x14ac:dyDescent="0.35">
      <c r="H46" s="28"/>
      <c r="I46" s="11"/>
    </row>
    <row r="47" spans="1:11" ht="12.75" customHeight="1" x14ac:dyDescent="0.35">
      <c r="A47" s="8" t="s">
        <v>70</v>
      </c>
      <c r="B47" s="29"/>
      <c r="C47" s="33">
        <f>SUM(B48:B51)</f>
        <v>1499707236.1800001</v>
      </c>
      <c r="E47" s="34" t="s">
        <v>71</v>
      </c>
      <c r="F47" s="9"/>
      <c r="G47" s="33">
        <f>SUM(F48)</f>
        <v>1499707236.1800001</v>
      </c>
      <c r="H47" s="32">
        <f>+G47-C47</f>
        <v>0</v>
      </c>
      <c r="I47" s="11"/>
    </row>
    <row r="48" spans="1:11" ht="26" customHeight="1" x14ac:dyDescent="0.35">
      <c r="A48" s="35" t="s">
        <v>72</v>
      </c>
      <c r="B48" s="9">
        <v>1298902426.25</v>
      </c>
      <c r="C48" s="29"/>
      <c r="E48" s="21" t="s">
        <v>73</v>
      </c>
      <c r="F48" s="13">
        <v>1499707236.1800001</v>
      </c>
      <c r="G48" s="29"/>
      <c r="H48" s="28"/>
      <c r="I48" s="11"/>
    </row>
    <row r="49" spans="1:12" ht="21" customHeight="1" x14ac:dyDescent="0.35">
      <c r="A49" s="5" t="s">
        <v>74</v>
      </c>
      <c r="B49" s="36">
        <v>26217899.800000001</v>
      </c>
      <c r="C49" s="37"/>
      <c r="E49" s="38"/>
      <c r="F49" s="36"/>
      <c r="G49" s="37"/>
      <c r="H49" s="28"/>
      <c r="I49" s="11"/>
    </row>
    <row r="50" spans="1:12" ht="12.75" customHeight="1" x14ac:dyDescent="0.35">
      <c r="A50" s="39" t="s">
        <v>75</v>
      </c>
      <c r="B50" s="36">
        <v>171234935.18000001</v>
      </c>
      <c r="F50" s="36"/>
      <c r="G50" s="37"/>
      <c r="H50" s="28"/>
    </row>
    <row r="51" spans="1:12" ht="22.5" customHeight="1" x14ac:dyDescent="0.35">
      <c r="A51" s="21" t="s">
        <v>76</v>
      </c>
      <c r="B51" s="40">
        <v>3351974.95</v>
      </c>
      <c r="E51" s="41"/>
      <c r="F51" s="36"/>
      <c r="G51" s="42"/>
    </row>
    <row r="52" spans="1:12" ht="12.75" customHeight="1" x14ac:dyDescent="0.35">
      <c r="B52" s="42"/>
      <c r="C52" s="37"/>
      <c r="E52" s="41"/>
      <c r="F52" s="36"/>
      <c r="G52" s="42"/>
      <c r="H52" s="16"/>
    </row>
    <row r="53" spans="1:12" ht="12.75" customHeight="1" x14ac:dyDescent="0.35">
      <c r="A53" s="8" t="s">
        <v>77</v>
      </c>
      <c r="B53" s="42"/>
      <c r="C53" s="43">
        <f>SUM(B54:B56)</f>
        <v>843549.02</v>
      </c>
      <c r="E53" s="8" t="s">
        <v>78</v>
      </c>
      <c r="G53" s="43">
        <f>+F54</f>
        <v>843549.02</v>
      </c>
      <c r="H53" s="32">
        <f>+G53-C53</f>
        <v>0</v>
      </c>
    </row>
    <row r="54" spans="1:12" ht="12.75" customHeight="1" x14ac:dyDescent="0.35">
      <c r="A54" s="5" t="s">
        <v>79</v>
      </c>
      <c r="B54" s="44">
        <v>808000</v>
      </c>
      <c r="C54" s="37"/>
      <c r="E54" s="5" t="s">
        <v>78</v>
      </c>
      <c r="F54" s="20">
        <v>843549.02</v>
      </c>
      <c r="H54" s="16"/>
    </row>
    <row r="55" spans="1:12" ht="12.75" customHeight="1" x14ac:dyDescent="0.35">
      <c r="A55" s="5" t="s">
        <v>80</v>
      </c>
      <c r="B55" s="44">
        <v>30907.46</v>
      </c>
      <c r="C55" s="37"/>
      <c r="F55" s="14"/>
      <c r="H55" s="16"/>
    </row>
    <row r="56" spans="1:12" ht="12.75" customHeight="1" x14ac:dyDescent="0.35">
      <c r="A56" s="45" t="s">
        <v>81</v>
      </c>
      <c r="B56" s="40">
        <v>4641.5600000000004</v>
      </c>
      <c r="C56" s="37"/>
      <c r="F56" s="14"/>
      <c r="H56" s="16"/>
      <c r="L56" s="11"/>
    </row>
    <row r="57" spans="1:12" ht="12.75" customHeight="1" x14ac:dyDescent="0.35">
      <c r="B57" s="42"/>
      <c r="C57" s="37"/>
      <c r="H57" s="16"/>
      <c r="L57" s="11"/>
    </row>
    <row r="58" spans="1:12" ht="12.75" customHeight="1" x14ac:dyDescent="0.35">
      <c r="B58" s="42"/>
      <c r="C58" s="37"/>
      <c r="H58" s="16"/>
      <c r="L58" s="11"/>
    </row>
    <row r="59" spans="1:12" ht="12.75" customHeight="1" x14ac:dyDescent="0.35">
      <c r="B59" s="42"/>
      <c r="C59" s="37"/>
      <c r="H59" s="16"/>
      <c r="K59" s="46"/>
    </row>
    <row r="60" spans="1:12" ht="12.75" customHeight="1" x14ac:dyDescent="0.35">
      <c r="B60" s="42"/>
      <c r="C60" s="37"/>
      <c r="H60" s="16"/>
      <c r="K60" s="11"/>
    </row>
    <row r="61" spans="1:12" ht="12.75" customHeight="1" x14ac:dyDescent="0.35">
      <c r="B61" s="42"/>
      <c r="C61" s="37"/>
      <c r="H61" s="16"/>
    </row>
    <row r="62" spans="1:12" ht="12.75" customHeight="1" x14ac:dyDescent="0.35">
      <c r="B62" s="42"/>
      <c r="C62" s="37"/>
      <c r="H62" s="16"/>
      <c r="I62" s="11"/>
      <c r="K62" s="11"/>
    </row>
    <row r="63" spans="1:12" ht="12.75" customHeight="1" x14ac:dyDescent="0.35">
      <c r="A63" s="47"/>
      <c r="C63" s="48"/>
      <c r="F63" s="49"/>
      <c r="G63" s="48"/>
      <c r="H63" s="16"/>
    </row>
    <row r="64" spans="1:12" ht="12.75" customHeight="1" x14ac:dyDescent="0.35">
      <c r="A64" s="50"/>
      <c r="C64" s="48"/>
      <c r="D64" s="51"/>
      <c r="F64" s="48"/>
      <c r="G64" s="48"/>
      <c r="H64" s="16"/>
    </row>
    <row r="65" spans="4:8" ht="12.75" customHeight="1" x14ac:dyDescent="0.35">
      <c r="D65" s="51"/>
      <c r="F65" s="48"/>
      <c r="G65" s="48"/>
      <c r="H65" s="16"/>
    </row>
  </sheetData>
  <mergeCells count="3">
    <mergeCell ref="A1:G1"/>
    <mergeCell ref="A2:G2"/>
    <mergeCell ref="A3:G3"/>
  </mergeCells>
  <printOptions horizontalCentered="1"/>
  <pageMargins left="0.11811023622047245" right="0.23622047244094491" top="0.23622047244094491" bottom="0.19685039370078741" header="0" footer="0"/>
  <pageSetup scale="6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A2597-8DDE-4FFA-8F04-758EB8C90B37}">
  <sheetPr>
    <tabColor rgb="FF0070C0"/>
    <pageSetUpPr fitToPage="1"/>
  </sheetPr>
  <dimension ref="A1:I62"/>
  <sheetViews>
    <sheetView view="pageBreakPreview" topLeftCell="A37" zoomScaleNormal="100" zoomScaleSheetLayoutView="100" workbookViewId="0">
      <selection activeCell="E53" sqref="E53"/>
    </sheetView>
  </sheetViews>
  <sheetFormatPr baseColWidth="10" defaultColWidth="11.453125" defaultRowHeight="13.5" x14ac:dyDescent="0.35"/>
  <cols>
    <col min="1" max="1" width="51.1796875" style="2" customWidth="1"/>
    <col min="2" max="2" width="18" style="2" customWidth="1"/>
    <col min="3" max="3" width="18.54296875" style="2" customWidth="1"/>
    <col min="4" max="4" width="1.26953125" style="2" customWidth="1"/>
    <col min="5" max="5" width="50.81640625" style="6" customWidth="1"/>
    <col min="6" max="7" width="19.1796875" style="2" customWidth="1"/>
    <col min="8" max="8" width="20.26953125" style="2" bestFit="1" customWidth="1"/>
    <col min="9" max="16384" width="11.453125" style="2"/>
  </cols>
  <sheetData>
    <row r="1" spans="1:9" ht="17.25" customHeight="1" x14ac:dyDescent="0.45">
      <c r="A1" s="52" t="s">
        <v>0</v>
      </c>
      <c r="B1" s="53"/>
      <c r="C1" s="53"/>
      <c r="D1" s="53"/>
      <c r="E1" s="54"/>
      <c r="F1" s="53"/>
      <c r="G1" s="55"/>
    </row>
    <row r="2" spans="1:9" ht="15" customHeight="1" x14ac:dyDescent="0.35">
      <c r="A2" s="53" t="s">
        <v>136</v>
      </c>
      <c r="B2" s="56"/>
      <c r="C2" s="56"/>
      <c r="D2" s="56"/>
      <c r="E2" s="57"/>
      <c r="F2" s="56"/>
      <c r="G2" s="55"/>
    </row>
    <row r="3" spans="1:9" ht="19.5" customHeight="1" thickBot="1" x14ac:dyDescent="0.4">
      <c r="A3" s="58" t="s">
        <v>1</v>
      </c>
      <c r="B3" s="59"/>
      <c r="C3" s="59"/>
      <c r="D3" s="59"/>
      <c r="E3" s="60"/>
      <c r="F3" s="59"/>
      <c r="G3" s="61"/>
      <c r="H3" s="62"/>
    </row>
    <row r="4" spans="1:9" ht="18" customHeight="1" x14ac:dyDescent="0.35">
      <c r="A4" s="7" t="s">
        <v>82</v>
      </c>
      <c r="E4" s="7" t="s">
        <v>83</v>
      </c>
      <c r="G4" s="17"/>
      <c r="H4" s="62"/>
      <c r="I4" s="62"/>
    </row>
    <row r="5" spans="1:9" ht="16.5" customHeight="1" x14ac:dyDescent="0.35">
      <c r="A5" s="63" t="s">
        <v>84</v>
      </c>
      <c r="C5" s="17">
        <f>SUM(B6:B7)</f>
        <v>7463983.5299999993</v>
      </c>
      <c r="D5" s="62"/>
      <c r="E5" s="8" t="s">
        <v>85</v>
      </c>
      <c r="F5" s="64"/>
      <c r="G5" s="64">
        <f>SUM(F6:F8)</f>
        <v>10118758.859999999</v>
      </c>
      <c r="H5" s="62"/>
    </row>
    <row r="6" spans="1:9" x14ac:dyDescent="0.35">
      <c r="A6" s="2" t="s">
        <v>86</v>
      </c>
      <c r="B6" s="17">
        <v>1388958.6</v>
      </c>
      <c r="C6" s="17"/>
      <c r="E6" s="5" t="s">
        <v>86</v>
      </c>
      <c r="F6" s="64">
        <v>1789163.46</v>
      </c>
      <c r="G6" s="64"/>
      <c r="H6" s="62"/>
    </row>
    <row r="7" spans="1:9" x14ac:dyDescent="0.35">
      <c r="A7" s="65" t="s">
        <v>87</v>
      </c>
      <c r="B7" s="66">
        <v>6075024.9299999997</v>
      </c>
      <c r="E7" s="5" t="s">
        <v>88</v>
      </c>
      <c r="F7" s="46">
        <v>7823657.4199999999</v>
      </c>
      <c r="G7" s="64"/>
    </row>
    <row r="8" spans="1:9" x14ac:dyDescent="0.35">
      <c r="C8" s="17"/>
      <c r="E8" s="5" t="s">
        <v>89</v>
      </c>
      <c r="F8" s="67">
        <v>505937.98</v>
      </c>
      <c r="G8" s="64"/>
    </row>
    <row r="9" spans="1:9" ht="24.5" x14ac:dyDescent="0.35">
      <c r="A9" s="68" t="s">
        <v>90</v>
      </c>
      <c r="B9" s="64"/>
      <c r="C9" s="64">
        <f>SUM(B10)</f>
        <v>1076273.46</v>
      </c>
      <c r="E9" s="5"/>
      <c r="F9" s="46"/>
      <c r="G9" s="64"/>
    </row>
    <row r="10" spans="1:9" ht="24" x14ac:dyDescent="0.35">
      <c r="A10" s="69" t="s">
        <v>86</v>
      </c>
      <c r="B10" s="70">
        <v>1076273.46</v>
      </c>
      <c r="C10" s="64"/>
      <c r="D10" s="62"/>
      <c r="E10" s="71" t="s">
        <v>91</v>
      </c>
      <c r="G10" s="64">
        <f>SUM(F11:F13)</f>
        <v>4297907.2799999993</v>
      </c>
      <c r="H10" s="62"/>
    </row>
    <row r="11" spans="1:9" x14ac:dyDescent="0.35">
      <c r="A11" s="69"/>
      <c r="B11" s="17"/>
      <c r="C11" s="64"/>
      <c r="E11" s="6" t="s">
        <v>86</v>
      </c>
      <c r="F11" s="17">
        <v>1102104.3999999999</v>
      </c>
    </row>
    <row r="12" spans="1:9" ht="24.75" customHeight="1" x14ac:dyDescent="0.35">
      <c r="A12" s="72" t="s">
        <v>92</v>
      </c>
      <c r="C12" s="17">
        <f>SUM(B13:B15)</f>
        <v>2401447.56</v>
      </c>
      <c r="E12" s="73" t="s">
        <v>93</v>
      </c>
      <c r="F12" s="17">
        <v>2017255.0799999998</v>
      </c>
    </row>
    <row r="13" spans="1:9" ht="17.25" customHeight="1" x14ac:dyDescent="0.35">
      <c r="A13" s="74" t="s">
        <v>86</v>
      </c>
      <c r="B13" s="75">
        <v>305317.51</v>
      </c>
      <c r="E13" s="6" t="s">
        <v>94</v>
      </c>
      <c r="F13" s="66">
        <v>1178547.8</v>
      </c>
    </row>
    <row r="14" spans="1:9" ht="15.75" customHeight="1" x14ac:dyDescent="0.35">
      <c r="A14" s="76" t="s">
        <v>95</v>
      </c>
      <c r="B14" s="17">
        <v>1767040.76</v>
      </c>
      <c r="C14" s="11"/>
      <c r="F14" s="17"/>
    </row>
    <row r="15" spans="1:9" x14ac:dyDescent="0.35">
      <c r="A15" s="74" t="s">
        <v>94</v>
      </c>
      <c r="B15" s="77">
        <v>329089.29000000004</v>
      </c>
      <c r="E15" s="78" t="s">
        <v>96</v>
      </c>
      <c r="G15" s="17">
        <f>SUM(F16:F17)</f>
        <v>728686.14</v>
      </c>
    </row>
    <row r="16" spans="1:9" x14ac:dyDescent="0.35">
      <c r="A16" s="69"/>
      <c r="B16" s="17"/>
      <c r="C16" s="17"/>
      <c r="E16" s="6" t="s">
        <v>86</v>
      </c>
      <c r="F16" s="17">
        <v>377564.08</v>
      </c>
    </row>
    <row r="17" spans="1:8" x14ac:dyDescent="0.35">
      <c r="A17" s="63" t="s">
        <v>97</v>
      </c>
      <c r="B17" s="75"/>
      <c r="C17" s="17">
        <f>SUM(B18:B21)</f>
        <v>2803899.57</v>
      </c>
      <c r="E17" s="6" t="s">
        <v>98</v>
      </c>
      <c r="F17" s="79">
        <v>351122.06</v>
      </c>
    </row>
    <row r="18" spans="1:8" x14ac:dyDescent="0.35">
      <c r="A18" s="80" t="s">
        <v>99</v>
      </c>
      <c r="B18" s="75">
        <v>359826.15</v>
      </c>
      <c r="D18" s="62"/>
    </row>
    <row r="19" spans="1:8" ht="24.5" x14ac:dyDescent="0.35">
      <c r="A19" s="81" t="s">
        <v>100</v>
      </c>
      <c r="B19" s="75">
        <v>745817.21</v>
      </c>
      <c r="D19" s="11"/>
      <c r="E19" s="8" t="s">
        <v>101</v>
      </c>
      <c r="F19" s="82"/>
      <c r="G19" s="82">
        <f>SUM(F20:F21)</f>
        <v>238921.61</v>
      </c>
    </row>
    <row r="20" spans="1:8" x14ac:dyDescent="0.35">
      <c r="A20" s="2" t="s">
        <v>102</v>
      </c>
      <c r="B20" s="75">
        <v>57240.52</v>
      </c>
      <c r="E20" s="6" t="s">
        <v>86</v>
      </c>
      <c r="F20" s="11">
        <v>237948.78</v>
      </c>
      <c r="G20" s="82"/>
    </row>
    <row r="21" spans="1:8" x14ac:dyDescent="0.35">
      <c r="A21" s="2" t="s">
        <v>103</v>
      </c>
      <c r="B21" s="77">
        <v>1641015.69</v>
      </c>
      <c r="E21" s="5" t="s">
        <v>87</v>
      </c>
      <c r="F21" s="79">
        <v>972.83</v>
      </c>
    </row>
    <row r="22" spans="1:8" ht="15.75" customHeight="1" x14ac:dyDescent="0.45">
      <c r="H22" s="83"/>
    </row>
    <row r="23" spans="1:8" ht="13.5" customHeight="1" x14ac:dyDescent="0.45">
      <c r="A23" s="72" t="s">
        <v>104</v>
      </c>
      <c r="C23" s="17">
        <f>SUM(B24:B26)</f>
        <v>1245972.51</v>
      </c>
      <c r="E23" s="78" t="s">
        <v>105</v>
      </c>
      <c r="G23" s="84">
        <f>SUM(F24:F26)</f>
        <v>68399.92</v>
      </c>
      <c r="H23" s="83" t="s">
        <v>106</v>
      </c>
    </row>
    <row r="24" spans="1:8" ht="14.25" customHeight="1" x14ac:dyDescent="0.45">
      <c r="A24" s="69" t="s">
        <v>86</v>
      </c>
      <c r="B24" s="17">
        <v>222369.45</v>
      </c>
      <c r="C24" s="64"/>
      <c r="E24" s="6" t="s">
        <v>107</v>
      </c>
      <c r="F24" s="84">
        <v>10405.52</v>
      </c>
      <c r="G24" s="11"/>
      <c r="H24" s="83"/>
    </row>
    <row r="25" spans="1:8" ht="14.25" customHeight="1" x14ac:dyDescent="0.35">
      <c r="A25" s="2" t="s">
        <v>98</v>
      </c>
      <c r="B25" s="17">
        <v>961304.45</v>
      </c>
      <c r="E25" s="5" t="s">
        <v>108</v>
      </c>
      <c r="F25" s="84">
        <v>57994.400000000001</v>
      </c>
    </row>
    <row r="26" spans="1:8" ht="15" customHeight="1" x14ac:dyDescent="0.35">
      <c r="A26" s="2" t="s">
        <v>89</v>
      </c>
      <c r="B26" s="66">
        <v>62298.61</v>
      </c>
      <c r="E26" s="6" t="s">
        <v>109</v>
      </c>
      <c r="F26" s="85">
        <v>0</v>
      </c>
    </row>
    <row r="27" spans="1:8" ht="14.25" customHeight="1" x14ac:dyDescent="0.5">
      <c r="B27" s="86"/>
      <c r="C27" s="87"/>
      <c r="E27" s="5"/>
      <c r="F27" s="46"/>
    </row>
    <row r="28" spans="1:8" x14ac:dyDescent="0.35">
      <c r="A28" s="63" t="s">
        <v>110</v>
      </c>
      <c r="B28" s="88"/>
      <c r="C28" s="88">
        <f>SUM(B29:B30)</f>
        <v>994163.75</v>
      </c>
      <c r="E28" s="8" t="s">
        <v>111</v>
      </c>
      <c r="F28" s="46"/>
      <c r="G28" s="84">
        <f>SUM(F29)</f>
        <v>345534.3</v>
      </c>
    </row>
    <row r="29" spans="1:8" x14ac:dyDescent="0.35">
      <c r="A29" s="2" t="s">
        <v>112</v>
      </c>
      <c r="B29" s="17">
        <v>310378.79000000004</v>
      </c>
      <c r="C29" s="88"/>
      <c r="E29" s="5" t="s">
        <v>113</v>
      </c>
      <c r="F29" s="67">
        <v>345534.3</v>
      </c>
      <c r="H29" s="62"/>
    </row>
    <row r="30" spans="1:8" ht="24.5" x14ac:dyDescent="0.35">
      <c r="A30" s="81" t="s">
        <v>114</v>
      </c>
      <c r="B30" s="67">
        <v>683784.96</v>
      </c>
      <c r="E30" s="89" t="s">
        <v>115</v>
      </c>
      <c r="G30" s="84">
        <f>SUM(F31)</f>
        <v>971206.12</v>
      </c>
    </row>
    <row r="31" spans="1:8" x14ac:dyDescent="0.35">
      <c r="D31" s="62"/>
      <c r="E31" s="5" t="s">
        <v>116</v>
      </c>
      <c r="F31" s="66">
        <v>971206.12</v>
      </c>
    </row>
    <row r="32" spans="1:8" ht="15.75" customHeight="1" x14ac:dyDescent="0.35">
      <c r="A32" s="63" t="s">
        <v>117</v>
      </c>
      <c r="B32" s="88"/>
      <c r="C32" s="17">
        <f>SUM(B33:B40)</f>
        <v>1805621.2</v>
      </c>
    </row>
    <row r="33" spans="1:9" ht="12.75" customHeight="1" x14ac:dyDescent="0.35">
      <c r="A33" s="2" t="s">
        <v>118</v>
      </c>
      <c r="B33" s="88">
        <v>514650.40000000008</v>
      </c>
      <c r="C33" s="17"/>
      <c r="E33" s="63" t="s">
        <v>119</v>
      </c>
      <c r="F33" s="84"/>
      <c r="G33" s="84">
        <f>SUM(F34)</f>
        <v>75908.02</v>
      </c>
    </row>
    <row r="34" spans="1:9" ht="12.75" customHeight="1" x14ac:dyDescent="0.35">
      <c r="A34" s="2" t="s">
        <v>120</v>
      </c>
      <c r="B34" s="17">
        <v>0</v>
      </c>
      <c r="E34" s="2" t="s">
        <v>121</v>
      </c>
      <c r="F34" s="66">
        <v>75908.02</v>
      </c>
    </row>
    <row r="35" spans="1:9" ht="12.75" customHeight="1" x14ac:dyDescent="0.35">
      <c r="A35" s="2" t="s">
        <v>122</v>
      </c>
      <c r="B35" s="88">
        <v>520946.94999999995</v>
      </c>
      <c r="C35" s="88"/>
      <c r="H35" s="90"/>
    </row>
    <row r="36" spans="1:9" ht="12.75" customHeight="1" x14ac:dyDescent="0.35">
      <c r="A36" s="2" t="s">
        <v>123</v>
      </c>
      <c r="B36" s="17">
        <v>15124.98</v>
      </c>
      <c r="H36" s="91"/>
    </row>
    <row r="37" spans="1:9" ht="12.75" customHeight="1" x14ac:dyDescent="0.35">
      <c r="A37" s="2" t="s">
        <v>124</v>
      </c>
      <c r="B37" s="88">
        <v>552423.66999999993</v>
      </c>
      <c r="C37" s="17"/>
      <c r="H37" s="91"/>
    </row>
    <row r="38" spans="1:9" ht="12.75" customHeight="1" x14ac:dyDescent="0.35">
      <c r="A38" s="2" t="s">
        <v>125</v>
      </c>
      <c r="B38" s="88">
        <v>28263.49</v>
      </c>
      <c r="C38" s="17"/>
      <c r="H38" s="11"/>
    </row>
    <row r="39" spans="1:9" ht="12.75" customHeight="1" x14ac:dyDescent="0.35">
      <c r="A39" s="2" t="s">
        <v>126</v>
      </c>
      <c r="B39" s="88">
        <v>0</v>
      </c>
      <c r="C39" s="17"/>
      <c r="H39" s="62"/>
    </row>
    <row r="40" spans="1:9" x14ac:dyDescent="0.35">
      <c r="A40" s="2" t="s">
        <v>127</v>
      </c>
      <c r="B40" s="77">
        <v>174211.71000000002</v>
      </c>
      <c r="C40" s="17"/>
    </row>
    <row r="42" spans="1:9" x14ac:dyDescent="0.35">
      <c r="A42" s="92" t="s">
        <v>128</v>
      </c>
      <c r="C42" s="17">
        <f>SUM(B43:B44)</f>
        <v>171115.76</v>
      </c>
      <c r="H42" s="93"/>
    </row>
    <row r="43" spans="1:9" x14ac:dyDescent="0.35">
      <c r="A43" s="2" t="s">
        <v>129</v>
      </c>
      <c r="B43" s="46">
        <v>86702.68</v>
      </c>
    </row>
    <row r="44" spans="1:9" ht="12.75" customHeight="1" x14ac:dyDescent="0.35">
      <c r="A44" s="2" t="s">
        <v>130</v>
      </c>
      <c r="B44" s="79">
        <v>84413.08</v>
      </c>
    </row>
    <row r="45" spans="1:9" x14ac:dyDescent="0.35">
      <c r="A45" s="94" t="s">
        <v>131</v>
      </c>
      <c r="B45" s="95"/>
      <c r="C45" s="17">
        <f>SUM(C5:C44)</f>
        <v>17962477.34</v>
      </c>
      <c r="E45" s="7" t="s">
        <v>132</v>
      </c>
      <c r="F45" s="84"/>
      <c r="G45" s="17">
        <f>SUM(G5:G44)</f>
        <v>16845322.25</v>
      </c>
    </row>
    <row r="46" spans="1:9" ht="16.5" customHeight="1" x14ac:dyDescent="0.35">
      <c r="A46" s="94" t="str">
        <f>IF(C46=0,"","UTILIDAD DEL EJERCICIO")</f>
        <v/>
      </c>
      <c r="B46" s="96"/>
      <c r="C46" s="17">
        <f>IF(SUM(-C45+G45)&lt;0,0,SUM(-C45+G45))</f>
        <v>0</v>
      </c>
      <c r="E46" s="97" t="str">
        <f>IF(G46=0,"","PERDIDA DEL EJERCICIO")</f>
        <v>PERDIDA DEL EJERCICIO</v>
      </c>
      <c r="G46" s="98">
        <f>IF(SUM(-G45+C45)&lt;0,0,SUM(-G45+C45))</f>
        <v>1117155.0899999999</v>
      </c>
    </row>
    <row r="47" spans="1:9" ht="14" thickBot="1" x14ac:dyDescent="0.4">
      <c r="A47" s="94" t="s">
        <v>133</v>
      </c>
      <c r="B47" s="99" t="s">
        <v>2</v>
      </c>
      <c r="C47" s="100">
        <f>+C45+C46</f>
        <v>17962477.34</v>
      </c>
      <c r="E47" s="101" t="s">
        <v>134</v>
      </c>
      <c r="F47" s="102" t="s">
        <v>2</v>
      </c>
      <c r="G47" s="100">
        <f>+G45+G46</f>
        <v>17962477.34</v>
      </c>
      <c r="H47" s="98">
        <f>+G47-C47</f>
        <v>0</v>
      </c>
      <c r="I47" s="103"/>
    </row>
    <row r="48" spans="1:9" ht="14" thickTop="1" x14ac:dyDescent="0.35"/>
    <row r="49" spans="1:8" ht="16.5" customHeight="1" x14ac:dyDescent="0.35"/>
    <row r="54" spans="1:8" x14ac:dyDescent="0.35">
      <c r="H54" s="11"/>
    </row>
    <row r="55" spans="1:8" x14ac:dyDescent="0.35">
      <c r="C55" s="17"/>
      <c r="G55" s="98"/>
      <c r="H55" s="11"/>
    </row>
    <row r="56" spans="1:8" x14ac:dyDescent="0.35">
      <c r="H56" s="98"/>
    </row>
    <row r="57" spans="1:8" x14ac:dyDescent="0.35">
      <c r="A57" s="104"/>
      <c r="B57" s="99"/>
      <c r="C57" s="102"/>
      <c r="F57" s="102"/>
      <c r="G57" s="102"/>
    </row>
    <row r="58" spans="1:8" ht="15.5" x14ac:dyDescent="0.35">
      <c r="A58" s="105"/>
      <c r="B58" s="50"/>
      <c r="C58" s="50"/>
      <c r="E58" s="50"/>
      <c r="F58" s="105"/>
      <c r="G58" s="106"/>
    </row>
    <row r="59" spans="1:8" ht="15.5" x14ac:dyDescent="0.35">
      <c r="A59" s="105"/>
      <c r="C59" s="107"/>
      <c r="D59" s="108"/>
      <c r="F59" s="105"/>
      <c r="G59" s="106"/>
    </row>
    <row r="60" spans="1:8" ht="15.5" x14ac:dyDescent="0.35">
      <c r="A60" s="106"/>
      <c r="D60" s="108"/>
      <c r="F60" s="106"/>
      <c r="G60" s="106"/>
    </row>
    <row r="62" spans="1:8" ht="15.5" x14ac:dyDescent="0.35">
      <c r="D62" s="50"/>
    </row>
  </sheetData>
  <printOptions horizontalCentered="1"/>
  <pageMargins left="0.31496062992125984" right="0.23622047244094491" top="0.43307086614173229" bottom="0.19685039370078741" header="0" footer="0"/>
  <pageSetup scale="67" orientation="landscape" r:id="rId1"/>
  <headerFooter alignWithMargins="0"/>
  <rowBreaks count="1" manualBreakCount="1">
    <brk id="67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(BVES)</vt:lpstr>
      <vt:lpstr>EST.RESULTAD (BVES)</vt:lpstr>
      <vt:lpstr>'BALANCE (BVES)'!Área_de_impresión</vt:lpstr>
      <vt:lpstr>'EST.RESULTAD (BVES)'!Área_de_impresión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Mauricio Ramirez Miranda</dc:creator>
  <cp:lastModifiedBy>Jorge Mauricio Ramirez Miranda</cp:lastModifiedBy>
  <dcterms:created xsi:type="dcterms:W3CDTF">2024-08-28T16:44:44Z</dcterms:created>
  <dcterms:modified xsi:type="dcterms:W3CDTF">2024-08-28T16:46:30Z</dcterms:modified>
</cp:coreProperties>
</file>