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IRANDA\OneDrive - RICORP\RICORP\Claudia Guzmán - REMISION EF A BVES\REMISION EF RICORPT\EF 2024\6. JUNIO\"/>
    </mc:Choice>
  </mc:AlternateContent>
  <xr:revisionPtr revIDLastSave="0" documentId="13_ncr:1_{1C1B7D70-4504-47C8-AD89-ED6F76BE8CE8}" xr6:coauthVersionLast="47" xr6:coauthVersionMax="47" xr10:uidLastSave="{00000000-0000-0000-0000-000000000000}"/>
  <bookViews>
    <workbookView xWindow="1560" yWindow="1560" windowWidth="21600" windowHeight="11685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Print_Area" localSheetId="0">'Balance Gral'!$A$1:$E$78</definedName>
    <definedName name="Print_Area" localSheetId="2">'Estado Resultados Acum'!$A$1:$D$54</definedName>
  </definedNames>
  <calcPr calcId="181029"/>
</workbook>
</file>

<file path=xl/calcChain.xml><?xml version="1.0" encoding="utf-8"?>
<calcChain xmlns="http://schemas.openxmlformats.org/spreadsheetml/2006/main">
  <c r="E11" i="1" l="1"/>
  <c r="E37" i="1" l="1"/>
  <c r="E36" i="1"/>
  <c r="E33" i="1"/>
  <c r="E27" i="1"/>
  <c r="G30" i="5"/>
  <c r="G31" i="5"/>
  <c r="G35" i="5"/>
  <c r="G36" i="5"/>
  <c r="G37" i="5"/>
  <c r="G40" i="5"/>
  <c r="D50" i="1"/>
  <c r="D37" i="1"/>
  <c r="D34" i="1"/>
  <c r="E34" i="1" s="1"/>
  <c r="D17" i="1"/>
  <c r="E17" i="1" s="1"/>
  <c r="D49" i="1"/>
  <c r="D68" i="1"/>
  <c r="D39" i="6"/>
  <c r="D20" i="5"/>
  <c r="G20" i="5" s="1"/>
  <c r="D32" i="5"/>
  <c r="G32" i="5" s="1"/>
  <c r="D58" i="1"/>
  <c r="D62" i="1" s="1"/>
  <c r="D13" i="5"/>
  <c r="G13" i="5" s="1"/>
  <c r="D20" i="6"/>
  <c r="D67" i="1"/>
  <c r="D66" i="1"/>
  <c r="G12" i="5"/>
  <c r="D38" i="1" l="1"/>
  <c r="D21" i="5"/>
  <c r="D26" i="5" s="1"/>
  <c r="D34" i="5" s="1"/>
  <c r="D69" i="1"/>
  <c r="D72" i="1" s="1"/>
  <c r="G17" i="5"/>
  <c r="G18" i="5"/>
  <c r="G19" i="5"/>
  <c r="G24" i="5"/>
  <c r="G29" i="5"/>
  <c r="G11" i="5"/>
  <c r="E71" i="1"/>
  <c r="E70" i="1"/>
  <c r="E68" i="1"/>
  <c r="E67" i="1"/>
  <c r="E66" i="1"/>
  <c r="E60" i="1"/>
  <c r="E59" i="1"/>
  <c r="E57" i="1"/>
  <c r="E56" i="1"/>
  <c r="E55" i="1"/>
  <c r="E48" i="1"/>
  <c r="E47" i="1"/>
  <c r="E45" i="1"/>
  <c r="E43" i="1"/>
  <c r="E41" i="1"/>
  <c r="E32" i="1"/>
  <c r="E31" i="1"/>
  <c r="E30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D51" i="1" l="1"/>
  <c r="E38" i="1"/>
  <c r="D24" i="1"/>
  <c r="E23" i="1"/>
  <c r="D42" i="5"/>
  <c r="G42" i="5" s="1"/>
  <c r="G34" i="5"/>
  <c r="D13" i="6"/>
  <c r="D21" i="6" s="1"/>
  <c r="D27" i="6" s="1"/>
  <c r="D32" i="6" s="1"/>
  <c r="E50" i="1"/>
  <c r="E49" i="1"/>
  <c r="G21" i="5" l="1"/>
  <c r="E24" i="1"/>
  <c r="E51" i="1"/>
  <c r="E62" i="1"/>
  <c r="D47" i="6" l="1"/>
  <c r="G26" i="5"/>
  <c r="E72" i="1"/>
  <c r="E58" i="1" l="1"/>
  <c r="E69" i="1" l="1"/>
</calcChain>
</file>

<file path=xl/sharedStrings.xml><?xml version="1.0" encoding="utf-8"?>
<sst xmlns="http://schemas.openxmlformats.org/spreadsheetml/2006/main" count="147" uniqueCount="100">
  <si>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</si>
  <si>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</si>
  <si>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</si>
  <si>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</si>
  <si>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</si>
  <si>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</si>
  <si>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</si>
  <si>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</si>
  <si>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</si>
  <si>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</si>
  <si>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</si>
  <si>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</si>
  <si>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</si>
  <si>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</si>
  <si>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</si>
  <si>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</si>
  <si>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</si>
  <si>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</si>
  <si>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</si>
  <si>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</si>
  <si>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</si>
  <si>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</si>
  <si>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</si>
  <si>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</si>
  <si>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</si>
  <si>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</si>
  <si>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</si>
  <si>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</si>
  <si>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</si>
  <si>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</si>
  <si>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</si>
  <si>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</si>
  <si>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</si>
  <si>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</si>
  <si>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</si>
  <si>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</si>
  <si>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</si>
  <si>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</si>
  <si>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</si>
  <si>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</si>
  <si>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</si>
  <si>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</si>
  <si>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</si>
  <si>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</si>
  <si>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</si>
  <si>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</si>
  <si>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</si>
  <si>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</si>
  <si>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</si>
  <si>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</si>
  <si>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</si>
  <si>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</si>
  <si>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</si>
  <si>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</si>
  <si>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</si>
  <si>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</si>
  <si>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</si>
  <si>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</si>
  <si>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</si>
  <si>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</si>
  <si>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</si>
  <si>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</si>
  <si>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</si>
  <si>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</si>
  <si>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</si>
  <si>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</si>
  <si>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</si>
  <si>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</si>
  <si>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</si>
  <si>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</si>
  <si>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</si>
  <si>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</si>
  <si>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</si>
  <si>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</si>
  <si>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</si>
  <si>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</si>
  <si>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</si>
  <si>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</si>
  <si>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</si>
  <si>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</si>
  <si>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</si>
  <si>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</si>
  <si>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</si>
  <si>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</si>
  <si>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</si>
  <si>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</si>
  <si>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</si>
  <si>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</si>
  <si>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</si>
  <si>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</si>
  <si>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</si>
  <si>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</si>
  <si>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</si>
  <si>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</si>
  <si>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</si>
  <si>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</si>
  <si>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</si>
  <si>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Balance General al 30 de junio de 2024</t>
  </si>
  <si>
    <t>Periodo del 1 al 30 de junio de 2024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</si>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</sst>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showGridLines="0" view="pageBreakPreview" topLeftCell="B1" zoomScale="106" zoomScaleNormal="100" zoomScaleSheetLayoutView="106" workbookViewId="0">
      <selection activeCell="B6" sqref="B6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1.42578125" customWidth="1"/>
    <col min="8" max="8" width="13" customWidth="1"/>
  </cols>
  <sheetData>
    <row r="1" spans="1:5">
      <c r="B1" s="17" t="s">
        <v>0</v>
      </c>
      <c r="C1" s="17"/>
      <c r="D1" s="17"/>
      <c r="E1" s="17"/>
    </row>
    <row r="2" spans="1:5">
      <c r="B2" s="17" t="s">
        <v>25</v>
      </c>
      <c r="C2" s="17"/>
      <c r="D2" s="17"/>
      <c r="E2" s="17"/>
    </row>
    <row r="3" spans="1:5">
      <c r="B3" s="17" t="s">
        <v>36</v>
      </c>
      <c r="C3" s="17"/>
      <c r="D3" s="17"/>
      <c r="E3" s="17"/>
    </row>
    <row r="4" spans="1:5">
      <c r="B4" s="17" t="s">
        <v>97</v>
      </c>
      <c r="C4" s="17"/>
      <c r="D4" s="17"/>
      <c r="E4" s="17"/>
    </row>
    <row r="5" spans="1:5">
      <c r="B5" s="17" t="s">
        <v>99</v>
      </c>
      <c r="C5" s="17"/>
      <c r="D5" s="17"/>
      <c r="E5" s="17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73113.78</v>
      </c>
      <c r="E10" s="3">
        <f t="shared" ref="E10:E72" si="0">ROUND((D10/1000),2)</f>
        <v>73.11</v>
      </c>
    </row>
    <row r="11" spans="1:5" ht="12" customHeight="1">
      <c r="A11">
        <v>113</v>
      </c>
      <c r="B11" t="s">
        <v>22</v>
      </c>
      <c r="D11" s="3">
        <v>1533676.55</v>
      </c>
      <c r="E11" s="3">
        <f>ROUND((D11/1000),2)</f>
        <v>1533.68</v>
      </c>
    </row>
    <row r="12" spans="1:5" ht="12" customHeight="1">
      <c r="B12" t="s">
        <v>41</v>
      </c>
      <c r="D12" s="3">
        <v>668726.19999999995</v>
      </c>
      <c r="E12" s="3">
        <f t="shared" si="0"/>
        <v>668.73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1941.83</v>
      </c>
      <c r="E14" s="3">
        <f t="shared" si="0"/>
        <v>1.94</v>
      </c>
    </row>
    <row r="15" spans="1:5" ht="12" customHeight="1">
      <c r="A15">
        <v>118</v>
      </c>
      <c r="B15" t="s">
        <v>20</v>
      </c>
      <c r="D15" s="3">
        <v>25477.21</v>
      </c>
      <c r="E15" s="3">
        <f t="shared" si="0"/>
        <v>25.48</v>
      </c>
    </row>
    <row r="16" spans="1:5" ht="11.25" customHeight="1">
      <c r="A16">
        <v>119</v>
      </c>
      <c r="B16" t="s">
        <v>19</v>
      </c>
      <c r="D16" s="4">
        <v>27407.81</v>
      </c>
      <c r="E16" s="4">
        <f t="shared" si="0"/>
        <v>27.41</v>
      </c>
    </row>
    <row r="17" spans="1:5" ht="15" customHeight="1">
      <c r="B17" s="1"/>
      <c r="C17" s="1"/>
      <c r="D17" s="8">
        <f>SUM(D9:D16)</f>
        <v>2330593.3800000004</v>
      </c>
      <c r="E17" s="8">
        <f>ROUND((D17/1000),2)+0.01</f>
        <v>2330.6000000000004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258612.4</v>
      </c>
      <c r="E19" s="3">
        <f t="shared" si="0"/>
        <v>258.61</v>
      </c>
    </row>
    <row r="20" spans="1:5" ht="12" customHeight="1">
      <c r="A20">
        <v>121</v>
      </c>
      <c r="B20" t="s">
        <v>7</v>
      </c>
      <c r="D20" s="3">
        <v>28839.51</v>
      </c>
      <c r="E20" s="3">
        <f t="shared" si="0"/>
        <v>28.84</v>
      </c>
    </row>
    <row r="21" spans="1:5" ht="12" customHeight="1">
      <c r="B21" t="s">
        <v>63</v>
      </c>
      <c r="C21" s="14"/>
      <c r="D21" s="3">
        <v>3211.25</v>
      </c>
      <c r="E21" s="3">
        <f t="shared" si="0"/>
        <v>3.21</v>
      </c>
    </row>
    <row r="22" spans="1:5" ht="12" customHeight="1">
      <c r="A22">
        <v>125</v>
      </c>
      <c r="B22" t="s">
        <v>8</v>
      </c>
      <c r="D22" s="4">
        <v>1284.2</v>
      </c>
      <c r="E22" s="4">
        <f t="shared" si="0"/>
        <v>1.28</v>
      </c>
    </row>
    <row r="23" spans="1:5" ht="13.5" customHeight="1">
      <c r="B23" s="1"/>
      <c r="C23" s="1"/>
      <c r="D23" s="8">
        <f>SUM(D19:D22)</f>
        <v>291947.36</v>
      </c>
      <c r="E23" s="8">
        <f>ROUND((D23/1000),2)-0.01</f>
        <v>291.94</v>
      </c>
    </row>
    <row r="24" spans="1:5" ht="15" customHeight="1" thickBot="1">
      <c r="B24" s="1" t="s">
        <v>9</v>
      </c>
      <c r="C24" s="1"/>
      <c r="D24" s="7">
        <f>D17+D23</f>
        <v>2622540.7400000002</v>
      </c>
      <c r="E24" s="7">
        <f t="shared" si="0"/>
        <v>2622.54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94</v>
      </c>
      <c r="C27" s="1"/>
      <c r="D27" s="3">
        <v>920.54</v>
      </c>
      <c r="E27" s="3">
        <f t="shared" si="0"/>
        <v>0.92</v>
      </c>
    </row>
    <row r="28" spans="1:5" ht="12" customHeight="1">
      <c r="A28">
        <v>213</v>
      </c>
      <c r="B28" t="s">
        <v>95</v>
      </c>
      <c r="D28" s="3">
        <v>39463.599999999999</v>
      </c>
      <c r="E28" s="3">
        <f t="shared" si="0"/>
        <v>39.46</v>
      </c>
    </row>
    <row r="29" spans="1:5" ht="12" hidden="1" customHeight="1">
      <c r="B29" t="s">
        <v>93</v>
      </c>
      <c r="D29" s="3">
        <v>0</v>
      </c>
      <c r="E29" s="3"/>
    </row>
    <row r="30" spans="1:5" ht="12" customHeight="1">
      <c r="B30" t="s">
        <v>18</v>
      </c>
      <c r="D30" s="3">
        <v>62016.86</v>
      </c>
      <c r="E30" s="3">
        <f t="shared" si="0"/>
        <v>62.02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3067.77</v>
      </c>
      <c r="E32" s="3">
        <f t="shared" si="0"/>
        <v>3.07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105468.77</v>
      </c>
      <c r="E34" s="8">
        <f t="shared" si="0"/>
        <v>105.47</v>
      </c>
    </row>
    <row r="35" spans="1:5" ht="12" customHeight="1">
      <c r="B35" s="1" t="s">
        <v>90</v>
      </c>
      <c r="D35" s="3"/>
      <c r="E35" s="3"/>
    </row>
    <row r="36" spans="1:5" ht="12" customHeight="1">
      <c r="B36" t="s">
        <v>96</v>
      </c>
      <c r="D36" s="3">
        <v>161083.68</v>
      </c>
      <c r="E36" s="3">
        <f t="shared" si="0"/>
        <v>161.08000000000001</v>
      </c>
    </row>
    <row r="37" spans="1:5" ht="12" customHeight="1">
      <c r="D37" s="8">
        <f>+D36</f>
        <v>161083.68</v>
      </c>
      <c r="E37" s="8">
        <f t="shared" si="0"/>
        <v>161.08000000000001</v>
      </c>
    </row>
    <row r="38" spans="1:5" ht="13.5" customHeight="1">
      <c r="B38" s="1" t="s">
        <v>59</v>
      </c>
      <c r="C38" s="1"/>
      <c r="D38" s="8">
        <f>+D37+D34</f>
        <v>266552.45</v>
      </c>
      <c r="E38" s="8">
        <f t="shared" si="0"/>
        <v>266.55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1300000</v>
      </c>
      <c r="E41" s="3">
        <f t="shared" si="0"/>
        <v>1300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260000</v>
      </c>
      <c r="E43" s="3">
        <f t="shared" si="0"/>
        <v>260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275747.67</v>
      </c>
      <c r="E47" s="3">
        <f t="shared" si="0"/>
        <v>275.75</v>
      </c>
    </row>
    <row r="48" spans="1:5" ht="12" customHeight="1">
      <c r="A48">
        <v>341</v>
      </c>
      <c r="B48" t="s">
        <v>15</v>
      </c>
      <c r="D48" s="4">
        <v>520240.62</v>
      </c>
      <c r="E48" s="4">
        <f t="shared" si="0"/>
        <v>520.24</v>
      </c>
    </row>
    <row r="49" spans="2:8" ht="13.5" customHeight="1">
      <c r="D49" s="3">
        <f>SUM(D47:D48)</f>
        <v>795988.29</v>
      </c>
      <c r="E49" s="3">
        <f t="shared" si="0"/>
        <v>795.99</v>
      </c>
    </row>
    <row r="50" spans="2:8" ht="13.5" customHeight="1">
      <c r="B50" s="1" t="s">
        <v>60</v>
      </c>
      <c r="C50" s="1"/>
      <c r="D50" s="6">
        <f>SUM(D41:D48)</f>
        <v>2355988.29</v>
      </c>
      <c r="E50" s="6">
        <f t="shared" si="0"/>
        <v>2355.9899999999998</v>
      </c>
    </row>
    <row r="51" spans="2:8" ht="15" customHeight="1" thickBot="1">
      <c r="B51" s="1" t="s">
        <v>16</v>
      </c>
      <c r="C51" s="1"/>
      <c r="D51" s="7">
        <f>D38+D50</f>
        <v>2622540.7400000002</v>
      </c>
      <c r="E51" s="7">
        <f t="shared" si="0"/>
        <v>2622.54</v>
      </c>
      <c r="F51" s="10"/>
      <c r="G51" s="10"/>
      <c r="H51" s="3"/>
    </row>
    <row r="52" spans="2:8" ht="6.75" customHeight="1">
      <c r="B52" s="1"/>
      <c r="C52" s="1"/>
      <c r="D52" s="5"/>
      <c r="E52" s="5"/>
    </row>
    <row r="53" spans="2:8" ht="12" customHeight="1">
      <c r="B53" s="1" t="s">
        <v>53</v>
      </c>
      <c r="C53" s="1"/>
      <c r="D53" s="5"/>
      <c r="E53" s="5"/>
    </row>
    <row r="54" spans="2:8">
      <c r="B54" s="1" t="s">
        <v>54</v>
      </c>
      <c r="C54" s="1"/>
      <c r="D54" s="5"/>
      <c r="E54" s="5"/>
    </row>
    <row r="55" spans="2:8">
      <c r="B55" t="s">
        <v>77</v>
      </c>
      <c r="C55" s="1"/>
      <c r="D55" s="3">
        <v>73400.89</v>
      </c>
      <c r="E55" s="3">
        <f t="shared" si="0"/>
        <v>73.400000000000006</v>
      </c>
    </row>
    <row r="56" spans="2:8" hidden="1">
      <c r="B56" t="s">
        <v>61</v>
      </c>
      <c r="C56" s="1"/>
      <c r="D56" s="3">
        <v>0</v>
      </c>
      <c r="E56" s="3">
        <f t="shared" si="0"/>
        <v>0</v>
      </c>
    </row>
    <row r="57" spans="2:8">
      <c r="B57" t="s">
        <v>55</v>
      </c>
      <c r="D57" s="3">
        <v>144370418</v>
      </c>
      <c r="E57" s="3">
        <f t="shared" si="0"/>
        <v>144370.42000000001</v>
      </c>
    </row>
    <row r="58" spans="2:8" ht="13.5" hidden="1" customHeight="1">
      <c r="B58" s="1"/>
      <c r="C58" s="1"/>
      <c r="D58" s="8">
        <f>SUM(D55:D57)</f>
        <v>144443818.88999999</v>
      </c>
      <c r="E58" s="8">
        <f t="shared" si="0"/>
        <v>144443.82</v>
      </c>
    </row>
    <row r="59" spans="2:8" ht="9.75" hidden="1" customHeight="1">
      <c r="B59" s="1" t="s">
        <v>71</v>
      </c>
      <c r="C59" s="1"/>
      <c r="D59" s="5"/>
      <c r="E59" s="5">
        <f t="shared" si="0"/>
        <v>0</v>
      </c>
    </row>
    <row r="60" spans="2:8" ht="15" hidden="1" customHeight="1">
      <c r="B60" t="s">
        <v>88</v>
      </c>
      <c r="C60" s="1"/>
      <c r="D60" s="3"/>
      <c r="E60" s="3">
        <f t="shared" si="0"/>
        <v>0</v>
      </c>
    </row>
    <row r="61" spans="2:8" ht="5.25" hidden="1" customHeight="1">
      <c r="C61" s="1"/>
      <c r="D61" s="3"/>
      <c r="E61" s="3"/>
    </row>
    <row r="62" spans="2:8" ht="14.25" customHeight="1">
      <c r="B62" s="1" t="s">
        <v>72</v>
      </c>
      <c r="C62" s="1"/>
      <c r="D62" s="8">
        <f>SUM(D58:D60)</f>
        <v>144443818.88999999</v>
      </c>
      <c r="E62" s="8">
        <f t="shared" si="0"/>
        <v>144443.82</v>
      </c>
    </row>
    <row r="63" spans="2:8" ht="13.5" customHeight="1">
      <c r="B63" s="1"/>
      <c r="C63" s="1"/>
      <c r="D63" s="5"/>
      <c r="E63" s="5"/>
    </row>
    <row r="64" spans="2:8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73400.89</v>
      </c>
      <c r="E66" s="3">
        <f t="shared" si="0"/>
        <v>73.400000000000006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f>+D57</f>
        <v>144370418</v>
      </c>
      <c r="E68" s="3">
        <f t="shared" si="0"/>
        <v>144370.42000000001</v>
      </c>
    </row>
    <row r="69" spans="2:5" ht="15" hidden="1" customHeight="1">
      <c r="B69" s="1"/>
      <c r="C69" s="1"/>
      <c r="D69" s="8">
        <f>SUM(D66:D68)</f>
        <v>144443818.88999999</v>
      </c>
      <c r="E69" s="8">
        <f t="shared" si="0"/>
        <v>144443.82</v>
      </c>
    </row>
    <row r="70" spans="2:5" ht="14.25" hidden="1" customHeight="1">
      <c r="B70" s="1" t="s">
        <v>74</v>
      </c>
      <c r="C70" s="1"/>
      <c r="D70" s="5"/>
      <c r="E70" s="5">
        <f t="shared" si="0"/>
        <v>0</v>
      </c>
    </row>
    <row r="71" spans="2:5" hidden="1">
      <c r="B71" t="s">
        <v>89</v>
      </c>
      <c r="C71" s="1"/>
      <c r="D71" s="3">
        <v>0</v>
      </c>
      <c r="E71" s="3">
        <f t="shared" si="0"/>
        <v>0</v>
      </c>
    </row>
    <row r="72" spans="2:5">
      <c r="B72" s="1" t="s">
        <v>73</v>
      </c>
      <c r="C72" s="1"/>
      <c r="D72" s="8">
        <f>SUM(D69:D71)</f>
        <v>144443818.88999999</v>
      </c>
      <c r="E72" s="8">
        <f t="shared" si="0"/>
        <v>144443.82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t="s">
        <v>75</v>
      </c>
    </row>
    <row r="78" spans="2:5" ht="15" customHeight="1">
      <c r="B78" t="s">
        <v>64</v>
      </c>
      <c r="C78" s="16" t="s">
        <v>83</v>
      </c>
      <c r="D78" s="16"/>
      <c r="E78" s="16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tabSelected="1" view="pageBreakPreview" topLeftCell="B16" zoomScaleNormal="95" zoomScaleSheetLayoutView="100" workbookViewId="0">
      <selection activeCell="B32" sqref="B32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1.42578125" customWidth="1"/>
  </cols>
  <sheetData>
    <row r="2" spans="1:7">
      <c r="B2" s="17" t="s">
        <v>0</v>
      </c>
      <c r="C2" s="17"/>
      <c r="D2" s="17"/>
      <c r="E2" s="17"/>
      <c r="F2" s="17"/>
      <c r="G2" s="17"/>
    </row>
    <row r="3" spans="1:7">
      <c r="B3" s="17" t="s">
        <v>25</v>
      </c>
      <c r="C3" s="17"/>
      <c r="D3" s="17"/>
      <c r="E3" s="17"/>
      <c r="F3" s="17"/>
      <c r="G3" s="17"/>
    </row>
    <row r="4" spans="1:7">
      <c r="B4" s="17" t="s">
        <v>36</v>
      </c>
      <c r="C4" s="17"/>
      <c r="D4" s="17"/>
      <c r="E4" s="17"/>
      <c r="F4" s="17"/>
      <c r="G4" s="17"/>
    </row>
    <row r="5" spans="1:7">
      <c r="B5" s="17" t="s">
        <v>49</v>
      </c>
      <c r="C5" s="17"/>
      <c r="D5" s="17"/>
      <c r="E5" s="17"/>
      <c r="F5" s="17"/>
      <c r="G5" s="17"/>
    </row>
    <row r="6" spans="1:7">
      <c r="B6" s="17" t="s">
        <v>98</v>
      </c>
      <c r="C6" s="17"/>
      <c r="D6" s="17"/>
      <c r="E6" s="17"/>
      <c r="F6" s="17"/>
      <c r="G6" s="17"/>
    </row>
    <row r="7" spans="1:7">
      <c r="B7" s="17" t="s">
        <v>99</v>
      </c>
      <c r="C7" s="17"/>
      <c r="D7" s="17"/>
      <c r="E7" s="17"/>
      <c r="F7" s="17"/>
      <c r="G7" s="17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167488.74</v>
      </c>
      <c r="E11" s="3"/>
      <c r="G11" s="4">
        <f>ROUND((D11/1000),2)</f>
        <v>167.49</v>
      </c>
    </row>
    <row r="12" spans="1:7" ht="15" hidden="1" customHeight="1">
      <c r="B12" t="s">
        <v>45</v>
      </c>
      <c r="C12" s="1"/>
      <c r="D12" s="4">
        <v>0</v>
      </c>
      <c r="E12" s="3"/>
      <c r="G12" s="4">
        <f>ROUND((D12/1000),2)-0.01</f>
        <v>-0.01</v>
      </c>
    </row>
    <row r="13" spans="1:7" ht="14.25" customHeight="1">
      <c r="D13" s="3">
        <f>+D11+D12</f>
        <v>167488.74</v>
      </c>
      <c r="E13" s="3"/>
      <c r="G13" s="3">
        <f>ROUND((D13/1000),2)</f>
        <v>167.49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>
      <c r="A17">
        <v>410</v>
      </c>
      <c r="B17" t="s">
        <v>46</v>
      </c>
      <c r="D17" s="3">
        <v>22320</v>
      </c>
      <c r="E17" s="3"/>
      <c r="G17" s="3">
        <f t="shared" ref="G17:G42" si="0">ROUND((D17/1000),2)</f>
        <v>22.32</v>
      </c>
    </row>
    <row r="18" spans="1:7">
      <c r="A18">
        <v>411</v>
      </c>
      <c r="B18" t="s">
        <v>28</v>
      </c>
      <c r="D18" s="3">
        <v>71571.429999999993</v>
      </c>
      <c r="E18" s="3"/>
      <c r="G18" s="3">
        <f t="shared" si="0"/>
        <v>71.569999999999993</v>
      </c>
    </row>
    <row r="19" spans="1:7">
      <c r="A19">
        <v>412</v>
      </c>
      <c r="B19" t="s">
        <v>29</v>
      </c>
      <c r="D19" s="4">
        <v>2797.75</v>
      </c>
      <c r="E19" s="3"/>
      <c r="G19" s="4">
        <f t="shared" si="0"/>
        <v>2.8</v>
      </c>
    </row>
    <row r="20" spans="1:7">
      <c r="D20" s="3">
        <f>SUM(D17:D19)</f>
        <v>96689.18</v>
      </c>
      <c r="E20" s="3"/>
      <c r="G20" s="3">
        <f>ROUND((D20/1000),2)</f>
        <v>96.69</v>
      </c>
    </row>
    <row r="21" spans="1:7" ht="15.75" thickBot="1">
      <c r="B21" s="1" t="s">
        <v>50</v>
      </c>
      <c r="C21" s="1"/>
      <c r="D21" s="7">
        <f>D13-D20</f>
        <v>70799.56</v>
      </c>
      <c r="E21" s="5"/>
      <c r="G21" s="7">
        <f t="shared" si="0"/>
        <v>70.8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7819.25</v>
      </c>
      <c r="E24" s="3"/>
      <c r="G24" s="3">
        <f t="shared" si="0"/>
        <v>7.82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78618.81</v>
      </c>
      <c r="E26" s="5"/>
      <c r="G26" s="7">
        <f t="shared" si="0"/>
        <v>78.62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82.21</v>
      </c>
      <c r="E29" s="3"/>
      <c r="G29" s="3">
        <f t="shared" si="0"/>
        <v>0.08</v>
      </c>
    </row>
    <row r="30" spans="1:7">
      <c r="B30" t="s">
        <v>92</v>
      </c>
      <c r="D30" s="3">
        <v>1321.3</v>
      </c>
      <c r="E30" s="3"/>
      <c r="G30" s="3">
        <f t="shared" si="0"/>
        <v>1.32</v>
      </c>
    </row>
    <row r="31" spans="1:7" hidden="1">
      <c r="B31" t="s">
        <v>80</v>
      </c>
      <c r="D31" s="3">
        <v>0</v>
      </c>
      <c r="E31" s="3"/>
      <c r="G31" s="3">
        <f t="shared" si="0"/>
        <v>0</v>
      </c>
    </row>
    <row r="32" spans="1:7">
      <c r="D32" s="6">
        <f>SUM(D29:D31)</f>
        <v>1403.51</v>
      </c>
      <c r="E32" s="3"/>
      <c r="G32" s="6">
        <f t="shared" si="0"/>
        <v>1.4</v>
      </c>
    </row>
    <row r="33" spans="2:7" ht="9" customHeight="1">
      <c r="D33" s="3"/>
      <c r="E33" s="3"/>
      <c r="G33" s="3"/>
    </row>
    <row r="34" spans="2:7">
      <c r="B34" s="1" t="s">
        <v>67</v>
      </c>
      <c r="D34" s="4">
        <f>D26-D32</f>
        <v>77215.3</v>
      </c>
      <c r="E34" s="3"/>
      <c r="G34" s="4">
        <f t="shared" si="0"/>
        <v>77.22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customHeight="1">
      <c r="D38" s="3"/>
      <c r="E38" s="3"/>
      <c r="G38" s="3"/>
    </row>
    <row r="39" spans="2:7" ht="15" customHeight="1">
      <c r="B39" s="1" t="s">
        <v>76</v>
      </c>
      <c r="D39" s="3"/>
      <c r="E39" s="3"/>
      <c r="G39" s="3"/>
    </row>
    <row r="40" spans="2:7">
      <c r="B40" t="s">
        <v>76</v>
      </c>
      <c r="D40" s="3">
        <v>2630.29</v>
      </c>
      <c r="E40" s="3"/>
      <c r="G40" s="3">
        <f t="shared" si="0"/>
        <v>2.63</v>
      </c>
    </row>
    <row r="41" spans="2:7" ht="9" customHeight="1">
      <c r="D41" s="3"/>
      <c r="E41" s="3"/>
      <c r="G41" s="3"/>
    </row>
    <row r="42" spans="2:7" ht="15" customHeight="1" thickBot="1">
      <c r="B42" s="1" t="s">
        <v>81</v>
      </c>
      <c r="D42" s="7">
        <f>+D34+D37-D40</f>
        <v>74585.010000000009</v>
      </c>
      <c r="E42" s="5"/>
      <c r="G42" s="7">
        <f t="shared" si="0"/>
        <v>74.59</v>
      </c>
    </row>
    <row r="43" spans="2:7" ht="11.25" customHeight="1">
      <c r="B43" s="1"/>
      <c r="D43" s="3"/>
      <c r="E43" s="3"/>
      <c r="G43" s="3"/>
    </row>
    <row r="49" spans="2:7">
      <c r="B49" t="s">
        <v>65</v>
      </c>
      <c r="C49" s="18" t="s">
        <v>75</v>
      </c>
      <c r="D49" s="18"/>
      <c r="E49" s="18"/>
      <c r="F49" s="18"/>
      <c r="G49" s="18"/>
    </row>
    <row r="50" spans="2:7">
      <c r="B50" t="s">
        <v>84</v>
      </c>
      <c r="C50" s="18" t="s">
        <v>83</v>
      </c>
      <c r="D50" s="18"/>
      <c r="E50" s="18"/>
      <c r="F50" s="18"/>
      <c r="G50" s="18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8">
    <mergeCell ref="B7:G7"/>
    <mergeCell ref="C49:G49"/>
    <mergeCell ref="C50:G50"/>
    <mergeCell ref="B2:G2"/>
    <mergeCell ref="B3:G3"/>
    <mergeCell ref="B4:G4"/>
    <mergeCell ref="B5:G5"/>
    <mergeCell ref="B6:G6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91</v>
      </c>
      <c r="C6" s="17"/>
      <c r="D6" s="17"/>
    </row>
    <row r="7" spans="1:8">
      <c r="B7" s="17" t="s">
        <v>85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92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2024-05-15T15:09:45Z</cp:lastPrinted>
  <dcterms:created xsi:type="dcterms:W3CDTF">2012-01-02T21:57:10Z</dcterms:created>
  <dcterms:modified xsi:type="dcterms:W3CDTF">2024-07-11T15:01:33Z</dcterms:modified>
</cp:coreProperties>
</file>