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B8A455BB-BD28-446D-AABF-5A325DCE26D6}" xr6:coauthVersionLast="47" xr6:coauthVersionMax="47" xr10:uidLastSave="{00000000-0000-0000-0000-000000000000}"/>
  <bookViews>
    <workbookView xWindow="-110" yWindow="-110" windowWidth="19420" windowHeight="10300" activeTab="1" xr2:uid="{CC5DA255-8C40-49DD-8B2A-7014CCC4DD02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0" i="2"/>
  <c r="G28" i="2"/>
  <c r="C28" i="2"/>
  <c r="G23" i="2"/>
  <c r="C23" i="2"/>
  <c r="G19" i="2"/>
  <c r="C17" i="2"/>
  <c r="G15" i="2"/>
  <c r="C12" i="2"/>
  <c r="G10" i="2"/>
  <c r="C9" i="2"/>
  <c r="G5" i="2"/>
  <c r="C5" i="2"/>
  <c r="C45" i="2" s="1"/>
  <c r="C53" i="1"/>
  <c r="H53" i="1" s="1"/>
  <c r="G53" i="1"/>
  <c r="C47" i="1"/>
  <c r="G47" i="1"/>
  <c r="H47" i="1" s="1"/>
  <c r="G41" i="1"/>
  <c r="G39" i="1"/>
  <c r="G37" i="1"/>
  <c r="C33" i="1"/>
  <c r="G35" i="1"/>
  <c r="G30" i="1"/>
  <c r="G28" i="1"/>
  <c r="C28" i="1"/>
  <c r="G24" i="1"/>
  <c r="C25" i="1"/>
  <c r="G22" i="1"/>
  <c r="C19" i="1"/>
  <c r="G19" i="1"/>
  <c r="G17" i="1"/>
  <c r="C15" i="1"/>
  <c r="G14" i="1"/>
  <c r="C10" i="1"/>
  <c r="G9" i="1"/>
  <c r="G6" i="1"/>
  <c r="C6" i="1"/>
  <c r="C46" i="2" l="1"/>
  <c r="A46" i="2" s="1"/>
  <c r="G44" i="1"/>
  <c r="G45" i="2"/>
  <c r="C45" i="1"/>
  <c r="G32" i="1"/>
  <c r="G45" i="1" s="1"/>
  <c r="E42" i="1"/>
  <c r="C47" i="2" l="1"/>
  <c r="G46" i="2"/>
  <c r="E46" i="2" s="1"/>
  <c r="H45" i="1"/>
  <c r="G47" i="2" l="1"/>
  <c r="H47" i="2" s="1"/>
</calcChain>
</file>

<file path=xl/sharedStrings.xml><?xml version="1.0" encoding="utf-8"?>
<sst xmlns="http://schemas.openxmlformats.org/spreadsheetml/2006/main" count="160" uniqueCount="136">
  <si>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</si>
  <si>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</si>
  <si>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</si>
  <si>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</si>
  <si>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</si>
  <si>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</si>
  <si>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</si>
  <si>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</si>
  <si>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</si>
  <si>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</si>
  <si>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</si>
  <si>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</si>
  <si>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</si>
  <si>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</si>
  <si>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</si>
  <si>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</si>
  <si>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</si>
  <si>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</si>
  <si>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</si>
  <si>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</si>
  <si>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</si>
  <si>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</si>
  <si>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</si>
  <si>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</si>
  <si>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</si>
  <si>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</si>
  <si>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</si>
  <si>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</si>
  <si>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</si>
  <si>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</si>
  <si>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</si>
  <si>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</si>
  <si>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</si>
  <si>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</si>
  <si>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</si>
  <si>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</si>
  <si>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</si>
  <si>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</si>
  <si>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</si>
  <si>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</si>
  <si>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</si>
  <si>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</si>
  <si>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</si>
  <si>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</si>
  <si>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</si>
  <si>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</si>
  <si>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</si>
  <si>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</si>
  <si>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</si>
  <si>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</si>
  <si>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</si>
  <si>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</si>
  <si>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</si>
  <si>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</si>
  <si>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</si>
  <si>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</si>
  <si>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</si>
  <si>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</si>
  <si>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</si>
  <si>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</si>
  <si>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</si>
  <si>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</si>
  <si>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</si>
  <si>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</si>
  <si>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</si>
  <si>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</si>
  <si>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</si>
  <si>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</si>
  <si>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</si>
  <si>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</si>
  <si>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</si>
  <si>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</si>
  <si>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</si>
  <si>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</si>
  <si>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</si>
  <si>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</si>
  <si>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</si>
  <si>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</si>
  <si>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</si>
  <si>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</si>
  <si>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</si>
  <si>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</si>
  <si>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</si>
  <si>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</si>
  <si>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</si>
  <si>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</si>
  <si>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</si>
  <si>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</si>
  <si>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</si>
  <si>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</si>
  <si>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</si>
  <si>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</si>
  <si>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</si>
  <si>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</si>
  <si>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</si>
  <si>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</si>
  <si>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</si>
  <si>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</si>
  <si>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</si>
  <si>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</si>
  <si>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</si>
  <si>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</si>
  <si>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</si>
  <si>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</si>
  <si>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</si>
  <si>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</si>
  <si>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</si>
  <si>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</si>
  <si>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</si>
  <si>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</si>
  <si>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</si>
  <si>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</si>
  <si>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</si>
  <si>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</si>
  <si>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</si>
  <si>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</si>
  <si>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</si>
  <si>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</si>
  <si>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</si>
  <si>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</si>
  <si>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</si>
  <si>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</si>
  <si>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</si>
  <si>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</si>
  <si>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</si>
  <si>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</si>
  <si>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</si>
  <si>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</si>
  <si>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</si>
  <si>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</si>
  <si>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</si>
  <si>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</si>
  <si>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</si>
  <si>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</si>
  <si>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ABRIL DE 2024</t>
  </si>
  <si>
    <t>ESTADO DE RESULTADO DEL 01 DE ENERO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</si>
</sst>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0" borderId="0" xfId="2" applyFont="1"/>
    <xf numFmtId="1" fontId="0" fillId="0" borderId="0" xfId="0" applyNumberForma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" fontId="10" fillId="0" borderId="0" xfId="0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0" fillId="0" borderId="0" xfId="0" applyNumberFormat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4" fontId="1" fillId="0" borderId="0" xfId="0" applyNumberFormat="1" applyFont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4" fontId="0" fillId="0" borderId="2" xfId="0" applyNumberFormat="1" applyBorder="1"/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164" fontId="1" fillId="0" borderId="2" xfId="0" applyNumberFormat="1" applyFont="1" applyBorder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4DD737FC-CCFC-4397-9566-CD9CA1013473}"/>
    <cellStyle name="Moneda 2" xfId="4" xr:uid="{A9B046BD-0F79-49A9-884D-ADAFC96CAF69}"/>
    <cellStyle name="Normal" xfId="0" builtinId="0"/>
    <cellStyle name="Normal 2" xfId="2" xr:uid="{BC585A22-8620-464E-B79E-BDA290C9A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53FD13F-37F1-45F3-9402-1EE097A77900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0F3652D-DC50-4E4E-8DE4-2162955E67E7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53ABD5-CF2F-4025-82E7-9D4BB886C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E689358-F64A-466E-89B3-EB078B185902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65378F4-66EF-4DEE-A4B5-F5CE9165F2C2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60E2BB-D2AE-4F66-9B62-6210AA817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4219-7287-4FAE-A715-EE1CD599FCAC}">
  <sheetPr>
    <tabColor rgb="FF0070C0"/>
    <pageSetUpPr fitToPage="1"/>
  </sheetPr>
  <dimension ref="A1:O65"/>
  <sheetViews>
    <sheetView view="pageBreakPreview" topLeftCell="A47" zoomScaleNormal="100" zoomScaleSheetLayoutView="100" workbookViewId="0">
      <selection activeCell="B50" sqref="B50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hidden="1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134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410922.42</v>
      </c>
      <c r="D6" s="11"/>
      <c r="E6" s="8" t="s">
        <v>6</v>
      </c>
      <c r="F6" s="12"/>
      <c r="G6" s="10">
        <f>SUM(F7:F8)</f>
        <v>1725235.78</v>
      </c>
      <c r="H6" s="11">
        <v>0</v>
      </c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848805.27</v>
      </c>
      <c r="G7" s="10"/>
    </row>
    <row r="8" spans="1:11" ht="12.75" customHeight="1" x14ac:dyDescent="0.25">
      <c r="A8" s="5" t="s">
        <v>9</v>
      </c>
      <c r="B8" s="14">
        <v>409822.42</v>
      </c>
      <c r="C8" s="10"/>
      <c r="D8" s="2" t="s">
        <v>2</v>
      </c>
      <c r="E8" s="5" t="s">
        <v>10</v>
      </c>
      <c r="F8" s="15">
        <v>876430.51</v>
      </c>
    </row>
    <row r="9" spans="1:11" ht="12.75" customHeight="1" x14ac:dyDescent="0.25">
      <c r="B9" s="9"/>
      <c r="E9" s="8" t="s">
        <v>11</v>
      </c>
      <c r="F9" s="12"/>
      <c r="G9" s="10">
        <f>SUM(F10:F13)</f>
        <v>4673329.53</v>
      </c>
      <c r="H9" s="11"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4053893.5700000003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608000</v>
      </c>
      <c r="E11" s="5" t="s">
        <v>15</v>
      </c>
      <c r="F11" s="17">
        <v>0</v>
      </c>
    </row>
    <row r="12" spans="1:11" ht="12.75" customHeight="1" x14ac:dyDescent="0.25">
      <c r="A12" s="5" t="s">
        <v>16</v>
      </c>
      <c r="B12" s="13">
        <v>3441198.89</v>
      </c>
      <c r="D12" s="18"/>
      <c r="E12" s="5" t="s">
        <v>17</v>
      </c>
      <c r="F12" s="17">
        <v>4612653.6900000004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4694.68</v>
      </c>
      <c r="D13" s="18"/>
      <c r="E13" s="5" t="s">
        <v>19</v>
      </c>
      <c r="F13" s="15">
        <v>28404.55</v>
      </c>
      <c r="H13" s="19"/>
    </row>
    <row r="14" spans="1:11" ht="12.75" customHeight="1" x14ac:dyDescent="0.25">
      <c r="B14" s="16"/>
      <c r="D14" s="18"/>
      <c r="E14" s="8" t="s">
        <v>20</v>
      </c>
      <c r="G14" s="21">
        <f>SUM(F15:F16)</f>
        <v>1762929.6300000001</v>
      </c>
      <c r="H14" s="11">
        <v>0</v>
      </c>
      <c r="K14" s="20"/>
    </row>
    <row r="15" spans="1:11" ht="12.75" customHeight="1" x14ac:dyDescent="0.25">
      <c r="A15" s="8" t="s">
        <v>21</v>
      </c>
      <c r="B15" s="22"/>
      <c r="C15" s="21">
        <f>SUM(B17:B17)</f>
        <v>1196250</v>
      </c>
      <c r="D15" s="18"/>
      <c r="E15" s="5" t="s">
        <v>22</v>
      </c>
      <c r="F15" s="17">
        <v>1608077.04</v>
      </c>
      <c r="H15" s="19"/>
    </row>
    <row r="16" spans="1:11" ht="12.75" customHeight="1" x14ac:dyDescent="0.25">
      <c r="A16" s="5" t="s">
        <v>23</v>
      </c>
      <c r="B16" s="22"/>
      <c r="C16" s="21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1196250</v>
      </c>
      <c r="C17" s="21"/>
      <c r="E17" s="8" t="s">
        <v>26</v>
      </c>
      <c r="F17" s="23"/>
      <c r="G17" s="10">
        <f>SUM(F18)</f>
        <v>190739.35</v>
      </c>
      <c r="H17" s="11">
        <v>0</v>
      </c>
    </row>
    <row r="18" spans="1:15" ht="12.75" customHeight="1" x14ac:dyDescent="0.25">
      <c r="E18" s="5" t="s">
        <v>27</v>
      </c>
      <c r="F18" s="24">
        <v>190739.35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15208519.439999998</v>
      </c>
      <c r="E19" s="8" t="s">
        <v>29</v>
      </c>
      <c r="F19" s="17"/>
      <c r="G19" s="21">
        <f>SUM(F20:F21)</f>
        <v>6219298.6399999997</v>
      </c>
      <c r="H19" s="11">
        <v>0</v>
      </c>
    </row>
    <row r="20" spans="1:15" ht="12.75" customHeight="1" x14ac:dyDescent="0.25">
      <c r="A20" s="5" t="s">
        <v>30</v>
      </c>
      <c r="B20" s="9">
        <v>3248842.41</v>
      </c>
      <c r="E20" s="5" t="s">
        <v>31</v>
      </c>
      <c r="F20" s="17">
        <v>1500000</v>
      </c>
      <c r="G20" s="10"/>
      <c r="H20" s="19"/>
    </row>
    <row r="21" spans="1:15" ht="12.75" customHeight="1" x14ac:dyDescent="0.25">
      <c r="A21" s="25" t="s">
        <v>32</v>
      </c>
      <c r="B21" s="17">
        <v>8292277.5599999996</v>
      </c>
      <c r="E21" s="5" t="s">
        <v>33</v>
      </c>
      <c r="F21" s="24">
        <v>4719298.6399999997</v>
      </c>
      <c r="G21" s="10"/>
      <c r="H21" s="19"/>
    </row>
    <row r="22" spans="1:15" ht="12.75" customHeight="1" x14ac:dyDescent="0.25">
      <c r="A22" s="5" t="s">
        <v>34</v>
      </c>
      <c r="B22" s="26">
        <v>4934934.01</v>
      </c>
      <c r="E22" s="8" t="s">
        <v>35</v>
      </c>
      <c r="F22" s="23"/>
      <c r="G22" s="10">
        <f>SUM(F23)</f>
        <v>131171.24</v>
      </c>
      <c r="H22" s="11">
        <v>0</v>
      </c>
    </row>
    <row r="23" spans="1:15" ht="15.75" customHeight="1" x14ac:dyDescent="0.25">
      <c r="A23" s="5" t="s">
        <v>36</v>
      </c>
      <c r="B23" s="27">
        <v>-1267534.54</v>
      </c>
      <c r="E23" s="5" t="s">
        <v>37</v>
      </c>
      <c r="F23" s="15">
        <v>131171.24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760870.12</v>
      </c>
      <c r="H24" s="19"/>
    </row>
    <row r="25" spans="1:15" ht="12.75" customHeight="1" x14ac:dyDescent="0.25">
      <c r="A25" s="8" t="s">
        <v>39</v>
      </c>
      <c r="B25" s="16"/>
      <c r="C25" s="21">
        <f>SUM(B26)</f>
        <v>351119.46</v>
      </c>
      <c r="E25" s="5" t="s">
        <v>40</v>
      </c>
      <c r="F25" s="16">
        <v>257573.61</v>
      </c>
      <c r="H25" s="19"/>
    </row>
    <row r="26" spans="1:15" ht="12.75" customHeight="1" x14ac:dyDescent="0.25">
      <c r="A26" s="5" t="s">
        <v>41</v>
      </c>
      <c r="B26" s="15">
        <v>351119.46</v>
      </c>
      <c r="E26" s="5" t="s">
        <v>42</v>
      </c>
      <c r="F26" s="16">
        <v>95628.34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407668.17000000004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193201.78000000003</v>
      </c>
      <c r="E28" s="8" t="s">
        <v>45</v>
      </c>
      <c r="G28" s="21">
        <f>SUM(F29)</f>
        <v>92173.82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8" t="s">
        <v>47</v>
      </c>
      <c r="F29" s="15">
        <v>92173.82</v>
      </c>
      <c r="H29" s="19"/>
      <c r="L29" s="29"/>
      <c r="O29" s="29"/>
    </row>
    <row r="30" spans="1:15" ht="12.75" customHeight="1" x14ac:dyDescent="0.25">
      <c r="A30" s="5" t="s">
        <v>48</v>
      </c>
      <c r="B30" s="16">
        <v>848341.61</v>
      </c>
      <c r="E30" s="8" t="s">
        <v>49</v>
      </c>
      <c r="F30" s="16"/>
      <c r="G30" s="21">
        <f>SUM(F31)</f>
        <v>0</v>
      </c>
      <c r="H30" s="19"/>
    </row>
    <row r="31" spans="1:15" ht="12.75" customHeight="1" x14ac:dyDescent="0.25">
      <c r="A31" s="5" t="s">
        <v>50</v>
      </c>
      <c r="B31" s="15">
        <v>-655139.82999999996</v>
      </c>
      <c r="E31" s="28" t="s">
        <v>51</v>
      </c>
      <c r="F31" s="15">
        <v>0</v>
      </c>
      <c r="H31" s="19"/>
    </row>
    <row r="32" spans="1:15" ht="12.75" customHeight="1" x14ac:dyDescent="0.25">
      <c r="B32" s="9"/>
      <c r="E32" s="30" t="s">
        <v>52</v>
      </c>
      <c r="F32" s="9" t="s">
        <v>2</v>
      </c>
      <c r="G32" s="31">
        <f>SUM(G6:G31)</f>
        <v>15555748.109999999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2571086.96</v>
      </c>
      <c r="E33" s="30"/>
      <c r="F33" s="9"/>
      <c r="G33" s="31"/>
      <c r="H33" s="19"/>
      <c r="K33" s="11"/>
    </row>
    <row r="34" spans="1:11" ht="12.75" customHeight="1" x14ac:dyDescent="0.25">
      <c r="A34" s="5" t="s">
        <v>54</v>
      </c>
      <c r="B34" s="9">
        <v>1931279.28</v>
      </c>
      <c r="C34" s="10"/>
      <c r="E34" s="30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26">
        <v>636545.73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130348.27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32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33" t="s">
        <v>62</v>
      </c>
      <c r="F38" s="15">
        <v>298355.84000000003</v>
      </c>
      <c r="H38" s="19"/>
    </row>
    <row r="39" spans="1:11" ht="12.75" customHeight="1" x14ac:dyDescent="0.25">
      <c r="B39" s="16"/>
      <c r="E39" s="32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4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629212.95999999763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-1709348.2200000025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31">
        <f>SUM(G35:G43)</f>
        <v>8429245.5199999977</v>
      </c>
      <c r="H44" s="35"/>
      <c r="I44" s="11"/>
    </row>
    <row r="45" spans="1:11" ht="18.5" customHeight="1" thickBot="1" x14ac:dyDescent="0.3">
      <c r="A45" s="30" t="s">
        <v>68</v>
      </c>
      <c r="B45" s="36" t="s">
        <v>2</v>
      </c>
      <c r="C45" s="37">
        <f>SUM(C5:C42)</f>
        <v>23984993.630000003</v>
      </c>
      <c r="E45" s="7" t="s">
        <v>69</v>
      </c>
      <c r="F45" s="9"/>
      <c r="G45" s="38">
        <f>G32+G44</f>
        <v>23984993.629999995</v>
      </c>
      <c r="H45" s="39">
        <f>+G45-C45</f>
        <v>0</v>
      </c>
      <c r="I45" s="11"/>
    </row>
    <row r="46" spans="1:11" ht="6.5" customHeight="1" thickTop="1" x14ac:dyDescent="0.25">
      <c r="H46" s="35"/>
      <c r="I46" s="11"/>
    </row>
    <row r="47" spans="1:11" ht="12.75" customHeight="1" x14ac:dyDescent="0.25">
      <c r="A47" s="8" t="s">
        <v>70</v>
      </c>
      <c r="B47" s="36"/>
      <c r="C47" s="40">
        <f>SUM(B48:B51)</f>
        <v>1460967275.5899999</v>
      </c>
      <c r="E47" s="41" t="s">
        <v>71</v>
      </c>
      <c r="F47" s="13"/>
      <c r="G47" s="40">
        <f>SUM(F48)</f>
        <v>1460967275.5899999</v>
      </c>
      <c r="H47" s="39">
        <f>+G47-C47</f>
        <v>0</v>
      </c>
      <c r="I47" s="11"/>
    </row>
    <row r="48" spans="1:11" ht="26" customHeight="1" x14ac:dyDescent="0.25">
      <c r="A48" s="42" t="s">
        <v>72</v>
      </c>
      <c r="B48" s="9">
        <v>1265581400.1799998</v>
      </c>
      <c r="C48" s="36"/>
      <c r="E48" s="25" t="s">
        <v>73</v>
      </c>
      <c r="F48" s="15">
        <v>1460967275.5899999</v>
      </c>
      <c r="G48" s="36"/>
      <c r="H48" s="35"/>
      <c r="I48" s="11"/>
    </row>
    <row r="49" spans="1:12" ht="21" customHeight="1" x14ac:dyDescent="0.25">
      <c r="A49" s="5" t="s">
        <v>74</v>
      </c>
      <c r="B49" s="43">
        <v>26217899.800000001</v>
      </c>
      <c r="C49" s="44"/>
      <c r="E49" s="45"/>
      <c r="F49" s="46"/>
      <c r="G49" s="44"/>
      <c r="H49" s="35"/>
      <c r="I49" s="11"/>
    </row>
    <row r="50" spans="1:12" ht="12.75" customHeight="1" x14ac:dyDescent="0.25">
      <c r="A50" s="47" t="s">
        <v>75</v>
      </c>
      <c r="B50" s="43">
        <v>165816000.66</v>
      </c>
      <c r="F50" s="46"/>
      <c r="G50" s="44"/>
      <c r="H50" s="35"/>
    </row>
    <row r="51" spans="1:12" ht="22.5" customHeight="1" x14ac:dyDescent="0.25">
      <c r="A51" s="25" t="s">
        <v>76</v>
      </c>
      <c r="B51" s="48">
        <v>3351974.95</v>
      </c>
      <c r="E51" s="49"/>
      <c r="F51" s="46"/>
      <c r="G51" s="50"/>
    </row>
    <row r="52" spans="1:12" ht="12.75" customHeight="1" x14ac:dyDescent="0.25">
      <c r="B52" s="50"/>
      <c r="C52" s="44"/>
      <c r="E52" s="49"/>
      <c r="F52" s="46"/>
      <c r="G52" s="50"/>
      <c r="H52" s="19"/>
    </row>
    <row r="53" spans="1:12" ht="12.75" customHeight="1" x14ac:dyDescent="0.25">
      <c r="A53" s="8" t="s">
        <v>77</v>
      </c>
      <c r="B53" s="50"/>
      <c r="C53" s="51">
        <f>SUM(B54:B56)</f>
        <v>843549.02</v>
      </c>
      <c r="E53" s="8" t="s">
        <v>78</v>
      </c>
      <c r="G53" s="51">
        <f>+F54</f>
        <v>843549.02</v>
      </c>
      <c r="H53" s="39">
        <f>+G53-C53</f>
        <v>0</v>
      </c>
    </row>
    <row r="54" spans="1:12" ht="12.75" customHeight="1" x14ac:dyDescent="0.25">
      <c r="A54" s="5" t="s">
        <v>79</v>
      </c>
      <c r="B54" s="52">
        <v>808000</v>
      </c>
      <c r="C54" s="44"/>
      <c r="E54" s="5" t="s">
        <v>78</v>
      </c>
      <c r="F54" s="24">
        <v>843549.02</v>
      </c>
      <c r="H54" s="19"/>
    </row>
    <row r="55" spans="1:12" ht="12.75" customHeight="1" x14ac:dyDescent="0.25">
      <c r="A55" s="5" t="s">
        <v>80</v>
      </c>
      <c r="B55" s="52">
        <v>30907.46</v>
      </c>
      <c r="C55" s="44"/>
      <c r="F55" s="17"/>
      <c r="H55" s="19"/>
    </row>
    <row r="56" spans="1:12" ht="12.75" customHeight="1" x14ac:dyDescent="0.25">
      <c r="A56" s="53" t="s">
        <v>81</v>
      </c>
      <c r="B56" s="48">
        <v>4641.5600000000004</v>
      </c>
      <c r="C56" s="44"/>
      <c r="F56" s="21"/>
      <c r="H56" s="19"/>
      <c r="L56" s="11"/>
    </row>
    <row r="57" spans="1:12" ht="12.75" customHeight="1" x14ac:dyDescent="0.25">
      <c r="B57" s="50"/>
      <c r="C57" s="44"/>
      <c r="H57" s="19"/>
      <c r="L57" s="11"/>
    </row>
    <row r="58" spans="1:12" ht="12.75" customHeight="1" x14ac:dyDescent="0.25">
      <c r="B58" s="50"/>
      <c r="C58" s="44"/>
      <c r="H58" s="19"/>
      <c r="L58" s="11"/>
    </row>
    <row r="59" spans="1:12" ht="12.75" customHeight="1" x14ac:dyDescent="0.25">
      <c r="B59" s="50"/>
      <c r="C59" s="44"/>
      <c r="H59" s="19"/>
      <c r="K59" s="54"/>
    </row>
    <row r="60" spans="1:12" ht="12.75" customHeight="1" x14ac:dyDescent="0.25">
      <c r="B60" s="50"/>
      <c r="C60" s="44"/>
      <c r="H60" s="19"/>
      <c r="K60" s="11"/>
    </row>
    <row r="61" spans="1:12" ht="12.75" customHeight="1" x14ac:dyDescent="0.25">
      <c r="B61" s="50"/>
      <c r="C61" s="44"/>
      <c r="H61" s="19"/>
    </row>
    <row r="62" spans="1:12" ht="12.75" customHeight="1" x14ac:dyDescent="0.25">
      <c r="B62" s="50"/>
      <c r="C62" s="44"/>
      <c r="H62" s="19"/>
      <c r="I62" s="11"/>
      <c r="K62" s="11"/>
    </row>
    <row r="63" spans="1:12" ht="12.75" customHeight="1" x14ac:dyDescent="0.25">
      <c r="A63" s="55"/>
      <c r="C63" s="56"/>
      <c r="F63" s="57"/>
      <c r="G63" s="56"/>
      <c r="H63" s="19"/>
    </row>
    <row r="64" spans="1:12" ht="12.75" customHeight="1" x14ac:dyDescent="0.3">
      <c r="A64" s="58"/>
      <c r="C64" s="56"/>
      <c r="D64" s="59"/>
      <c r="F64" s="56"/>
      <c r="G64" s="56"/>
      <c r="H64" s="19"/>
    </row>
    <row r="65" spans="4:8" ht="12.75" customHeight="1" x14ac:dyDescent="0.3">
      <c r="D65" s="59"/>
      <c r="F65" s="56"/>
      <c r="G65" s="56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9471-EA79-4798-8878-798C1525933E}">
  <sheetPr>
    <tabColor rgb="FF0070C0"/>
    <pageSetUpPr fitToPage="1"/>
  </sheetPr>
  <dimension ref="A1:I62"/>
  <sheetViews>
    <sheetView tabSelected="1" topLeftCell="B18" zoomScaleNormal="100" zoomScaleSheetLayoutView="100" workbookViewId="0">
      <selection activeCell="B50" sqref="B50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60" t="s">
        <v>0</v>
      </c>
      <c r="B1" s="61"/>
      <c r="C1" s="61"/>
      <c r="D1" s="61"/>
      <c r="E1" s="62"/>
      <c r="F1" s="61"/>
      <c r="G1" s="63"/>
    </row>
    <row r="2" spans="1:9" ht="15" customHeight="1" x14ac:dyDescent="0.3">
      <c r="A2" s="64" t="s">
        <v>135</v>
      </c>
      <c r="B2" s="65"/>
      <c r="C2" s="65"/>
      <c r="D2" s="65"/>
      <c r="E2" s="66"/>
      <c r="F2" s="65"/>
      <c r="G2" s="63"/>
    </row>
    <row r="3" spans="1:9" ht="19.5" customHeight="1" thickBot="1" x14ac:dyDescent="0.35">
      <c r="A3" s="67" t="s">
        <v>1</v>
      </c>
      <c r="B3" s="68"/>
      <c r="C3" s="68"/>
      <c r="D3" s="68"/>
      <c r="E3" s="69"/>
      <c r="F3" s="68"/>
      <c r="G3" s="70"/>
      <c r="H3" s="71"/>
    </row>
    <row r="4" spans="1:9" ht="18" customHeight="1" x14ac:dyDescent="0.25">
      <c r="A4" s="7" t="s">
        <v>82</v>
      </c>
      <c r="E4" s="7" t="s">
        <v>83</v>
      </c>
      <c r="G4" s="20"/>
      <c r="H4" s="71"/>
      <c r="I4" s="71"/>
    </row>
    <row r="5" spans="1:9" ht="16.5" customHeight="1" x14ac:dyDescent="0.3">
      <c r="A5" s="72" t="s">
        <v>84</v>
      </c>
      <c r="C5" s="20">
        <f>SUM(B6:B7)</f>
        <v>4188000.04</v>
      </c>
      <c r="D5" s="71"/>
      <c r="E5" s="8" t="s">
        <v>85</v>
      </c>
      <c r="F5" s="73"/>
      <c r="G5" s="73">
        <f>SUM(F6:F8)</f>
        <v>7368706.7600000007</v>
      </c>
      <c r="H5" s="71"/>
    </row>
    <row r="6" spans="1:9" x14ac:dyDescent="0.25">
      <c r="A6" s="2" t="s">
        <v>86</v>
      </c>
      <c r="B6" s="74">
        <v>637578.53</v>
      </c>
      <c r="C6" s="20"/>
      <c r="E6" s="5" t="s">
        <v>86</v>
      </c>
      <c r="F6" s="75">
        <v>885866.61</v>
      </c>
      <c r="G6" s="73"/>
      <c r="H6" s="71"/>
    </row>
    <row r="7" spans="1:9" x14ac:dyDescent="0.25">
      <c r="A7" s="76" t="s">
        <v>87</v>
      </c>
      <c r="B7" s="77">
        <v>3550421.51</v>
      </c>
      <c r="E7" s="5" t="s">
        <v>88</v>
      </c>
      <c r="F7" s="54">
        <v>6114404.7700000005</v>
      </c>
      <c r="G7" s="73"/>
    </row>
    <row r="8" spans="1:9" x14ac:dyDescent="0.25">
      <c r="C8" s="20"/>
      <c r="E8" s="5" t="s">
        <v>89</v>
      </c>
      <c r="F8" s="78">
        <v>368435.38</v>
      </c>
      <c r="G8" s="73"/>
    </row>
    <row r="9" spans="1:9" ht="23" x14ac:dyDescent="0.25">
      <c r="A9" s="79" t="s">
        <v>90</v>
      </c>
      <c r="B9" s="73"/>
      <c r="C9" s="73">
        <f>SUM(B10)</f>
        <v>788581.73</v>
      </c>
      <c r="E9" s="5"/>
      <c r="F9" s="54"/>
      <c r="G9" s="73"/>
    </row>
    <row r="10" spans="1:9" ht="23" x14ac:dyDescent="0.25">
      <c r="A10" s="80" t="s">
        <v>86</v>
      </c>
      <c r="B10" s="81">
        <v>788581.73</v>
      </c>
      <c r="C10" s="73"/>
      <c r="D10" s="71"/>
      <c r="E10" s="82" t="s">
        <v>91</v>
      </c>
      <c r="G10" s="73">
        <f>SUM(F11:F13)</f>
        <v>2238847.8299999996</v>
      </c>
      <c r="H10" s="71"/>
    </row>
    <row r="11" spans="1:9" x14ac:dyDescent="0.25">
      <c r="A11" s="80"/>
      <c r="B11" s="20"/>
      <c r="C11" s="73"/>
      <c r="E11" s="6" t="s">
        <v>86</v>
      </c>
      <c r="F11" s="74">
        <v>717901.64</v>
      </c>
    </row>
    <row r="12" spans="1:9" ht="24.75" customHeight="1" x14ac:dyDescent="0.3">
      <c r="A12" s="83" t="s">
        <v>92</v>
      </c>
      <c r="C12" s="20">
        <f>SUM(B13:B15)</f>
        <v>2239591.38</v>
      </c>
      <c r="E12" s="84" t="s">
        <v>93</v>
      </c>
      <c r="F12" s="74">
        <v>1161153.5599999998</v>
      </c>
    </row>
    <row r="13" spans="1:9" ht="17.25" customHeight="1" x14ac:dyDescent="0.25">
      <c r="A13" s="85" t="s">
        <v>86</v>
      </c>
      <c r="B13" s="86">
        <v>256380.57</v>
      </c>
      <c r="E13" s="6" t="s">
        <v>94</v>
      </c>
      <c r="F13" s="77">
        <v>359792.62999999995</v>
      </c>
    </row>
    <row r="14" spans="1:9" ht="15.75" customHeight="1" x14ac:dyDescent="0.25">
      <c r="A14" s="87" t="s">
        <v>95</v>
      </c>
      <c r="B14" s="74">
        <v>1692206.16</v>
      </c>
      <c r="C14" s="11"/>
      <c r="F14" s="20"/>
    </row>
    <row r="15" spans="1:9" ht="13" x14ac:dyDescent="0.25">
      <c r="A15" s="85" t="s">
        <v>94</v>
      </c>
      <c r="B15" s="88">
        <v>291004.65000000002</v>
      </c>
      <c r="E15" s="89" t="s">
        <v>96</v>
      </c>
      <c r="G15" s="20">
        <f>SUM(F16:F17)</f>
        <v>410002.28</v>
      </c>
    </row>
    <row r="16" spans="1:9" x14ac:dyDescent="0.25">
      <c r="A16" s="80"/>
      <c r="B16" s="20"/>
      <c r="C16" s="20"/>
      <c r="E16" s="6" t="s">
        <v>86</v>
      </c>
      <c r="F16" s="74">
        <v>190059.65</v>
      </c>
    </row>
    <row r="17" spans="1:8" ht="13" x14ac:dyDescent="0.3">
      <c r="A17" s="72" t="s">
        <v>97</v>
      </c>
      <c r="B17" s="86"/>
      <c r="C17" s="20">
        <f>SUM(B18:B21)</f>
        <v>1537525.7</v>
      </c>
      <c r="E17" s="6" t="s">
        <v>98</v>
      </c>
      <c r="F17" s="90">
        <v>219942.63</v>
      </c>
    </row>
    <row r="18" spans="1:8" x14ac:dyDescent="0.25">
      <c r="A18" s="91" t="s">
        <v>99</v>
      </c>
      <c r="B18" s="86">
        <v>230687.94</v>
      </c>
      <c r="D18" s="71"/>
    </row>
    <row r="19" spans="1:8" ht="23" x14ac:dyDescent="0.25">
      <c r="A19" s="92" t="s">
        <v>100</v>
      </c>
      <c r="B19" s="86">
        <v>385520.55</v>
      </c>
      <c r="D19" s="11"/>
      <c r="E19" s="8" t="s">
        <v>101</v>
      </c>
      <c r="F19" s="93"/>
      <c r="G19" s="93">
        <f>SUM(F20:F21)</f>
        <v>1184.73</v>
      </c>
    </row>
    <row r="20" spans="1:8" x14ac:dyDescent="0.25">
      <c r="A20" s="2" t="s">
        <v>102</v>
      </c>
      <c r="B20" s="86">
        <v>12681.25</v>
      </c>
      <c r="E20" s="6" t="s">
        <v>86</v>
      </c>
      <c r="F20" s="94">
        <v>211.9</v>
      </c>
      <c r="G20" s="93"/>
    </row>
    <row r="21" spans="1:8" x14ac:dyDescent="0.25">
      <c r="A21" s="2" t="s">
        <v>103</v>
      </c>
      <c r="B21" s="88">
        <v>908635.96</v>
      </c>
      <c r="E21" s="5" t="s">
        <v>87</v>
      </c>
      <c r="F21" s="90">
        <v>972.83</v>
      </c>
    </row>
    <row r="22" spans="1:8" ht="15.75" customHeight="1" x14ac:dyDescent="0.35">
      <c r="H22" s="95"/>
    </row>
    <row r="23" spans="1:8" ht="13.5" customHeight="1" x14ac:dyDescent="0.35">
      <c r="A23" s="83" t="s">
        <v>104</v>
      </c>
      <c r="C23" s="20">
        <f>SUM(B24:B26)</f>
        <v>886174.0199999999</v>
      </c>
      <c r="E23" s="89" t="s">
        <v>105</v>
      </c>
      <c r="G23" s="96">
        <f>SUM(F24:F26)</f>
        <v>22374.31</v>
      </c>
      <c r="H23" s="95"/>
    </row>
    <row r="24" spans="1:8" ht="14.25" customHeight="1" x14ac:dyDescent="0.35">
      <c r="A24" s="80" t="s">
        <v>86</v>
      </c>
      <c r="B24" s="74">
        <v>143375.67999999999</v>
      </c>
      <c r="C24" s="73"/>
      <c r="E24" s="6" t="s">
        <v>106</v>
      </c>
      <c r="F24" s="97">
        <v>6706.88</v>
      </c>
      <c r="G24" s="11"/>
      <c r="H24" s="95"/>
    </row>
    <row r="25" spans="1:8" ht="14.25" customHeight="1" x14ac:dyDescent="0.25">
      <c r="A25" s="2" t="s">
        <v>98</v>
      </c>
      <c r="B25" s="98">
        <v>698489.65999999992</v>
      </c>
      <c r="E25" s="5" t="s">
        <v>107</v>
      </c>
      <c r="F25" s="97">
        <v>15667.43</v>
      </c>
    </row>
    <row r="26" spans="1:8" ht="15" customHeight="1" x14ac:dyDescent="0.25">
      <c r="A26" s="2" t="s">
        <v>89</v>
      </c>
      <c r="B26" s="77">
        <v>44308.68</v>
      </c>
      <c r="E26" s="6" t="s">
        <v>108</v>
      </c>
      <c r="F26" s="99">
        <v>0</v>
      </c>
    </row>
    <row r="27" spans="1:8" ht="14.25" customHeight="1" x14ac:dyDescent="0.4">
      <c r="B27" s="100"/>
      <c r="C27" s="101"/>
      <c r="E27" s="5"/>
      <c r="F27" s="54"/>
    </row>
    <row r="28" spans="1:8" ht="13" x14ac:dyDescent="0.3">
      <c r="A28" s="72" t="s">
        <v>109</v>
      </c>
      <c r="B28" s="102"/>
      <c r="C28" s="102">
        <f>SUM(B29:B30)</f>
        <v>1506234.91</v>
      </c>
      <c r="E28" s="8" t="s">
        <v>110</v>
      </c>
      <c r="F28" s="54"/>
      <c r="G28" s="96">
        <f>SUM(F29)</f>
        <v>21382.06</v>
      </c>
    </row>
    <row r="29" spans="1:8" x14ac:dyDescent="0.25">
      <c r="A29" s="2" t="s">
        <v>111</v>
      </c>
      <c r="B29" s="74">
        <v>184482.25</v>
      </c>
      <c r="C29" s="102"/>
      <c r="E29" s="5" t="s">
        <v>112</v>
      </c>
      <c r="F29" s="78">
        <v>21382.06</v>
      </c>
      <c r="H29" s="71"/>
    </row>
    <row r="30" spans="1:8" ht="23" x14ac:dyDescent="0.25">
      <c r="A30" s="92" t="s">
        <v>113</v>
      </c>
      <c r="B30" s="78">
        <v>1321752.6599999999</v>
      </c>
      <c r="E30" s="103" t="s">
        <v>114</v>
      </c>
      <c r="G30" s="96">
        <f>SUM(F31)</f>
        <v>397970.27</v>
      </c>
    </row>
    <row r="31" spans="1:8" x14ac:dyDescent="0.25">
      <c r="D31" s="71"/>
      <c r="E31" s="5" t="s">
        <v>115</v>
      </c>
      <c r="F31" s="104">
        <v>397970.27</v>
      </c>
    </row>
    <row r="32" spans="1:8" ht="15.75" customHeight="1" x14ac:dyDescent="0.3">
      <c r="A32" s="72" t="s">
        <v>116</v>
      </c>
      <c r="B32" s="102"/>
      <c r="C32" s="20">
        <f>SUM(B33:B40)</f>
        <v>976781.14999999991</v>
      </c>
    </row>
    <row r="33" spans="1:9" ht="12.75" customHeight="1" x14ac:dyDescent="0.3">
      <c r="A33" s="2" t="s">
        <v>117</v>
      </c>
      <c r="B33" s="102">
        <v>289457.46000000008</v>
      </c>
      <c r="C33" s="20"/>
      <c r="E33" s="72" t="s">
        <v>118</v>
      </c>
      <c r="F33" s="97"/>
      <c r="G33" s="96">
        <f>SUM(F34)</f>
        <v>63927.1</v>
      </c>
    </row>
    <row r="34" spans="1:9" ht="12.75" customHeight="1" x14ac:dyDescent="0.25">
      <c r="A34" s="2" t="s">
        <v>119</v>
      </c>
      <c r="B34" s="74">
        <v>0</v>
      </c>
      <c r="E34" s="2" t="s">
        <v>120</v>
      </c>
      <c r="F34" s="104">
        <v>63927.1</v>
      </c>
    </row>
    <row r="35" spans="1:9" ht="12.75" customHeight="1" x14ac:dyDescent="0.25">
      <c r="A35" s="2" t="s">
        <v>121</v>
      </c>
      <c r="B35" s="102">
        <v>289239.51999999996</v>
      </c>
      <c r="C35" s="102"/>
      <c r="H35" s="105"/>
    </row>
    <row r="36" spans="1:9" ht="12.75" customHeight="1" x14ac:dyDescent="0.25">
      <c r="A36" s="2" t="s">
        <v>122</v>
      </c>
      <c r="B36" s="74">
        <v>7633.69</v>
      </c>
      <c r="H36" s="106"/>
    </row>
    <row r="37" spans="1:9" ht="12.75" customHeight="1" x14ac:dyDescent="0.25">
      <c r="A37" s="2" t="s">
        <v>123</v>
      </c>
      <c r="B37" s="102">
        <v>275757.44</v>
      </c>
      <c r="C37" s="20"/>
      <c r="H37" s="106"/>
    </row>
    <row r="38" spans="1:9" ht="12.75" customHeight="1" x14ac:dyDescent="0.25">
      <c r="A38" s="2" t="s">
        <v>124</v>
      </c>
      <c r="B38" s="102">
        <v>13259.64</v>
      </c>
      <c r="C38" s="20"/>
      <c r="H38" s="11"/>
    </row>
    <row r="39" spans="1:9" ht="12.75" customHeight="1" x14ac:dyDescent="0.25">
      <c r="A39" s="2" t="s">
        <v>125</v>
      </c>
      <c r="B39" s="102">
        <v>0</v>
      </c>
      <c r="C39" s="20"/>
      <c r="H39" s="71"/>
    </row>
    <row r="40" spans="1:9" x14ac:dyDescent="0.25">
      <c r="A40" s="2" t="s">
        <v>126</v>
      </c>
      <c r="B40" s="88">
        <v>101433.4</v>
      </c>
      <c r="C40" s="20"/>
    </row>
    <row r="42" spans="1:9" x14ac:dyDescent="0.25">
      <c r="A42" s="107" t="s">
        <v>127</v>
      </c>
      <c r="C42" s="20">
        <f>SUM(B43:B44)</f>
        <v>110854.63</v>
      </c>
      <c r="H42" s="108"/>
    </row>
    <row r="43" spans="1:9" x14ac:dyDescent="0.25">
      <c r="A43" s="2" t="s">
        <v>128</v>
      </c>
      <c r="B43" s="54">
        <v>47454.11</v>
      </c>
    </row>
    <row r="44" spans="1:9" ht="12.75" customHeight="1" x14ac:dyDescent="0.25">
      <c r="A44" s="2" t="s">
        <v>129</v>
      </c>
      <c r="B44" s="109">
        <v>63400.52</v>
      </c>
    </row>
    <row r="45" spans="1:9" ht="13" x14ac:dyDescent="0.3">
      <c r="A45" s="110" t="s">
        <v>130</v>
      </c>
      <c r="B45" s="111"/>
      <c r="C45" s="74">
        <f>SUM(C5:C44)</f>
        <v>12233743.560000001</v>
      </c>
      <c r="E45" s="7" t="s">
        <v>131</v>
      </c>
      <c r="F45" s="97"/>
      <c r="G45" s="20">
        <f>SUM(G5:G44)</f>
        <v>10524395.34</v>
      </c>
    </row>
    <row r="46" spans="1:9" ht="16.5" customHeight="1" x14ac:dyDescent="0.3">
      <c r="A46" s="110" t="str">
        <f>IF(C46=0,"","UTILIDAD DEL EJERCICIO")</f>
        <v/>
      </c>
      <c r="B46" s="112"/>
      <c r="C46" s="74">
        <f>IF(SUM(-C45+G45)&lt;0,0,SUM(-C45+G45))</f>
        <v>0</v>
      </c>
      <c r="E46" s="113" t="str">
        <f>IF(G46=0,"","PERDIDA DEL EJERCICIO")</f>
        <v>PERDIDA DEL EJERCICIO</v>
      </c>
      <c r="G46" s="114">
        <f>IF(SUM(-G45+C45)&lt;0,0,SUM(-G45+C45))</f>
        <v>1709348.2200000007</v>
      </c>
    </row>
    <row r="47" spans="1:9" ht="13.5" thickBot="1" x14ac:dyDescent="0.35">
      <c r="A47" s="110" t="s">
        <v>132</v>
      </c>
      <c r="B47" s="115" t="s">
        <v>2</v>
      </c>
      <c r="C47" s="116">
        <f>+C45+C46</f>
        <v>12233743.560000001</v>
      </c>
      <c r="E47" s="117" t="s">
        <v>133</v>
      </c>
      <c r="F47" s="118" t="s">
        <v>2</v>
      </c>
      <c r="G47" s="116">
        <f>+G45+G46</f>
        <v>12233743.560000001</v>
      </c>
      <c r="H47" s="114">
        <f>+G47-C47</f>
        <v>0</v>
      </c>
      <c r="I47" s="119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14"/>
      <c r="H55" s="11"/>
    </row>
    <row r="56" spans="1:8" x14ac:dyDescent="0.25">
      <c r="H56" s="114"/>
    </row>
    <row r="57" spans="1:8" ht="13" x14ac:dyDescent="0.3">
      <c r="A57" s="120"/>
      <c r="B57" s="115"/>
      <c r="C57" s="118"/>
      <c r="F57" s="118"/>
      <c r="G57" s="118"/>
    </row>
    <row r="58" spans="1:8" ht="15.5" x14ac:dyDescent="0.35">
      <c r="A58" s="121"/>
      <c r="B58" s="58"/>
      <c r="C58" s="58"/>
      <c r="E58" s="58"/>
      <c r="F58" s="121"/>
      <c r="G58" s="122"/>
    </row>
    <row r="59" spans="1:8" ht="15.5" x14ac:dyDescent="0.35">
      <c r="A59" s="121"/>
      <c r="C59" s="123"/>
      <c r="D59" s="124"/>
      <c r="F59" s="121"/>
      <c r="G59" s="122"/>
    </row>
    <row r="60" spans="1:8" ht="15.5" x14ac:dyDescent="0.35">
      <c r="A60" s="122"/>
      <c r="D60" s="124"/>
      <c r="F60" s="122"/>
      <c r="G60" s="122"/>
    </row>
    <row r="62" spans="1:8" ht="15.5" x14ac:dyDescent="0.25">
      <c r="D62" s="58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2024-05-31T15:20:02Z</cp:lastPrinted>
  <dcterms:created xsi:type="dcterms:W3CDTF">2024-05-31T15:18:18Z</dcterms:created>
  <dcterms:modified xsi:type="dcterms:W3CDTF">2024-05-31T15:20:34Z</dcterms:modified>
</cp:coreProperties>
</file>