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Septiembre\"/>
    </mc:Choice>
  </mc:AlternateContent>
  <bookViews>
    <workbookView xWindow="0" yWindow="0" windowWidth="23040" windowHeight="8496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2" l="1"/>
  <c r="B51" i="2"/>
  <c r="B35" i="2"/>
  <c r="B67" i="1"/>
  <c r="B40" i="1"/>
  <c r="B27" i="1"/>
  <c r="B55" i="1" l="1"/>
  <c r="B17" i="1"/>
  <c r="B24" i="1" s="1"/>
  <c r="B23" i="2" l="1"/>
  <c r="B38" i="2" s="1"/>
  <c r="B44" i="2" l="1"/>
  <c r="B47" i="2" s="1"/>
  <c r="B54" i="2" s="1"/>
  <c r="B61" i="1" l="1"/>
  <c r="B71" i="1" s="1"/>
  <c r="B31" i="1" l="1"/>
  <c r="B36" i="1" l="1"/>
  <c r="B44" i="1" s="1"/>
  <c r="B59" i="2" l="1"/>
  <c r="B68" i="2" s="1"/>
  <c r="B80" i="1" l="1"/>
  <c r="B82" i="1" s="1"/>
</calcChain>
</file>

<file path=xl/sharedStrings.xml><?xml version="1.0" encoding="utf-8"?>
<sst xmlns="http://schemas.openxmlformats.org/spreadsheetml/2006/main" count="112" uniqueCount="103">
  <si>
    <t>INVERSIONES FINANCIERAS DAVIVIENDA, S.A.Y SUBSIDIARIAS</t>
  </si>
  <si>
    <t>Sociedad Controladora de Finalidad Exclusiva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</si>
  <si>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</si>
  <si>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</si>
  <si>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</si>
  <si>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</si>
  <si>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</si>
  <si>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</si>
  <si>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</si>
  <si>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</si>
  <si>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</si>
  <si>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</si>
  <si>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</si>
  <si>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</si>
  <si>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</si>
  <si>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</si>
  <si>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 xml:space="preserve"> 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</si>
  <si>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</si>
  <si>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</si>
  <si>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</si>
  <si>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</si>
  <si>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</si>
  <si>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</si>
  <si>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</si>
  <si>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</si>
  <si>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</si>
  <si>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</si>
  <si>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</si>
  <si>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</si>
  <si>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</si>
  <si>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</si>
  <si>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</si>
  <si>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</si>
  <si>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</si>
  <si>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</si>
  <si>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</si>
  <si>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</si>
  <si>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</si>
  <si>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</si>
  <si>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</si>
  <si>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</si>
  <si>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</si>
  <si>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</si>
  <si>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</si>
  <si>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</si>
  <si>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</si>
  <si>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</si>
  <si>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</si>
  <si>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</si>
  <si>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</si>
  <si>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</si>
  <si>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</si>
  <si>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</si>
  <si>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</si>
  <si>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</si>
  <si>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</si>
  <si>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</si>
  <si>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</si>
  <si>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</si>
  <si>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</si>
  <si>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</si>
  <si>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Mes actual: Sept.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</si>
  <si>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</si>
  <si>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</si>
  <si>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</si>
  <si>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</si>
  <si>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</si>
  <si>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</si>
  <si>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</si>
  <si>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</si>
  <si>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</si>
  <si>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</si>
  <si>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</si>
  <si>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</si>
  <si>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</si>
  <si>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</si>
  <si>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</si>
  <si>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</si>
  <si>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</si>
  <si>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</si>
  <si>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</si>
  <si>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</si>
  <si>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</si>
  <si>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</si>
  <si>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</si>
  <si>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</si>
  <si>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</si>
  <si>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</si>
  <si>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</si>
  <si>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</si>
  <si>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</si>
  <si>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</si>
  <si>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</si>
  <si>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</si>
  <si>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</si>
  <si>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</si>
  <si>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</si>
  <si>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</si>
  <si>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</si>
  <si>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</si>
  <si>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</si>
  <si>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Al 30 de Septiembre de 2023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</si>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</sst>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(* #,##0.00_);_(* \(#,##0.00\);_(* &quot;-&quot;??_);_(@_)"/>
    <numFmt numFmtId="167" formatCode="_(* #,##0.0_);_(* \(#,##0.0\);_(* &quot;-&quot;??_);_(@_)"/>
    <numFmt numFmtId="168" formatCode="_(* #,##0.0_);_(* \(#,##0.0\);_(* &quot;-&quot;?_);_(@_)"/>
    <numFmt numFmtId="170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 applyProtection="1">
      <alignment horizontal="right" indent="1"/>
      <protection locked="0"/>
    </xf>
    <xf numFmtId="167" fontId="2" fillId="0" borderId="0" xfId="2" applyNumberFormat="1" applyFont="1" applyBorder="1"/>
    <xf numFmtId="167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7" fontId="6" fillId="0" borderId="5" xfId="3" applyNumberFormat="1" applyFont="1" applyFill="1" applyBorder="1" applyAlignment="1" applyProtection="1">
      <alignment horizontal="right" indent="3"/>
      <protection locked="0"/>
    </xf>
    <xf numFmtId="167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8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7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8" fontId="5" fillId="0" borderId="10" xfId="2" applyNumberFormat="1" applyFont="1" applyBorder="1"/>
    <xf numFmtId="166" fontId="2" fillId="0" borderId="0" xfId="2" applyNumberFormat="1" applyFont="1" applyBorder="1"/>
    <xf numFmtId="167" fontId="5" fillId="0" borderId="5" xfId="3" applyNumberFormat="1" applyFont="1" applyBorder="1"/>
    <xf numFmtId="167" fontId="5" fillId="0" borderId="8" xfId="3" applyNumberFormat="1" applyFont="1" applyBorder="1"/>
    <xf numFmtId="167" fontId="5" fillId="3" borderId="5" xfId="3" applyNumberFormat="1" applyFont="1" applyFill="1" applyBorder="1"/>
    <xf numFmtId="167" fontId="5" fillId="0" borderId="10" xfId="3" applyNumberFormat="1" applyFont="1" applyBorder="1"/>
    <xf numFmtId="167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7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8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7" fontId="4" fillId="0" borderId="8" xfId="3" applyNumberFormat="1" applyFont="1" applyFill="1" applyBorder="1" applyAlignment="1">
      <alignment horizontal="center"/>
    </xf>
    <xf numFmtId="167" fontId="5" fillId="0" borderId="12" xfId="3" applyNumberFormat="1" applyFont="1" applyFill="1" applyBorder="1" applyAlignment="1">
      <alignment horizontal="center"/>
    </xf>
    <xf numFmtId="167" fontId="4" fillId="0" borderId="12" xfId="3" applyNumberFormat="1" applyFont="1" applyFill="1" applyBorder="1" applyAlignment="1">
      <alignment horizontal="center"/>
    </xf>
    <xf numFmtId="167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7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6" fontId="5" fillId="0" borderId="0" xfId="2" applyNumberFormat="1" applyFont="1" applyFill="1" applyAlignment="1">
      <alignment horizontal="center"/>
    </xf>
    <xf numFmtId="170" fontId="5" fillId="0" borderId="5" xfId="1" applyNumberFormat="1" applyFont="1" applyFill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6" borderId="13" xfId="1" applyNumberFormat="1" applyFont="1" applyFill="1" applyBorder="1" applyAlignment="1">
      <alignment horizontal="center"/>
    </xf>
    <xf numFmtId="170" fontId="4" fillId="5" borderId="13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70" fontId="4" fillId="5" borderId="8" xfId="1" applyNumberFormat="1" applyFont="1" applyFill="1" applyBorder="1" applyAlignment="1">
      <alignment horizontal="center"/>
    </xf>
    <xf numFmtId="170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2724530</xdr:colOff>
      <xdr:row>3</xdr:row>
      <xdr:rowOff>1965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4530" cy="428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2724530</xdr:colOff>
      <xdr:row>2</xdr:row>
      <xdr:rowOff>78165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4530" cy="428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3"/>
  <sheetViews>
    <sheetView tabSelected="1" zoomScaleNormal="100" workbookViewId="0">
      <selection activeCell="A21" sqref="A21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x14ac:dyDescent="0.25">
      <c r="A1" s="1"/>
    </row>
    <row r="2" spans="1:4" x14ac:dyDescent="0.25">
      <c r="A2" s="1"/>
    </row>
    <row r="3" spans="1:4" ht="7.2" customHeight="1" x14ac:dyDescent="0.25"/>
    <row r="4" spans="1:4" s="4" customFormat="1" ht="13.8" x14ac:dyDescent="0.25">
      <c r="A4" s="3" t="s">
        <v>0</v>
      </c>
      <c r="B4" s="3"/>
    </row>
    <row r="5" spans="1:4" s="4" customFormat="1" ht="13.8" x14ac:dyDescent="0.25">
      <c r="A5" s="3" t="s">
        <v>1</v>
      </c>
      <c r="B5" s="3"/>
    </row>
    <row r="6" spans="1:4" s="4" customFormat="1" ht="13.8" x14ac:dyDescent="0.25">
      <c r="A6" s="5" t="s">
        <v>1</v>
      </c>
      <c r="B6" s="5"/>
    </row>
    <row r="7" spans="1:4" s="4" customFormat="1" ht="13.8" x14ac:dyDescent="0.25">
      <c r="A7" s="5" t="s">
        <v>101</v>
      </c>
      <c r="B7" s="5"/>
    </row>
    <row r="8" spans="1:4" s="4" customFormat="1" ht="14.4" x14ac:dyDescent="0.3">
      <c r="A8" s="6" t="s">
        <v>2</v>
      </c>
      <c r="B8" s="6"/>
    </row>
    <row r="9" spans="1:4" ht="13.8" x14ac:dyDescent="0.25">
      <c r="A9" s="7"/>
      <c r="B9" s="7"/>
    </row>
    <row r="10" spans="1:4" ht="13.8" x14ac:dyDescent="0.25">
      <c r="A10" s="8" t="s">
        <v>3</v>
      </c>
      <c r="B10" s="9">
        <v>45199</v>
      </c>
    </row>
    <row r="11" spans="1:4" ht="13.8" x14ac:dyDescent="0.25">
      <c r="A11" s="10"/>
      <c r="B11" s="11"/>
    </row>
    <row r="12" spans="1:4" ht="13.8" x14ac:dyDescent="0.25">
      <c r="A12" s="12" t="s">
        <v>4</v>
      </c>
      <c r="B12" s="13"/>
    </row>
    <row r="13" spans="1:4" ht="13.8" x14ac:dyDescent="0.25">
      <c r="A13" s="12"/>
      <c r="B13" s="13"/>
    </row>
    <row r="14" spans="1:4" ht="13.8" x14ac:dyDescent="0.25">
      <c r="A14" s="14" t="s">
        <v>5</v>
      </c>
      <c r="B14" s="13"/>
    </row>
    <row r="15" spans="1:4" ht="13.8" x14ac:dyDescent="0.25">
      <c r="A15" s="15" t="s">
        <v>6</v>
      </c>
      <c r="B15" s="16">
        <v>388834.1891182948</v>
      </c>
      <c r="D15" s="17"/>
    </row>
    <row r="16" spans="1:4" ht="13.8" x14ac:dyDescent="0.25">
      <c r="A16" s="15" t="s">
        <v>7</v>
      </c>
      <c r="B16" s="16">
        <v>410766.63153000001</v>
      </c>
      <c r="D16" s="17"/>
    </row>
    <row r="17" spans="1:4" ht="13.8" x14ac:dyDescent="0.25">
      <c r="A17" s="15" t="s">
        <v>8</v>
      </c>
      <c r="B17" s="18">
        <f>SUM(B18:B21)</f>
        <v>2232854.4146399996</v>
      </c>
      <c r="D17" s="17"/>
    </row>
    <row r="18" spans="1:4" ht="14.4" x14ac:dyDescent="0.3">
      <c r="A18" s="19" t="s">
        <v>9</v>
      </c>
      <c r="B18" s="20">
        <v>2236331.8783</v>
      </c>
      <c r="D18" s="17"/>
    </row>
    <row r="19" spans="1:4" ht="14.4" x14ac:dyDescent="0.3">
      <c r="A19" s="19" t="s">
        <v>10</v>
      </c>
      <c r="B19" s="20">
        <v>46857.08743</v>
      </c>
      <c r="D19" s="17"/>
    </row>
    <row r="20" spans="1:4" ht="14.4" x14ac:dyDescent="0.3">
      <c r="A20" s="19" t="s">
        <v>11</v>
      </c>
      <c r="B20" s="20">
        <v>10549.44879</v>
      </c>
      <c r="D20" s="17"/>
    </row>
    <row r="21" spans="1:4" ht="14.4" x14ac:dyDescent="0.3">
      <c r="A21" s="19" t="s">
        <v>12</v>
      </c>
      <c r="B21" s="20">
        <v>-60883.999880000003</v>
      </c>
      <c r="D21" s="17"/>
    </row>
    <row r="22" spans="1:4" ht="14.4" x14ac:dyDescent="0.3">
      <c r="A22" s="19" t="s">
        <v>13</v>
      </c>
      <c r="B22" s="21">
        <v>4641.4070700000002</v>
      </c>
      <c r="D22" s="17"/>
    </row>
    <row r="23" spans="1:4" ht="13.8" x14ac:dyDescent="0.25">
      <c r="A23" s="15" t="s">
        <v>14</v>
      </c>
      <c r="B23" s="21">
        <v>357.18700000000001</v>
      </c>
      <c r="D23" s="17"/>
    </row>
    <row r="24" spans="1:4" ht="13.8" x14ac:dyDescent="0.25">
      <c r="A24" s="22" t="s">
        <v>15</v>
      </c>
      <c r="B24" s="23">
        <f>+B15+B16+B17+B22+B23</f>
        <v>3037453.8293582946</v>
      </c>
    </row>
    <row r="25" spans="1:4" ht="13.8" x14ac:dyDescent="0.25">
      <c r="A25" s="24"/>
      <c r="B25" s="21"/>
    </row>
    <row r="26" spans="1:4" ht="13.8" x14ac:dyDescent="0.25">
      <c r="A26" s="14" t="s">
        <v>17</v>
      </c>
      <c r="B26" s="21"/>
    </row>
    <row r="27" spans="1:4" ht="13.8" x14ac:dyDescent="0.25">
      <c r="A27" s="15" t="s">
        <v>18</v>
      </c>
      <c r="B27" s="21">
        <f>SUM(B28:B29)</f>
        <v>2642.2193200000002</v>
      </c>
      <c r="D27" s="17"/>
    </row>
    <row r="28" spans="1:4" ht="14.4" x14ac:dyDescent="0.3">
      <c r="A28" s="19" t="s">
        <v>19</v>
      </c>
      <c r="B28" s="21">
        <v>8113.10916</v>
      </c>
      <c r="D28" s="17"/>
    </row>
    <row r="29" spans="1:4" ht="14.4" x14ac:dyDescent="0.3">
      <c r="A29" s="19" t="s">
        <v>20</v>
      </c>
      <c r="B29" s="21">
        <v>-5470.8898399999998</v>
      </c>
      <c r="D29" s="17"/>
    </row>
    <row r="30" spans="1:4" ht="13.8" x14ac:dyDescent="0.25">
      <c r="A30" s="15" t="s">
        <v>21</v>
      </c>
      <c r="B30" s="21">
        <v>5706.0373759388849</v>
      </c>
      <c r="D30" s="17"/>
    </row>
    <row r="31" spans="1:4" ht="13.8" x14ac:dyDescent="0.25">
      <c r="A31" s="15" t="s">
        <v>22</v>
      </c>
      <c r="B31" s="21">
        <f>SUM(B32:B35)</f>
        <v>38817.166381542374</v>
      </c>
      <c r="D31" s="17"/>
    </row>
    <row r="32" spans="1:4" ht="14.4" x14ac:dyDescent="0.3">
      <c r="A32" s="19" t="s">
        <v>23</v>
      </c>
      <c r="B32" s="21">
        <v>542.70740000000001</v>
      </c>
      <c r="D32" s="17"/>
    </row>
    <row r="33" spans="1:4" ht="14.4" x14ac:dyDescent="0.3">
      <c r="A33" s="19" t="s">
        <v>24</v>
      </c>
      <c r="B33" s="21">
        <v>29655.382441542373</v>
      </c>
      <c r="D33" s="17"/>
    </row>
    <row r="34" spans="1:4" ht="14.4" x14ac:dyDescent="0.3">
      <c r="A34" s="19" t="s">
        <v>25</v>
      </c>
      <c r="B34" s="21">
        <v>10864.521129999999</v>
      </c>
      <c r="D34" s="17"/>
    </row>
    <row r="35" spans="1:4" ht="14.4" x14ac:dyDescent="0.3">
      <c r="A35" s="19" t="s">
        <v>26</v>
      </c>
      <c r="B35" s="21">
        <v>-2245.4445900000005</v>
      </c>
      <c r="D35" s="17"/>
    </row>
    <row r="36" spans="1:4" ht="13.8" x14ac:dyDescent="0.25">
      <c r="A36" s="22" t="s">
        <v>27</v>
      </c>
      <c r="B36" s="25">
        <f>+B27+B30+B31</f>
        <v>47165.42307748126</v>
      </c>
    </row>
    <row r="37" spans="1:4" ht="13.8" x14ac:dyDescent="0.25">
      <c r="A37" s="24"/>
      <c r="B37" s="21"/>
      <c r="D37" s="17"/>
    </row>
    <row r="38" spans="1:4" ht="13.8" x14ac:dyDescent="0.25">
      <c r="A38" s="14" t="s">
        <v>28</v>
      </c>
      <c r="B38" s="21"/>
      <c r="D38" s="17"/>
    </row>
    <row r="39" spans="1:4" ht="13.8" x14ac:dyDescent="0.25">
      <c r="A39" s="15" t="s">
        <v>29</v>
      </c>
      <c r="B39" s="21">
        <v>47822.010559999995</v>
      </c>
      <c r="D39" s="17"/>
    </row>
    <row r="40" spans="1:4" ht="13.8" x14ac:dyDescent="0.25">
      <c r="A40" s="22" t="s">
        <v>30</v>
      </c>
      <c r="B40" s="25">
        <f>+B39</f>
        <v>47822.010559999995</v>
      </c>
      <c r="D40" s="17"/>
    </row>
    <row r="41" spans="1:4" ht="13.8" x14ac:dyDescent="0.25">
      <c r="A41" s="24"/>
      <c r="B41" s="21"/>
      <c r="D41" s="17"/>
    </row>
    <row r="42" spans="1:4" ht="13.8" x14ac:dyDescent="0.25">
      <c r="A42" s="22" t="s">
        <v>31</v>
      </c>
      <c r="B42" s="25">
        <v>137790.60225999999</v>
      </c>
      <c r="D42" s="17"/>
    </row>
    <row r="43" spans="1:4" ht="13.8" x14ac:dyDescent="0.25">
      <c r="A43" s="24"/>
      <c r="B43" s="21"/>
      <c r="D43" s="17"/>
    </row>
    <row r="44" spans="1:4" ht="14.4" thickBot="1" x14ac:dyDescent="0.3">
      <c r="A44" s="26" t="s">
        <v>32</v>
      </c>
      <c r="B44" s="27">
        <f>+B24+B36+B40+B42</f>
        <v>3270231.8652557759</v>
      </c>
      <c r="C44" s="28"/>
      <c r="D44" s="17"/>
    </row>
    <row r="45" spans="1:4" ht="14.4" thickTop="1" x14ac:dyDescent="0.25">
      <c r="A45" s="24"/>
      <c r="B45" s="13"/>
      <c r="D45" s="17"/>
    </row>
    <row r="46" spans="1:4" ht="13.8" x14ac:dyDescent="0.25">
      <c r="A46" s="12" t="s">
        <v>33</v>
      </c>
      <c r="B46" s="13"/>
      <c r="D46" s="17"/>
    </row>
    <row r="47" spans="1:4" ht="13.8" x14ac:dyDescent="0.25">
      <c r="A47" s="12"/>
      <c r="B47" s="13"/>
      <c r="D47" s="17"/>
    </row>
    <row r="48" spans="1:4" ht="13.8" x14ac:dyDescent="0.25">
      <c r="A48" s="14" t="s">
        <v>34</v>
      </c>
      <c r="B48" s="13"/>
      <c r="D48" s="17"/>
    </row>
    <row r="49" spans="1:4" ht="13.8" x14ac:dyDescent="0.25">
      <c r="A49" s="15" t="s">
        <v>35</v>
      </c>
      <c r="B49" s="29">
        <v>2249278.392398295</v>
      </c>
      <c r="D49" s="17"/>
    </row>
    <row r="50" spans="1:4" ht="13.8" x14ac:dyDescent="0.25">
      <c r="A50" s="15" t="s">
        <v>36</v>
      </c>
      <c r="B50" s="29">
        <v>206477.16555749997</v>
      </c>
      <c r="D50" s="17"/>
    </row>
    <row r="51" spans="1:4" ht="13.8" x14ac:dyDescent="0.25">
      <c r="A51" s="15" t="s">
        <v>37</v>
      </c>
      <c r="B51" s="29">
        <v>850</v>
      </c>
      <c r="D51" s="17"/>
    </row>
    <row r="52" spans="1:4" ht="13.8" x14ac:dyDescent="0.25">
      <c r="A52" s="15" t="s">
        <v>38</v>
      </c>
      <c r="B52" s="29">
        <v>230976.87836999999</v>
      </c>
      <c r="D52" s="17"/>
    </row>
    <row r="53" spans="1:4" ht="13.8" x14ac:dyDescent="0.25">
      <c r="A53" s="15" t="s">
        <v>39</v>
      </c>
      <c r="B53" s="29">
        <v>2647.4787700000002</v>
      </c>
      <c r="D53" s="17"/>
    </row>
    <row r="54" spans="1:4" ht="13.8" x14ac:dyDescent="0.25">
      <c r="A54" s="15" t="s">
        <v>40</v>
      </c>
      <c r="B54" s="29">
        <v>11131.623740000001</v>
      </c>
      <c r="D54" s="17"/>
    </row>
    <row r="55" spans="1:4" ht="13.8" x14ac:dyDescent="0.25">
      <c r="A55" s="22" t="s">
        <v>41</v>
      </c>
      <c r="B55" s="30">
        <f>SUM(B49:B54)</f>
        <v>2701361.5388357951</v>
      </c>
      <c r="D55" s="17"/>
    </row>
    <row r="56" spans="1:4" ht="13.8" x14ac:dyDescent="0.25">
      <c r="A56" s="24"/>
      <c r="B56" s="29"/>
      <c r="D56" s="17"/>
    </row>
    <row r="57" spans="1:4" ht="13.8" x14ac:dyDescent="0.25">
      <c r="A57" s="14" t="s">
        <v>42</v>
      </c>
      <c r="B57" s="29"/>
      <c r="D57" s="17"/>
    </row>
    <row r="58" spans="1:4" ht="13.8" x14ac:dyDescent="0.25">
      <c r="A58" s="15" t="s">
        <v>43</v>
      </c>
      <c r="B58" s="31">
        <v>38708.527971373733</v>
      </c>
      <c r="D58" s="17"/>
    </row>
    <row r="59" spans="1:4" ht="13.8" x14ac:dyDescent="0.25">
      <c r="A59" s="15" t="s">
        <v>44</v>
      </c>
      <c r="B59" s="29">
        <v>6917.4366300000011</v>
      </c>
      <c r="D59" s="17"/>
    </row>
    <row r="60" spans="1:4" ht="13.8" x14ac:dyDescent="0.25">
      <c r="A60" s="15" t="s">
        <v>40</v>
      </c>
      <c r="B60" s="29">
        <v>15098.36397</v>
      </c>
      <c r="D60" s="17"/>
    </row>
    <row r="61" spans="1:4" ht="13.8" x14ac:dyDescent="0.25">
      <c r="A61" s="22" t="s">
        <v>45</v>
      </c>
      <c r="B61" s="30">
        <f>SUM(B58:B60)</f>
        <v>60724.328571373735</v>
      </c>
      <c r="D61" s="17"/>
    </row>
    <row r="62" spans="1:4" ht="13.8" x14ac:dyDescent="0.25">
      <c r="A62" s="24"/>
      <c r="B62" s="29"/>
      <c r="D62" s="17"/>
    </row>
    <row r="63" spans="1:4" ht="13.8" x14ac:dyDescent="0.25">
      <c r="A63" s="14" t="s">
        <v>46</v>
      </c>
      <c r="B63" s="29"/>
      <c r="D63" s="17"/>
    </row>
    <row r="64" spans="1:4" ht="13.8" x14ac:dyDescent="0.25">
      <c r="A64" s="15" t="s">
        <v>47</v>
      </c>
      <c r="B64" s="29">
        <v>5146.1504699999996</v>
      </c>
      <c r="D64" s="17"/>
    </row>
    <row r="65" spans="1:4" ht="13.8" x14ac:dyDescent="0.25">
      <c r="A65" s="15" t="s">
        <v>48</v>
      </c>
      <c r="B65" s="29">
        <v>10142.48086</v>
      </c>
      <c r="D65" s="17"/>
    </row>
    <row r="66" spans="1:4" ht="13.8" x14ac:dyDescent="0.25">
      <c r="A66" s="15" t="s">
        <v>49</v>
      </c>
      <c r="B66" s="29">
        <v>4014.3306899999998</v>
      </c>
      <c r="D66" s="17"/>
    </row>
    <row r="67" spans="1:4" ht="13.8" x14ac:dyDescent="0.25">
      <c r="A67" s="22" t="s">
        <v>50</v>
      </c>
      <c r="B67" s="30">
        <f>SUM(B64:B66)</f>
        <v>19302.962019999999</v>
      </c>
      <c r="D67" s="17"/>
    </row>
    <row r="68" spans="1:4" ht="13.8" x14ac:dyDescent="0.25">
      <c r="A68" s="24"/>
      <c r="B68" s="29"/>
      <c r="D68" s="17"/>
    </row>
    <row r="69" spans="1:4" ht="13.8" x14ac:dyDescent="0.25">
      <c r="A69" s="22" t="s">
        <v>51</v>
      </c>
      <c r="B69" s="30">
        <v>142578.36021000001</v>
      </c>
      <c r="D69" s="17"/>
    </row>
    <row r="70" spans="1:4" ht="13.8" x14ac:dyDescent="0.25">
      <c r="A70" s="24"/>
      <c r="B70" s="29"/>
      <c r="D70" s="17"/>
    </row>
    <row r="71" spans="1:4" ht="14.4" thickBot="1" x14ac:dyDescent="0.3">
      <c r="A71" s="26" t="s">
        <v>52</v>
      </c>
      <c r="B71" s="32">
        <f>+B55+B61+B67+B69</f>
        <v>2923967.1896371688</v>
      </c>
      <c r="D71" s="17"/>
    </row>
    <row r="72" spans="1:4" ht="14.4" thickTop="1" x14ac:dyDescent="0.25">
      <c r="A72" s="24"/>
      <c r="B72" s="29"/>
      <c r="D72" s="17"/>
    </row>
    <row r="73" spans="1:4" ht="13.8" x14ac:dyDescent="0.25">
      <c r="A73" s="22" t="s">
        <v>53</v>
      </c>
      <c r="B73" s="30">
        <v>6129.5016350878714</v>
      </c>
      <c r="D73" s="17"/>
    </row>
    <row r="74" spans="1:4" ht="13.8" x14ac:dyDescent="0.25">
      <c r="A74" s="24"/>
      <c r="B74" s="33"/>
      <c r="D74" s="17"/>
    </row>
    <row r="75" spans="1:4" ht="13.8" x14ac:dyDescent="0.25">
      <c r="A75" s="14" t="s">
        <v>54</v>
      </c>
      <c r="B75" s="29"/>
      <c r="D75" s="17"/>
    </row>
    <row r="76" spans="1:4" ht="13.8" x14ac:dyDescent="0.25">
      <c r="A76" s="15" t="s">
        <v>55</v>
      </c>
      <c r="B76" s="29">
        <v>151999.9999952637</v>
      </c>
      <c r="D76" s="17"/>
    </row>
    <row r="77" spans="1:4" ht="13.8" x14ac:dyDescent="0.25">
      <c r="A77" s="34" t="s">
        <v>56</v>
      </c>
      <c r="B77" s="29">
        <v>159863.71270567016</v>
      </c>
      <c r="D77" s="17"/>
    </row>
    <row r="78" spans="1:4" ht="13.8" x14ac:dyDescent="0.25">
      <c r="A78" s="34" t="s">
        <v>57</v>
      </c>
      <c r="B78" s="29">
        <v>28271.461036129458</v>
      </c>
      <c r="D78" s="17"/>
    </row>
    <row r="79" spans="1:4" ht="13.8" x14ac:dyDescent="0.25">
      <c r="A79" s="24"/>
      <c r="B79" s="29"/>
      <c r="D79" s="17"/>
    </row>
    <row r="80" spans="1:4" ht="14.4" thickBot="1" x14ac:dyDescent="0.3">
      <c r="A80" s="26" t="s">
        <v>58</v>
      </c>
      <c r="B80" s="32">
        <f>SUM(B76:B79)</f>
        <v>340135.17373706331</v>
      </c>
      <c r="D80" s="17"/>
    </row>
    <row r="81" spans="1:4" ht="14.4" thickTop="1" x14ac:dyDescent="0.25">
      <c r="A81" s="14"/>
      <c r="B81" s="29"/>
      <c r="D81" s="17"/>
    </row>
    <row r="82" spans="1:4" ht="14.4" thickBot="1" x14ac:dyDescent="0.3">
      <c r="A82" s="26" t="s">
        <v>59</v>
      </c>
      <c r="B82" s="35">
        <f>+B71+B73+B80</f>
        <v>3270231.86500932</v>
      </c>
      <c r="D82" s="17"/>
    </row>
    <row r="83" spans="1:4" ht="13.8" thickTop="1" x14ac:dyDescent="0.25">
      <c r="A83" s="36"/>
      <c r="B83" s="37"/>
    </row>
    <row r="84" spans="1:4" x14ac:dyDescent="0.25">
      <c r="A84" s="4"/>
    </row>
    <row r="85" spans="1:4" x14ac:dyDescent="0.25">
      <c r="A85" s="4"/>
    </row>
    <row r="86" spans="1:4" x14ac:dyDescent="0.25">
      <c r="A86" s="4"/>
    </row>
    <row r="87" spans="1:4" x14ac:dyDescent="0.25">
      <c r="A87" s="4"/>
    </row>
    <row r="88" spans="1:4" x14ac:dyDescent="0.25">
      <c r="A88" s="4"/>
    </row>
    <row r="89" spans="1:4" x14ac:dyDescent="0.25">
      <c r="A89" s="4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zoomScaleNormal="100" workbookViewId="0">
      <selection activeCell="A21" sqref="A21"/>
    </sheetView>
  </sheetViews>
  <sheetFormatPr baseColWidth="10" defaultRowHeight="13.8" x14ac:dyDescent="0.25"/>
  <cols>
    <col min="1" max="1" width="67.109375" style="39" customWidth="1"/>
    <col min="2" max="2" width="17.4414062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x14ac:dyDescent="0.25">
      <c r="A1" s="40"/>
    </row>
    <row r="2" spans="1:4" x14ac:dyDescent="0.25">
      <c r="A2" s="40"/>
    </row>
    <row r="3" spans="1:4" ht="7.8" customHeight="1" x14ac:dyDescent="0.25">
      <c r="A3" s="40"/>
    </row>
    <row r="4" spans="1:4" x14ac:dyDescent="0.25">
      <c r="A4" s="3" t="s">
        <v>0</v>
      </c>
      <c r="B4" s="3"/>
      <c r="C4" s="41"/>
    </row>
    <row r="5" spans="1:4" x14ac:dyDescent="0.25">
      <c r="A5" s="3" t="s">
        <v>1</v>
      </c>
      <c r="B5" s="3"/>
      <c r="C5" s="41"/>
    </row>
    <row r="6" spans="1:4" x14ac:dyDescent="0.25">
      <c r="A6" s="5" t="s">
        <v>60</v>
      </c>
      <c r="B6" s="5"/>
      <c r="C6" s="42"/>
    </row>
    <row r="7" spans="1:4" x14ac:dyDescent="0.25">
      <c r="A7" s="5" t="s">
        <v>102</v>
      </c>
      <c r="B7" s="5"/>
      <c r="C7" s="42"/>
    </row>
    <row r="8" spans="1:4" ht="14.4" x14ac:dyDescent="0.3">
      <c r="A8" s="6" t="s">
        <v>2</v>
      </c>
      <c r="B8" s="6"/>
      <c r="C8" s="43"/>
    </row>
    <row r="9" spans="1:4" ht="6.75" customHeight="1" x14ac:dyDescent="0.25">
      <c r="A9" s="44"/>
      <c r="B9" s="42"/>
      <c r="C9" s="42"/>
    </row>
    <row r="10" spans="1:4" ht="40.5" customHeight="1" x14ac:dyDescent="0.25">
      <c r="A10" s="45" t="s">
        <v>3</v>
      </c>
      <c r="B10" s="46" t="s">
        <v>61</v>
      </c>
      <c r="C10" s="47"/>
    </row>
    <row r="11" spans="1:4" s="44" customFormat="1" ht="9" customHeight="1" x14ac:dyDescent="0.25">
      <c r="A11" s="48"/>
      <c r="B11" s="49"/>
      <c r="C11" s="42"/>
    </row>
    <row r="12" spans="1:4" x14ac:dyDescent="0.25">
      <c r="A12" s="14" t="s">
        <v>62</v>
      </c>
      <c r="B12" s="50"/>
      <c r="C12" s="42"/>
      <c r="D12" s="51"/>
    </row>
    <row r="13" spans="1:4" x14ac:dyDescent="0.25">
      <c r="A13" s="52" t="s">
        <v>63</v>
      </c>
      <c r="B13" s="53">
        <v>163869.26120000001</v>
      </c>
      <c r="C13" s="54"/>
      <c r="D13" s="51"/>
    </row>
    <row r="14" spans="1:4" x14ac:dyDescent="0.25">
      <c r="A14" s="52" t="s">
        <v>64</v>
      </c>
      <c r="B14" s="53">
        <v>17055.118959999996</v>
      </c>
      <c r="C14" s="54"/>
      <c r="D14" s="51"/>
    </row>
    <row r="15" spans="1:4" x14ac:dyDescent="0.25">
      <c r="A15" s="52" t="s">
        <v>65</v>
      </c>
      <c r="B15" s="53">
        <v>18775.080009999998</v>
      </c>
      <c r="C15" s="54"/>
      <c r="D15" s="51"/>
    </row>
    <row r="16" spans="1:4" x14ac:dyDescent="0.25">
      <c r="A16" s="52" t="s">
        <v>66</v>
      </c>
      <c r="B16" s="53">
        <v>1.08954</v>
      </c>
      <c r="C16" s="54"/>
      <c r="D16" s="51"/>
    </row>
    <row r="17" spans="1:4" x14ac:dyDescent="0.25">
      <c r="A17" s="52" t="s">
        <v>67</v>
      </c>
      <c r="B17" s="53">
        <v>166.11604000000003</v>
      </c>
      <c r="C17" s="54"/>
      <c r="D17" s="51"/>
    </row>
    <row r="18" spans="1:4" x14ac:dyDescent="0.25">
      <c r="A18" s="52" t="s">
        <v>68</v>
      </c>
      <c r="B18" s="53">
        <v>4650.1135982948708</v>
      </c>
      <c r="C18" s="54"/>
      <c r="D18" s="51"/>
    </row>
    <row r="19" spans="1:4" x14ac:dyDescent="0.25">
      <c r="A19" s="52" t="s">
        <v>69</v>
      </c>
      <c r="B19" s="53">
        <v>1653.0684799999999</v>
      </c>
      <c r="C19" s="54"/>
      <c r="D19" s="51"/>
    </row>
    <row r="20" spans="1:4" x14ac:dyDescent="0.25">
      <c r="A20" s="52" t="s">
        <v>70</v>
      </c>
      <c r="B20" s="53">
        <v>23441.722839999999</v>
      </c>
      <c r="C20" s="54"/>
      <c r="D20" s="51"/>
    </row>
    <row r="21" spans="1:4" x14ac:dyDescent="0.25">
      <c r="A21" s="52" t="s">
        <v>71</v>
      </c>
      <c r="B21" s="53">
        <v>4403.4585299999999</v>
      </c>
      <c r="C21" s="54"/>
      <c r="D21" s="51"/>
    </row>
    <row r="22" spans="1:4" x14ac:dyDescent="0.25">
      <c r="A22" s="52" t="s">
        <v>72</v>
      </c>
      <c r="B22" s="53">
        <v>13964.325809999998</v>
      </c>
      <c r="C22" s="54"/>
      <c r="D22" s="51"/>
    </row>
    <row r="23" spans="1:4" x14ac:dyDescent="0.25">
      <c r="A23" s="55" t="s">
        <v>73</v>
      </c>
      <c r="B23" s="56">
        <f>SUM(B13:B22)</f>
        <v>247979.35500829486</v>
      </c>
      <c r="C23" s="54"/>
      <c r="D23" s="51"/>
    </row>
    <row r="24" spans="1:4" ht="8.25" customHeight="1" x14ac:dyDescent="0.25">
      <c r="A24" s="48"/>
      <c r="B24" s="53"/>
      <c r="C24" s="54"/>
      <c r="D24" s="51"/>
    </row>
    <row r="25" spans="1:4" x14ac:dyDescent="0.25">
      <c r="A25" s="14" t="s">
        <v>74</v>
      </c>
      <c r="B25" s="53"/>
      <c r="C25" s="54"/>
      <c r="D25" s="51"/>
    </row>
    <row r="26" spans="1:4" x14ac:dyDescent="0.25">
      <c r="A26" s="52" t="s">
        <v>75</v>
      </c>
      <c r="B26" s="53">
        <v>44400.356528294869</v>
      </c>
      <c r="C26" s="54"/>
      <c r="D26" s="51"/>
    </row>
    <row r="27" spans="1:4" x14ac:dyDescent="0.25">
      <c r="A27" s="52" t="s">
        <v>11</v>
      </c>
      <c r="B27" s="53">
        <v>14210.94708</v>
      </c>
      <c r="C27" s="54"/>
      <c r="D27" s="51"/>
    </row>
    <row r="28" spans="1:4" x14ac:dyDescent="0.25">
      <c r="A28" s="52" t="s">
        <v>76</v>
      </c>
      <c r="B28" s="53">
        <v>9798.4914284576298</v>
      </c>
      <c r="C28" s="54"/>
      <c r="D28" s="51"/>
    </row>
    <row r="29" spans="1:4" x14ac:dyDescent="0.25">
      <c r="A29" s="52" t="s">
        <v>77</v>
      </c>
      <c r="B29" s="53">
        <v>60.85078</v>
      </c>
      <c r="C29" s="54"/>
      <c r="D29" s="51"/>
    </row>
    <row r="30" spans="1:4" x14ac:dyDescent="0.25">
      <c r="A30" s="52" t="s">
        <v>78</v>
      </c>
      <c r="B30" s="53">
        <v>6576.1158800000003</v>
      </c>
      <c r="C30" s="54"/>
      <c r="D30" s="51"/>
    </row>
    <row r="31" spans="1:4" x14ac:dyDescent="0.25">
      <c r="A31" s="52" t="s">
        <v>79</v>
      </c>
      <c r="B31" s="53">
        <v>3330.78379</v>
      </c>
      <c r="C31" s="54"/>
      <c r="D31" s="51"/>
    </row>
    <row r="32" spans="1:4" x14ac:dyDescent="0.25">
      <c r="A32" s="52" t="s">
        <v>80</v>
      </c>
      <c r="B32" s="53">
        <v>5510.0384899999981</v>
      </c>
      <c r="C32" s="54"/>
      <c r="D32" s="51"/>
    </row>
    <row r="33" spans="1:4" x14ac:dyDescent="0.25">
      <c r="A33" s="52" t="s">
        <v>72</v>
      </c>
      <c r="B33" s="53">
        <v>28631.435580000001</v>
      </c>
      <c r="C33" s="54"/>
      <c r="D33" s="51"/>
    </row>
    <row r="34" spans="1:4" x14ac:dyDescent="0.25">
      <c r="A34" s="52" t="s">
        <v>81</v>
      </c>
      <c r="B34" s="57"/>
      <c r="C34" s="54"/>
      <c r="D34" s="51"/>
    </row>
    <row r="35" spans="1:4" x14ac:dyDescent="0.25">
      <c r="A35" s="55" t="s">
        <v>82</v>
      </c>
      <c r="B35" s="58">
        <f>SUM(B26:B34)</f>
        <v>112519.01955675249</v>
      </c>
      <c r="C35" s="54"/>
      <c r="D35" s="51"/>
    </row>
    <row r="36" spans="1:4" ht="6" customHeight="1" x14ac:dyDescent="0.25">
      <c r="A36" s="48"/>
      <c r="B36" s="59"/>
      <c r="C36" s="54"/>
      <c r="D36" s="51"/>
    </row>
    <row r="37" spans="1:4" ht="6.75" customHeight="1" x14ac:dyDescent="0.25">
      <c r="A37" s="48"/>
      <c r="B37" s="53"/>
      <c r="C37" s="54"/>
      <c r="D37" s="51"/>
    </row>
    <row r="38" spans="1:4" x14ac:dyDescent="0.25">
      <c r="A38" s="60" t="s">
        <v>83</v>
      </c>
      <c r="B38" s="61">
        <f>B23-B35</f>
        <v>135460.33545154237</v>
      </c>
      <c r="C38" s="54"/>
      <c r="D38" s="51"/>
    </row>
    <row r="39" spans="1:4" ht="6.75" customHeight="1" x14ac:dyDescent="0.25">
      <c r="A39" s="48"/>
      <c r="B39" s="53"/>
      <c r="C39" s="54"/>
      <c r="D39" s="51"/>
    </row>
    <row r="40" spans="1:4" x14ac:dyDescent="0.25">
      <c r="A40" s="62" t="s">
        <v>84</v>
      </c>
      <c r="B40" s="53"/>
      <c r="C40" s="54"/>
      <c r="D40" s="51"/>
    </row>
    <row r="41" spans="1:4" x14ac:dyDescent="0.25">
      <c r="A41" s="52" t="s">
        <v>85</v>
      </c>
      <c r="B41" s="68">
        <v>35906.681070000006</v>
      </c>
      <c r="C41" s="54"/>
      <c r="D41" s="51"/>
    </row>
    <row r="42" spans="1:4" x14ac:dyDescent="0.25">
      <c r="A42" s="52" t="s">
        <v>86</v>
      </c>
      <c r="B42" s="68">
        <v>30646.339079999998</v>
      </c>
      <c r="C42" s="54"/>
      <c r="D42" s="51"/>
    </row>
    <row r="43" spans="1:4" x14ac:dyDescent="0.25">
      <c r="A43" s="52" t="s">
        <v>87</v>
      </c>
      <c r="B43" s="68">
        <v>4659.0354700000007</v>
      </c>
      <c r="C43" s="54"/>
      <c r="D43" s="51"/>
    </row>
    <row r="44" spans="1:4" x14ac:dyDescent="0.25">
      <c r="A44" s="63" t="s">
        <v>88</v>
      </c>
      <c r="B44" s="69">
        <f>SUM(B41:B43)</f>
        <v>71212.055619999999</v>
      </c>
      <c r="C44" s="54"/>
      <c r="D44" s="51"/>
    </row>
    <row r="45" spans="1:4" ht="6" customHeight="1" x14ac:dyDescent="0.25">
      <c r="A45" s="48"/>
      <c r="B45" s="68"/>
      <c r="C45" s="54"/>
      <c r="D45" s="51"/>
    </row>
    <row r="46" spans="1:4" ht="6" customHeight="1" x14ac:dyDescent="0.25">
      <c r="A46" s="48"/>
      <c r="B46" s="68"/>
      <c r="C46" s="54"/>
      <c r="D46" s="51"/>
    </row>
    <row r="47" spans="1:4" x14ac:dyDescent="0.25">
      <c r="A47" s="64" t="s">
        <v>89</v>
      </c>
      <c r="B47" s="70">
        <f>B38-B44</f>
        <v>64248.279831542372</v>
      </c>
      <c r="C47" s="54"/>
      <c r="D47" s="51"/>
    </row>
    <row r="48" spans="1:4" ht="9" customHeight="1" x14ac:dyDescent="0.25">
      <c r="A48" s="12"/>
      <c r="B48" s="68"/>
      <c r="C48" s="54"/>
      <c r="D48" s="51"/>
    </row>
    <row r="49" spans="1:4" x14ac:dyDescent="0.25">
      <c r="A49" s="14" t="s">
        <v>90</v>
      </c>
      <c r="B49" s="68"/>
      <c r="C49" s="54"/>
      <c r="D49" s="51"/>
    </row>
    <row r="50" spans="1:4" x14ac:dyDescent="0.25">
      <c r="A50" s="52" t="s">
        <v>12</v>
      </c>
      <c r="B50" s="68">
        <v>43935.085749999991</v>
      </c>
      <c r="C50" s="54"/>
      <c r="D50" s="51"/>
    </row>
    <row r="51" spans="1:4" x14ac:dyDescent="0.25">
      <c r="A51" s="63" t="s">
        <v>91</v>
      </c>
      <c r="B51" s="69">
        <f>SUM(B50:B50)</f>
        <v>43935.085749999991</v>
      </c>
      <c r="C51" s="54"/>
      <c r="D51" s="51"/>
    </row>
    <row r="52" spans="1:4" ht="5.25" customHeight="1" x14ac:dyDescent="0.25">
      <c r="A52" s="48"/>
      <c r="B52" s="68"/>
      <c r="C52" s="54"/>
      <c r="D52" s="51"/>
    </row>
    <row r="53" spans="1:4" ht="5.25" customHeight="1" x14ac:dyDescent="0.25">
      <c r="A53" s="48"/>
      <c r="B53" s="68"/>
      <c r="C53" s="54"/>
      <c r="D53" s="51"/>
    </row>
    <row r="54" spans="1:4" x14ac:dyDescent="0.25">
      <c r="A54" s="60" t="s">
        <v>92</v>
      </c>
      <c r="B54" s="71">
        <f>+B47-B51</f>
        <v>20313.19408154238</v>
      </c>
      <c r="C54" s="54"/>
      <c r="D54" s="51"/>
    </row>
    <row r="55" spans="1:4" ht="6.75" customHeight="1" x14ac:dyDescent="0.25">
      <c r="A55" s="48"/>
      <c r="B55" s="68"/>
      <c r="C55" s="54"/>
      <c r="D55" s="51"/>
    </row>
    <row r="56" spans="1:4" ht="12" customHeight="1" x14ac:dyDescent="0.25">
      <c r="A56" s="52" t="s">
        <v>93</v>
      </c>
      <c r="B56" s="68">
        <v>13.800380000000001</v>
      </c>
      <c r="C56" s="54"/>
      <c r="D56" s="51"/>
    </row>
    <row r="57" spans="1:4" x14ac:dyDescent="0.25">
      <c r="A57" s="52" t="s">
        <v>94</v>
      </c>
      <c r="B57" s="72">
        <v>21422.593435939052</v>
      </c>
      <c r="C57" s="54"/>
      <c r="D57" s="51"/>
    </row>
    <row r="58" spans="1:4" ht="9.9" customHeight="1" x14ac:dyDescent="0.25">
      <c r="A58" s="48"/>
      <c r="B58" s="68"/>
      <c r="C58" s="54"/>
      <c r="D58" s="51"/>
    </row>
    <row r="59" spans="1:4" x14ac:dyDescent="0.25">
      <c r="A59" s="65" t="s">
        <v>95</v>
      </c>
      <c r="B59" s="73">
        <f>SUM(B54:B58)</f>
        <v>41749.587897481433</v>
      </c>
      <c r="C59" s="54"/>
      <c r="D59" s="51"/>
    </row>
    <row r="60" spans="1:4" ht="9.75" customHeight="1" x14ac:dyDescent="0.25">
      <c r="A60" s="48" t="s">
        <v>16</v>
      </c>
      <c r="B60" s="68"/>
      <c r="C60" s="54"/>
      <c r="D60" s="51"/>
    </row>
    <row r="61" spans="1:4" x14ac:dyDescent="0.25">
      <c r="A61" s="48" t="s">
        <v>96</v>
      </c>
      <c r="B61" s="68">
        <v>10192.089969999999</v>
      </c>
      <c r="C61" s="54"/>
      <c r="D61" s="51"/>
    </row>
    <row r="62" spans="1:4" x14ac:dyDescent="0.25">
      <c r="A62" s="48" t="s">
        <v>97</v>
      </c>
      <c r="B62" s="68">
        <v>2815.0597899999998</v>
      </c>
      <c r="C62" s="54"/>
      <c r="D62" s="51"/>
    </row>
    <row r="63" spans="1:4" ht="9.9" customHeight="1" x14ac:dyDescent="0.25">
      <c r="A63" s="48"/>
      <c r="B63" s="68"/>
      <c r="C63" s="54"/>
      <c r="D63" s="51"/>
    </row>
    <row r="64" spans="1:4" x14ac:dyDescent="0.25">
      <c r="A64" s="65" t="s">
        <v>98</v>
      </c>
      <c r="B64" s="73">
        <f>+B59-B61-B62</f>
        <v>28742.438137481433</v>
      </c>
      <c r="C64" s="54"/>
      <c r="D64" s="51"/>
    </row>
    <row r="65" spans="1:4" ht="8.25" customHeight="1" x14ac:dyDescent="0.25">
      <c r="A65" s="48"/>
      <c r="B65" s="68"/>
      <c r="C65" s="54"/>
      <c r="D65" s="51"/>
    </row>
    <row r="66" spans="1:4" x14ac:dyDescent="0.25">
      <c r="A66" s="48" t="s">
        <v>99</v>
      </c>
      <c r="B66" s="72">
        <v>470.97710135196854</v>
      </c>
      <c r="C66" s="54"/>
      <c r="D66" s="51"/>
    </row>
    <row r="67" spans="1:4" ht="9.9" customHeight="1" x14ac:dyDescent="0.25">
      <c r="A67" s="48"/>
      <c r="B67" s="68"/>
      <c r="C67" s="54"/>
      <c r="D67" s="51"/>
    </row>
    <row r="68" spans="1:4" ht="14.4" thickBot="1" x14ac:dyDescent="0.3">
      <c r="A68" s="66" t="s">
        <v>100</v>
      </c>
      <c r="B68" s="74">
        <f>+B64-B66</f>
        <v>28271.461036129465</v>
      </c>
      <c r="C68" s="54"/>
      <c r="D68" s="51"/>
    </row>
    <row r="69" spans="1:4" ht="14.4" thickTop="1" x14ac:dyDescent="0.25">
      <c r="C69" s="67"/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  <row r="76" spans="1:4" x14ac:dyDescent="0.25">
      <c r="D76" s="5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2024-05-20T21:03:25Z</cp:lastPrinted>
  <dcterms:created xsi:type="dcterms:W3CDTF">2024-05-20T20:56:36Z</dcterms:created>
  <dcterms:modified xsi:type="dcterms:W3CDTF">2024-05-20T21:03:42Z</dcterms:modified>
</cp:coreProperties>
</file>