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4685\Documents\Estados financieros a subir a bolsa 2023\Enero\IFD\"/>
    </mc:Choice>
  </mc:AlternateContent>
  <bookViews>
    <workbookView xWindow="0" yWindow="0" windowWidth="23040" windowHeight="8496" activeTab="1"/>
  </bookViews>
  <sheets>
    <sheet name="Balance General" sheetId="1" r:id="rId1"/>
    <sheet name="Estado de Resultad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B28" i="1"/>
  <c r="B18" i="1" l="1"/>
  <c r="B58" i="1"/>
  <c r="B70" i="1"/>
  <c r="B64" i="1" l="1"/>
  <c r="B74" i="1" s="1"/>
  <c r="B32" i="1" l="1"/>
  <c r="B25" i="1" l="1"/>
  <c r="B39" i="1" l="1"/>
  <c r="B47" i="1" s="1"/>
  <c r="B84" i="1" l="1"/>
  <c r="B86" i="1" s="1"/>
</calcChain>
</file>

<file path=xl/sharedStrings.xml><?xml version="1.0" encoding="utf-8"?>
<sst xmlns="http://schemas.openxmlformats.org/spreadsheetml/2006/main" count="114" uniqueCount="105">
  <si>
    <t>INVERSIONES FINANCIERAS DAVIVIENDA, S.A.Y SUBSIDIARIAS</t>
  </si>
  <si>
    <t>Sociedad Controladora de Finalidad Exclusiva</t>
  </si>
  <si>
    <t>(Cifras en miles de dólares de los Estados Unidos de América)</t>
  </si>
  <si>
    <t>Concepto</t>
  </si>
  <si>
    <t>ACTIVOS</t>
  </si>
  <si>
    <t>Activos del giro:</t>
  </si>
  <si>
    <t>Caja y bancos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</si>
  <si>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</si>
  <si>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</si>
  <si>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</si>
  <si>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</si>
  <si>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</si>
  <si>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</si>
  <si>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 xml:space="preserve">Primas por cobrar  </t>
  </si>
  <si>
    <t>Deudores por seguros y fianzas</t>
  </si>
  <si>
    <t>Total activo circulante</t>
  </si>
  <si>
    <t xml:space="preserve"> 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</si>
  <si>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</si>
  <si>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</si>
  <si>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</si>
  <si>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</si>
  <si>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</si>
  <si>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</si>
  <si>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</si>
  <si>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Gastos pagados por anticipado</t>
  </si>
  <si>
    <t>Cuentas por cobrar</t>
  </si>
  <si>
    <t>Reservas</t>
  </si>
  <si>
    <t>Aporte especial de garantía</t>
  </si>
  <si>
    <t>Inversiones cuotas fondo de pensiones</t>
  </si>
  <si>
    <t>Total otros activos</t>
  </si>
  <si>
    <t>Activo fijo:</t>
  </si>
  <si>
    <t>Bienes inmuebles, muebles y otros, neto de depreciación acumulada</t>
  </si>
  <si>
    <t>Total activo fijo  neto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</si>
  <si>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</si>
  <si>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</si>
  <si>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</si>
  <si>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</si>
  <si>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</si>
  <si>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</si>
  <si>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</si>
  <si>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</si>
  <si>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</si>
  <si>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</si>
  <si>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</si>
  <si>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</si>
  <si>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</si>
  <si>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</si>
  <si>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</si>
  <si>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</si>
  <si>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</si>
  <si>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</si>
  <si>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</si>
  <si>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</si>
  <si>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</si>
  <si>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</si>
  <si>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</si>
  <si>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</si>
  <si>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</si>
  <si>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</si>
  <si>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</si>
  <si>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</si>
  <si>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</si>
  <si>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</si>
  <si>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Al 31 de Enero de 2023</t>
  </si>
  <si>
    <t>Estado Consolidado de Resultados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</si>
  <si>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</si>
  <si>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</si>
  <si>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</si>
  <si>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</si>
  <si>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</si>
  <si>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</si>
  <si>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</si>
  <si>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</si>
  <si>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Primas netas de devoluciones y cancelaciones</t>
  </si>
  <si>
    <t>Ingresos técnicos por ajuste a las reservas</t>
  </si>
  <si>
    <t>Otros servicios y contingencias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</si>
  <si>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</si>
  <si>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</si>
  <si>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</si>
  <si>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</si>
  <si>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</si>
  <si>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</si>
  <si>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</si>
  <si>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</si>
  <si>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</si>
  <si>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</si>
  <si>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</si>
  <si>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</si>
  <si>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</si>
  <si>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</si>
  <si>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</si>
  <si>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</si>
  <si>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</si>
  <si>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</si>
  <si>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Total saneamientos y castigos</t>
  </si>
  <si>
    <t>UTILIDAD DE OPERACIÓN DESPUÉS DE SANEAMIENTOS</t>
  </si>
  <si>
    <t>Otros ingresos/(gastos) netos no de operación</t>
  </si>
  <si>
    <t>UTILIDAD ANTES DE IMPUESTOS</t>
  </si>
  <si>
    <t>Impuesto sobre la renta</t>
  </si>
  <si>
    <t>Impuesto sobre la renta diferido</t>
  </si>
  <si>
    <t>UTILIDAD ANTES DEL INTERÉS MINORITARIO</t>
  </si>
  <si>
    <t>Participación del interés minoritario en subsidiarias</t>
  </si>
  <si>
    <t>UTILIDAD NETA CONSOLIDADA</t>
  </si>
  <si>
    <t>Mes actual: Enero 2023</t>
  </si>
  <si>
    <t>Del 1 de Enero 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</si>
</sst>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.0_);_(* \(#,##0.0\);_(* &quot;-&quot;?_);_(@_)"/>
    <numFmt numFmtId="168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2" applyFont="1" applyBorder="1"/>
    <xf numFmtId="0" fontId="6" fillId="2" borderId="1" xfId="2" applyFont="1" applyFill="1" applyBorder="1" applyAlignment="1" applyProtection="1">
      <alignment horizontal="center" wrapText="1"/>
      <protection locked="0"/>
    </xf>
    <xf numFmtId="17" fontId="6" fillId="2" borderId="2" xfId="2" applyNumberFormat="1" applyFont="1" applyFill="1" applyBorder="1" applyAlignment="1">
      <alignment horizontal="center" wrapText="1"/>
    </xf>
    <xf numFmtId="0" fontId="7" fillId="0" borderId="1" xfId="2" applyFont="1" applyFill="1" applyBorder="1" applyAlignment="1" applyProtection="1">
      <protection locked="0"/>
    </xf>
    <xf numFmtId="0" fontId="4" fillId="0" borderId="3" xfId="2" applyFont="1" applyBorder="1"/>
    <xf numFmtId="0" fontId="8" fillId="0" borderId="4" xfId="2" applyFont="1" applyFill="1" applyBorder="1" applyAlignment="1" applyProtection="1">
      <protection locked="0"/>
    </xf>
    <xf numFmtId="0" fontId="4" fillId="0" borderId="5" xfId="2" applyFont="1" applyBorder="1"/>
    <xf numFmtId="0" fontId="3" fillId="0" borderId="4" xfId="2" applyFont="1" applyFill="1" applyBorder="1" applyAlignment="1" applyProtection="1">
      <protection locked="0"/>
    </xf>
    <xf numFmtId="0" fontId="4" fillId="0" borderId="4" xfId="2" applyFont="1" applyFill="1" applyBorder="1" applyAlignment="1" applyProtection="1">
      <alignment horizontal="left" indent="1"/>
      <protection locked="0"/>
    </xf>
    <xf numFmtId="165" fontId="4" fillId="0" borderId="5" xfId="3" applyNumberFormat="1" applyFont="1" applyFill="1" applyBorder="1" applyAlignment="1" applyProtection="1">
      <alignment horizontal="right" indent="1"/>
      <protection locked="0"/>
    </xf>
    <xf numFmtId="165" fontId="4" fillId="0" borderId="6" xfId="3" applyNumberFormat="1" applyFont="1" applyFill="1" applyBorder="1" applyAlignment="1" applyProtection="1">
      <alignment horizontal="right" indent="1"/>
      <protection locked="0"/>
    </xf>
    <xf numFmtId="0" fontId="5" fillId="0" borderId="4" xfId="2" applyFont="1" applyFill="1" applyBorder="1" applyAlignment="1" applyProtection="1">
      <alignment horizontal="left" indent="3"/>
      <protection locked="0"/>
    </xf>
    <xf numFmtId="165" fontId="5" fillId="0" borderId="5" xfId="3" applyNumberFormat="1" applyFont="1" applyFill="1" applyBorder="1" applyAlignment="1" applyProtection="1">
      <alignment horizontal="right" indent="3"/>
      <protection locked="0"/>
    </xf>
    <xf numFmtId="165" fontId="4" fillId="0" borderId="5" xfId="3" applyNumberFormat="1" applyFont="1" applyBorder="1" applyAlignment="1">
      <alignment horizontal="right"/>
    </xf>
    <xf numFmtId="0" fontId="3" fillId="0" borderId="7" xfId="2" applyFont="1" applyFill="1" applyBorder="1" applyAlignment="1" applyProtection="1">
      <alignment horizontal="left"/>
      <protection locked="0"/>
    </xf>
    <xf numFmtId="166" fontId="4" fillId="0" borderId="8" xfId="3" applyNumberFormat="1" applyFont="1" applyBorder="1" applyAlignment="1">
      <alignment horizontal="right"/>
    </xf>
    <xf numFmtId="0" fontId="4" fillId="0" borderId="4" xfId="2" applyFont="1" applyFill="1" applyBorder="1" applyAlignment="1" applyProtection="1">
      <protection locked="0"/>
    </xf>
    <xf numFmtId="165" fontId="4" fillId="0" borderId="8" xfId="3" applyNumberFormat="1" applyFont="1" applyBorder="1" applyAlignment="1">
      <alignment horizontal="right"/>
    </xf>
    <xf numFmtId="0" fontId="3" fillId="0" borderId="9" xfId="2" applyFont="1" applyFill="1" applyBorder="1" applyAlignment="1" applyProtection="1">
      <alignment horizontal="left"/>
      <protection locked="0"/>
    </xf>
    <xf numFmtId="166" fontId="4" fillId="0" borderId="10" xfId="2" applyNumberFormat="1" applyFont="1" applyBorder="1"/>
    <xf numFmtId="165" fontId="4" fillId="0" borderId="5" xfId="3" applyNumberFormat="1" applyFont="1" applyBorder="1"/>
    <xf numFmtId="165" fontId="4" fillId="0" borderId="8" xfId="3" applyNumberFormat="1" applyFont="1" applyBorder="1"/>
    <xf numFmtId="165" fontId="4" fillId="3" borderId="5" xfId="3" applyNumberFormat="1" applyFont="1" applyFill="1" applyBorder="1"/>
    <xf numFmtId="165" fontId="4" fillId="0" borderId="10" xfId="3" applyNumberFormat="1" applyFont="1" applyBorder="1"/>
    <xf numFmtId="165" fontId="4" fillId="0" borderId="11" xfId="3" applyNumberFormat="1" applyFont="1" applyBorder="1"/>
    <xf numFmtId="0" fontId="4" fillId="0" borderId="4" xfId="2" applyFont="1" applyFill="1" applyBorder="1" applyAlignment="1" applyProtection="1">
      <alignment horizontal="left" vertical="top" wrapText="1" indent="1"/>
      <protection locked="0"/>
    </xf>
    <xf numFmtId="165" fontId="4" fillId="0" borderId="9" xfId="3" applyNumberFormat="1" applyFont="1" applyBorder="1"/>
    <xf numFmtId="0" fontId="4" fillId="0" borderId="0" xfId="2" applyFont="1" applyFill="1" applyBorder="1"/>
    <xf numFmtId="0" fontId="4" fillId="0" borderId="0" xfId="2" applyFont="1" applyFill="1" applyBorder="1" applyAlignment="1">
      <alignment horizontal="center"/>
    </xf>
    <xf numFmtId="0" fontId="6" fillId="4" borderId="4" xfId="2" applyFont="1" applyFill="1" applyBorder="1" applyAlignment="1" applyProtection="1">
      <alignment horizontal="center" wrapText="1"/>
      <protection locked="0"/>
    </xf>
    <xf numFmtId="0" fontId="6" fillId="4" borderId="5" xfId="2" applyFont="1" applyFill="1" applyBorder="1" applyAlignment="1">
      <alignment horizontal="center" wrapText="1"/>
    </xf>
    <xf numFmtId="0" fontId="9" fillId="0" borderId="4" xfId="2" applyFont="1" applyFill="1" applyBorder="1" applyAlignment="1" applyProtection="1">
      <alignment horizontal="left"/>
      <protection locked="0"/>
    </xf>
    <xf numFmtId="0" fontId="4" fillId="0" borderId="3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9" fillId="0" borderId="4" xfId="2" applyFont="1" applyFill="1" applyBorder="1" applyAlignment="1" applyProtection="1">
      <alignment horizontal="left" indent="1"/>
      <protection locked="0"/>
    </xf>
    <xf numFmtId="165" fontId="4" fillId="0" borderId="5" xfId="3" applyNumberFormat="1" applyFont="1" applyFill="1" applyBorder="1" applyAlignment="1">
      <alignment horizontal="center"/>
    </xf>
    <xf numFmtId="0" fontId="10" fillId="0" borderId="7" xfId="2" applyFont="1" applyFill="1" applyBorder="1" applyAlignment="1" applyProtection="1">
      <alignment horizontal="left"/>
      <protection locked="0"/>
    </xf>
    <xf numFmtId="165" fontId="3" fillId="0" borderId="8" xfId="3" applyNumberFormat="1" applyFont="1" applyFill="1" applyBorder="1" applyAlignment="1">
      <alignment horizontal="center"/>
    </xf>
    <xf numFmtId="165" fontId="4" fillId="0" borderId="12" xfId="3" applyNumberFormat="1" applyFont="1" applyFill="1" applyBorder="1" applyAlignment="1">
      <alignment horizontal="center"/>
    </xf>
    <xf numFmtId="165" fontId="3" fillId="0" borderId="12" xfId="3" applyNumberFormat="1" applyFont="1" applyFill="1" applyBorder="1" applyAlignment="1">
      <alignment horizontal="center"/>
    </xf>
    <xf numFmtId="165" fontId="4" fillId="0" borderId="11" xfId="3" applyNumberFormat="1" applyFont="1" applyFill="1" applyBorder="1" applyAlignment="1">
      <alignment horizontal="center"/>
    </xf>
    <xf numFmtId="0" fontId="3" fillId="5" borderId="14" xfId="2" applyFont="1" applyFill="1" applyBorder="1" applyAlignment="1" applyProtection="1">
      <protection locked="0"/>
    </xf>
    <xf numFmtId="165" fontId="3" fillId="5" borderId="13" xfId="3" applyNumberFormat="1" applyFont="1" applyFill="1" applyBorder="1" applyAlignment="1">
      <alignment horizontal="center"/>
    </xf>
    <xf numFmtId="0" fontId="10" fillId="0" borderId="4" xfId="2" applyFont="1" applyFill="1" applyBorder="1" applyAlignment="1" applyProtection="1">
      <alignment horizontal="left"/>
      <protection locked="0"/>
    </xf>
    <xf numFmtId="0" fontId="10" fillId="0" borderId="14" xfId="2" applyFont="1" applyFill="1" applyBorder="1" applyAlignment="1" applyProtection="1">
      <alignment horizontal="left"/>
      <protection locked="0"/>
    </xf>
    <xf numFmtId="0" fontId="3" fillId="6" borderId="14" xfId="2" applyFont="1" applyFill="1" applyBorder="1" applyAlignment="1" applyProtection="1">
      <protection locked="0"/>
    </xf>
    <xf numFmtId="0" fontId="3" fillId="5" borderId="7" xfId="2" applyFont="1" applyFill="1" applyBorder="1" applyAlignment="1" applyProtection="1">
      <protection locked="0"/>
    </xf>
    <xf numFmtId="0" fontId="3" fillId="5" borderId="9" xfId="2" applyFont="1" applyFill="1" applyBorder="1" applyAlignment="1" applyProtection="1">
      <protection locked="0"/>
    </xf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168" fontId="4" fillId="0" borderId="5" xfId="1" applyNumberFormat="1" applyFont="1" applyFill="1" applyBorder="1" applyAlignment="1">
      <alignment horizontal="center"/>
    </xf>
    <xf numFmtId="168" fontId="3" fillId="0" borderId="13" xfId="1" applyNumberFormat="1" applyFont="1" applyFill="1" applyBorder="1" applyAlignment="1">
      <alignment horizontal="center"/>
    </xf>
    <xf numFmtId="168" fontId="3" fillId="6" borderId="13" xfId="1" applyNumberFormat="1" applyFont="1" applyFill="1" applyBorder="1" applyAlignment="1">
      <alignment horizontal="center"/>
    </xf>
    <xf numFmtId="168" fontId="3" fillId="5" borderId="13" xfId="1" applyNumberFormat="1" applyFont="1" applyFill="1" applyBorder="1" applyAlignment="1">
      <alignment horizontal="center"/>
    </xf>
    <xf numFmtId="168" fontId="4" fillId="0" borderId="15" xfId="1" applyNumberFormat="1" applyFont="1" applyFill="1" applyBorder="1" applyAlignment="1">
      <alignment horizontal="center"/>
    </xf>
    <xf numFmtId="168" fontId="3" fillId="5" borderId="8" xfId="1" applyNumberFormat="1" applyFont="1" applyFill="1" applyBorder="1" applyAlignment="1">
      <alignment horizontal="center"/>
    </xf>
  </cellXfs>
  <cellStyles count="4">
    <cellStyle name="Millares" xfId="1" builtinId="3"/>
    <cellStyle name="Millares 5 2 3" xfId="3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2934109</xdr:colOff>
      <xdr:row>2</xdr:row>
      <xdr:rowOff>53398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4109" cy="419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2934109</xdr:colOff>
      <xdr:row>1</xdr:row>
      <xdr:rowOff>236278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34109" cy="419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87"/>
  <sheetViews>
    <sheetView topLeftCell="A25" zoomScaleNormal="100" workbookViewId="0">
      <selection activeCell="D63" sqref="D63"/>
    </sheetView>
  </sheetViews>
  <sheetFormatPr baseColWidth="10" defaultRowHeight="14.4" x14ac:dyDescent="0.3"/>
  <cols>
    <col min="1" max="1" width="62.6640625" customWidth="1"/>
    <col min="2" max="2" width="19.5546875" customWidth="1"/>
  </cols>
  <sheetData>
    <row r="3" spans="1:2" ht="9.6" customHeight="1" x14ac:dyDescent="0.3"/>
    <row r="4" spans="1:2" x14ac:dyDescent="0.3">
      <c r="A4" s="49" t="s">
        <v>0</v>
      </c>
      <c r="B4" s="49"/>
    </row>
    <row r="5" spans="1:2" x14ac:dyDescent="0.3">
      <c r="A5" s="49" t="s">
        <v>1</v>
      </c>
      <c r="B5" s="49"/>
    </row>
    <row r="6" spans="1:2" x14ac:dyDescent="0.3">
      <c r="A6" s="50" t="s">
        <v>1</v>
      </c>
      <c r="B6" s="50"/>
    </row>
    <row r="7" spans="1:2" x14ac:dyDescent="0.3">
      <c r="A7" s="50" t="s">
        <v>63</v>
      </c>
      <c r="B7" s="50"/>
    </row>
    <row r="8" spans="1:2" x14ac:dyDescent="0.3">
      <c r="A8" s="51" t="s">
        <v>2</v>
      </c>
      <c r="B8" s="51"/>
    </row>
    <row r="9" spans="1:2" x14ac:dyDescent="0.3">
      <c r="A9" s="1"/>
      <c r="B9" s="1"/>
    </row>
    <row r="10" spans="1:2" x14ac:dyDescent="0.3">
      <c r="A10" s="1"/>
      <c r="B10" s="1"/>
    </row>
    <row r="11" spans="1:2" x14ac:dyDescent="0.3">
      <c r="A11" s="2" t="s">
        <v>3</v>
      </c>
      <c r="B11" s="3">
        <v>44926</v>
      </c>
    </row>
    <row r="12" spans="1:2" x14ac:dyDescent="0.3">
      <c r="A12" s="4"/>
      <c r="B12" s="5"/>
    </row>
    <row r="13" spans="1:2" x14ac:dyDescent="0.3">
      <c r="A13" s="6" t="s">
        <v>4</v>
      </c>
      <c r="B13" s="7"/>
    </row>
    <row r="14" spans="1:2" x14ac:dyDescent="0.3">
      <c r="A14" s="6"/>
      <c r="B14" s="7"/>
    </row>
    <row r="15" spans="1:2" x14ac:dyDescent="0.3">
      <c r="A15" s="8" t="s">
        <v>5</v>
      </c>
      <c r="B15" s="7"/>
    </row>
    <row r="16" spans="1:2" x14ac:dyDescent="0.3">
      <c r="A16" s="9" t="s">
        <v>6</v>
      </c>
      <c r="B16" s="10">
        <v>382952.72610999999</v>
      </c>
    </row>
    <row r="17" spans="1:2" x14ac:dyDescent="0.3">
      <c r="A17" s="9" t="s">
        <v>7</v>
      </c>
      <c r="B17" s="10">
        <v>338362.61866999994</v>
      </c>
    </row>
    <row r="18" spans="1:2" x14ac:dyDescent="0.3">
      <c r="A18" s="9" t="s">
        <v>8</v>
      </c>
      <c r="B18" s="11">
        <f>SUM(B19:B22)</f>
        <v>2264620.1150699998</v>
      </c>
    </row>
    <row r="19" spans="1:2" x14ac:dyDescent="0.3">
      <c r="A19" s="12" t="s">
        <v>9</v>
      </c>
      <c r="B19" s="13">
        <v>2269949.9285399998</v>
      </c>
    </row>
    <row r="20" spans="1:2" x14ac:dyDescent="0.3">
      <c r="A20" s="12" t="s">
        <v>10</v>
      </c>
      <c r="B20" s="13">
        <v>45560.457860000002</v>
      </c>
    </row>
    <row r="21" spans="1:2" x14ac:dyDescent="0.3">
      <c r="A21" s="12" t="s">
        <v>11</v>
      </c>
      <c r="B21" s="13">
        <v>9424.7068900000013</v>
      </c>
    </row>
    <row r="22" spans="1:2" x14ac:dyDescent="0.3">
      <c r="A22" s="12" t="s">
        <v>12</v>
      </c>
      <c r="B22" s="13">
        <v>-60314.978219999997</v>
      </c>
    </row>
    <row r="23" spans="1:2" x14ac:dyDescent="0.3">
      <c r="A23" s="12" t="s">
        <v>13</v>
      </c>
      <c r="B23" s="14">
        <v>5269.2412800000002</v>
      </c>
    </row>
    <row r="24" spans="1:2" x14ac:dyDescent="0.3">
      <c r="A24" s="9" t="s">
        <v>14</v>
      </c>
      <c r="B24" s="14">
        <v>573.03214000000003</v>
      </c>
    </row>
    <row r="25" spans="1:2" x14ac:dyDescent="0.3">
      <c r="A25" s="15" t="s">
        <v>15</v>
      </c>
      <c r="B25" s="16">
        <f>+B16+B17+B18+B23+B24</f>
        <v>2991777.7332699997</v>
      </c>
    </row>
    <row r="26" spans="1:2" x14ac:dyDescent="0.3">
      <c r="A26" s="17"/>
      <c r="B26" s="14"/>
    </row>
    <row r="27" spans="1:2" x14ac:dyDescent="0.3">
      <c r="A27" s="8" t="s">
        <v>17</v>
      </c>
      <c r="B27" s="14"/>
    </row>
    <row r="28" spans="1:2" x14ac:dyDescent="0.3">
      <c r="A28" s="9" t="s">
        <v>18</v>
      </c>
      <c r="B28" s="14">
        <f>SUM(B29:B30)</f>
        <v>2954.0319100000006</v>
      </c>
    </row>
    <row r="29" spans="1:2" x14ac:dyDescent="0.3">
      <c r="A29" s="12" t="s">
        <v>19</v>
      </c>
      <c r="B29" s="14">
        <v>8436.3341600000003</v>
      </c>
    </row>
    <row r="30" spans="1:2" x14ac:dyDescent="0.3">
      <c r="A30" s="12" t="s">
        <v>20</v>
      </c>
      <c r="B30" s="14">
        <v>-5482.3022499999997</v>
      </c>
    </row>
    <row r="31" spans="1:2" x14ac:dyDescent="0.3">
      <c r="A31" s="9" t="s">
        <v>21</v>
      </c>
      <c r="B31" s="14">
        <v>5745.5722199998427</v>
      </c>
    </row>
    <row r="32" spans="1:2" x14ac:dyDescent="0.3">
      <c r="A32" s="9" t="s">
        <v>22</v>
      </c>
      <c r="B32" s="14">
        <f>SUM(B33:B36)</f>
        <v>39646.902615726925</v>
      </c>
    </row>
    <row r="33" spans="1:2" x14ac:dyDescent="0.3">
      <c r="A33" s="12" t="s">
        <v>23</v>
      </c>
      <c r="B33" s="14">
        <v>193.86207000000002</v>
      </c>
    </row>
    <row r="34" spans="1:2" x14ac:dyDescent="0.3">
      <c r="A34" s="12" t="s">
        <v>24</v>
      </c>
      <c r="B34" s="14">
        <v>30876.904715726927</v>
      </c>
    </row>
    <row r="35" spans="1:2" x14ac:dyDescent="0.3">
      <c r="A35" s="12" t="s">
        <v>25</v>
      </c>
      <c r="B35" s="14">
        <v>10752.689550000001</v>
      </c>
    </row>
    <row r="36" spans="1:2" x14ac:dyDescent="0.3">
      <c r="A36" s="12" t="s">
        <v>26</v>
      </c>
      <c r="B36" s="14">
        <v>-2176.5537199999999</v>
      </c>
    </row>
    <row r="37" spans="1:2" x14ac:dyDescent="0.3">
      <c r="A37" s="9" t="s">
        <v>27</v>
      </c>
      <c r="B37" s="14"/>
    </row>
    <row r="38" spans="1:2" x14ac:dyDescent="0.3">
      <c r="A38" s="9" t="s">
        <v>28</v>
      </c>
      <c r="B38" s="14"/>
    </row>
    <row r="39" spans="1:2" x14ac:dyDescent="0.3">
      <c r="A39" s="15" t="s">
        <v>29</v>
      </c>
      <c r="B39" s="18">
        <f>+B28+B31+B32</f>
        <v>48346.506745726772</v>
      </c>
    </row>
    <row r="40" spans="1:2" x14ac:dyDescent="0.3">
      <c r="A40" s="17"/>
      <c r="B40" s="14"/>
    </row>
    <row r="41" spans="1:2" x14ac:dyDescent="0.3">
      <c r="A41" s="8" t="s">
        <v>30</v>
      </c>
      <c r="B41" s="14"/>
    </row>
    <row r="42" spans="1:2" x14ac:dyDescent="0.3">
      <c r="A42" s="9" t="s">
        <v>31</v>
      </c>
      <c r="B42" s="14">
        <v>46103.573090000005</v>
      </c>
    </row>
    <row r="43" spans="1:2" x14ac:dyDescent="0.3">
      <c r="A43" s="15" t="s">
        <v>32</v>
      </c>
      <c r="B43" s="18">
        <f>+B42</f>
        <v>46103.573090000005</v>
      </c>
    </row>
    <row r="44" spans="1:2" x14ac:dyDescent="0.3">
      <c r="A44" s="17"/>
      <c r="B44" s="14"/>
    </row>
    <row r="45" spans="1:2" x14ac:dyDescent="0.3">
      <c r="A45" s="15" t="s">
        <v>33</v>
      </c>
      <c r="B45" s="18">
        <v>108916.2451</v>
      </c>
    </row>
    <row r="46" spans="1:2" x14ac:dyDescent="0.3">
      <c r="A46" s="17"/>
      <c r="B46" s="14"/>
    </row>
    <row r="47" spans="1:2" ht="15" thickBot="1" x14ac:dyDescent="0.35">
      <c r="A47" s="19" t="s">
        <v>34</v>
      </c>
      <c r="B47" s="20">
        <f>+B25+B39+B43+B45</f>
        <v>3195144.0582057266</v>
      </c>
    </row>
    <row r="48" spans="1:2" ht="15" thickTop="1" x14ac:dyDescent="0.3">
      <c r="A48" s="17"/>
      <c r="B48" s="7"/>
    </row>
    <row r="49" spans="1:2" x14ac:dyDescent="0.3">
      <c r="A49" s="6" t="s">
        <v>35</v>
      </c>
      <c r="B49" s="7"/>
    </row>
    <row r="50" spans="1:2" x14ac:dyDescent="0.3">
      <c r="A50" s="6"/>
      <c r="B50" s="7"/>
    </row>
    <row r="51" spans="1:2" x14ac:dyDescent="0.3">
      <c r="A51" s="8" t="s">
        <v>36</v>
      </c>
      <c r="B51" s="7"/>
    </row>
    <row r="52" spans="1:2" x14ac:dyDescent="0.3">
      <c r="A52" s="9" t="s">
        <v>37</v>
      </c>
      <c r="B52" s="21">
        <v>2196429.4138500001</v>
      </c>
    </row>
    <row r="53" spans="1:2" x14ac:dyDescent="0.3">
      <c r="A53" s="9" t="s">
        <v>38</v>
      </c>
      <c r="B53" s="21">
        <v>256880.98254750003</v>
      </c>
    </row>
    <row r="54" spans="1:2" x14ac:dyDescent="0.3">
      <c r="A54" s="9" t="s">
        <v>39</v>
      </c>
      <c r="B54" s="21">
        <v>4896.98308</v>
      </c>
    </row>
    <row r="55" spans="1:2" x14ac:dyDescent="0.3">
      <c r="A55" s="9" t="s">
        <v>40</v>
      </c>
      <c r="B55" s="21">
        <v>193369.48306999999</v>
      </c>
    </row>
    <row r="56" spans="1:2" x14ac:dyDescent="0.3">
      <c r="A56" s="9" t="s">
        <v>41</v>
      </c>
      <c r="B56" s="21">
        <v>2034.2629400000001</v>
      </c>
    </row>
    <row r="57" spans="1:2" x14ac:dyDescent="0.3">
      <c r="A57" s="9" t="s">
        <v>42</v>
      </c>
      <c r="B57" s="21">
        <v>12971.17899</v>
      </c>
    </row>
    <row r="58" spans="1:2" x14ac:dyDescent="0.3">
      <c r="A58" s="15" t="s">
        <v>43</v>
      </c>
      <c r="B58" s="22">
        <f>SUM(B52:B57)</f>
        <v>2666582.3044775003</v>
      </c>
    </row>
    <row r="59" spans="1:2" x14ac:dyDescent="0.3">
      <c r="A59" s="17"/>
      <c r="B59" s="21"/>
    </row>
    <row r="60" spans="1:2" x14ac:dyDescent="0.3">
      <c r="A60" s="8" t="s">
        <v>44</v>
      </c>
      <c r="B60" s="21"/>
    </row>
    <row r="61" spans="1:2" x14ac:dyDescent="0.3">
      <c r="A61" s="9" t="s">
        <v>45</v>
      </c>
      <c r="B61" s="23">
        <v>39141.347441373735</v>
      </c>
    </row>
    <row r="62" spans="1:2" x14ac:dyDescent="0.3">
      <c r="A62" s="9" t="s">
        <v>46</v>
      </c>
      <c r="B62" s="21">
        <v>5678.0367099999994</v>
      </c>
    </row>
    <row r="63" spans="1:2" x14ac:dyDescent="0.3">
      <c r="A63" s="9" t="s">
        <v>42</v>
      </c>
      <c r="B63" s="21">
        <v>14896.189390000001</v>
      </c>
    </row>
    <row r="64" spans="1:2" x14ac:dyDescent="0.3">
      <c r="A64" s="15" t="s">
        <v>47</v>
      </c>
      <c r="B64" s="22">
        <f>SUM(B61:B63)</f>
        <v>59715.573541373735</v>
      </c>
    </row>
    <row r="65" spans="1:2" x14ac:dyDescent="0.3">
      <c r="A65" s="17"/>
      <c r="B65" s="21"/>
    </row>
    <row r="66" spans="1:2" x14ac:dyDescent="0.3">
      <c r="A66" s="8" t="s">
        <v>48</v>
      </c>
      <c r="B66" s="21"/>
    </row>
    <row r="67" spans="1:2" x14ac:dyDescent="0.3">
      <c r="A67" s="9" t="s">
        <v>49</v>
      </c>
      <c r="B67" s="21">
        <v>4910.5115800000003</v>
      </c>
    </row>
    <row r="68" spans="1:2" x14ac:dyDescent="0.3">
      <c r="A68" s="9" t="s">
        <v>50</v>
      </c>
      <c r="B68" s="21">
        <v>10167.330250000001</v>
      </c>
    </row>
    <row r="69" spans="1:2" x14ac:dyDescent="0.3">
      <c r="A69" s="9" t="s">
        <v>51</v>
      </c>
      <c r="B69" s="21">
        <v>4112.4452499999998</v>
      </c>
    </row>
    <row r="70" spans="1:2" x14ac:dyDescent="0.3">
      <c r="A70" s="15" t="s">
        <v>52</v>
      </c>
      <c r="B70" s="22">
        <f>SUM(B67:B69)</f>
        <v>19190.287080000002</v>
      </c>
    </row>
    <row r="71" spans="1:2" x14ac:dyDescent="0.3">
      <c r="A71" s="17"/>
      <c r="B71" s="21"/>
    </row>
    <row r="72" spans="1:2" x14ac:dyDescent="0.3">
      <c r="A72" s="15" t="s">
        <v>53</v>
      </c>
      <c r="B72" s="22">
        <v>113591.88047</v>
      </c>
    </row>
    <row r="73" spans="1:2" x14ac:dyDescent="0.3">
      <c r="A73" s="17"/>
      <c r="B73" s="21"/>
    </row>
    <row r="74" spans="1:2" ht="15" thickBot="1" x14ac:dyDescent="0.35">
      <c r="A74" s="19" t="s">
        <v>54</v>
      </c>
      <c r="B74" s="24">
        <f>+B58+B64+B70+B72</f>
        <v>2859080.0455688746</v>
      </c>
    </row>
    <row r="75" spans="1:2" ht="15" thickTop="1" x14ac:dyDescent="0.3">
      <c r="A75" s="17"/>
      <c r="B75" s="21"/>
    </row>
    <row r="76" spans="1:2" x14ac:dyDescent="0.3">
      <c r="A76" s="15" t="s">
        <v>55</v>
      </c>
      <c r="B76" s="22">
        <v>6050.5400790493604</v>
      </c>
    </row>
    <row r="77" spans="1:2" x14ac:dyDescent="0.3">
      <c r="A77" s="17"/>
      <c r="B77" s="25"/>
    </row>
    <row r="78" spans="1:2" x14ac:dyDescent="0.3">
      <c r="A78" s="8" t="s">
        <v>56</v>
      </c>
      <c r="B78" s="21"/>
    </row>
    <row r="79" spans="1:2" x14ac:dyDescent="0.3">
      <c r="A79" s="9" t="s">
        <v>57</v>
      </c>
      <c r="B79" s="21">
        <v>151999.9999952637</v>
      </c>
    </row>
    <row r="80" spans="1:2" ht="27.6" x14ac:dyDescent="0.3">
      <c r="A80" s="26" t="s">
        <v>58</v>
      </c>
      <c r="B80" s="21">
        <v>175065.59778015973</v>
      </c>
    </row>
    <row r="81" spans="1:2" x14ac:dyDescent="0.3">
      <c r="A81" s="26" t="s">
        <v>59</v>
      </c>
      <c r="B81" s="21">
        <v>2947.8754543376849</v>
      </c>
    </row>
    <row r="82" spans="1:2" x14ac:dyDescent="0.3">
      <c r="A82" s="9" t="s">
        <v>60</v>
      </c>
      <c r="B82" s="21"/>
    </row>
    <row r="83" spans="1:2" x14ac:dyDescent="0.3">
      <c r="A83" s="17"/>
      <c r="B83" s="21"/>
    </row>
    <row r="84" spans="1:2" ht="15" thickBot="1" x14ac:dyDescent="0.35">
      <c r="A84" s="19" t="s">
        <v>61</v>
      </c>
      <c r="B84" s="24">
        <f>SUM(B79:B83)</f>
        <v>330013.47322976112</v>
      </c>
    </row>
    <row r="85" spans="1:2" ht="15" thickTop="1" x14ac:dyDescent="0.3">
      <c r="A85" s="8"/>
      <c r="B85" s="21"/>
    </row>
    <row r="86" spans="1:2" ht="15" thickBot="1" x14ac:dyDescent="0.35">
      <c r="A86" s="19" t="s">
        <v>62</v>
      </c>
      <c r="B86" s="27">
        <f>+B74+B76+B84</f>
        <v>3195144.0588776851</v>
      </c>
    </row>
    <row r="87" spans="1:2" ht="15" thickTop="1" x14ac:dyDescent="0.3"/>
  </sheetData>
  <mergeCells count="5">
    <mergeCell ref="A4:B4"/>
    <mergeCell ref="A5:B5"/>
    <mergeCell ref="A6:B6"/>
    <mergeCell ref="A7:B7"/>
    <mergeCell ref="A8:B8"/>
  </mergeCells>
  <pageMargins left="0.7" right="0.7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7"/>
  <sheetViews>
    <sheetView tabSelected="1" topLeftCell="A42" zoomScaleNormal="100" workbookViewId="0">
      <selection activeCell="B40" sqref="B40:B66"/>
    </sheetView>
  </sheetViews>
  <sheetFormatPr baseColWidth="10" defaultRowHeight="14.4" x14ac:dyDescent="0.3"/>
  <cols>
    <col min="1" max="1" width="57.44140625" bestFit="1" customWidth="1"/>
    <col min="2" max="2" width="28.21875" bestFit="1" customWidth="1"/>
  </cols>
  <sheetData>
    <row r="2" spans="1:2" ht="23.4" customHeight="1" x14ac:dyDescent="0.3"/>
    <row r="3" spans="1:2" x14ac:dyDescent="0.3">
      <c r="A3" s="49" t="s">
        <v>0</v>
      </c>
      <c r="B3" s="49"/>
    </row>
    <row r="4" spans="1:2" x14ac:dyDescent="0.3">
      <c r="A4" s="49" t="s">
        <v>1</v>
      </c>
      <c r="B4" s="49"/>
    </row>
    <row r="5" spans="1:2" x14ac:dyDescent="0.3">
      <c r="A5" s="50" t="s">
        <v>64</v>
      </c>
      <c r="B5" s="50"/>
    </row>
    <row r="6" spans="1:2" x14ac:dyDescent="0.3">
      <c r="A6" s="50" t="s">
        <v>104</v>
      </c>
      <c r="B6" s="50"/>
    </row>
    <row r="7" spans="1:2" x14ac:dyDescent="0.3">
      <c r="A7" s="51" t="s">
        <v>2</v>
      </c>
      <c r="B7" s="51"/>
    </row>
    <row r="8" spans="1:2" x14ac:dyDescent="0.3">
      <c r="A8" s="28"/>
      <c r="B8" s="29"/>
    </row>
    <row r="9" spans="1:2" ht="28.2" x14ac:dyDescent="0.3">
      <c r="A9" s="30" t="s">
        <v>3</v>
      </c>
      <c r="B9" s="31" t="s">
        <v>103</v>
      </c>
    </row>
    <row r="10" spans="1:2" x14ac:dyDescent="0.3">
      <c r="A10" s="32"/>
      <c r="B10" s="33"/>
    </row>
    <row r="11" spans="1:2" x14ac:dyDescent="0.3">
      <c r="A11" s="8" t="s">
        <v>65</v>
      </c>
      <c r="B11" s="34"/>
    </row>
    <row r="12" spans="1:2" x14ac:dyDescent="0.3">
      <c r="A12" s="35" t="s">
        <v>66</v>
      </c>
      <c r="B12" s="36">
        <v>18374.981829999997</v>
      </c>
    </row>
    <row r="13" spans="1:2" x14ac:dyDescent="0.3">
      <c r="A13" s="35" t="s">
        <v>67</v>
      </c>
      <c r="B13" s="36">
        <v>1870.5808100000002</v>
      </c>
    </row>
    <row r="14" spans="1:2" x14ac:dyDescent="0.3">
      <c r="A14" s="35" t="s">
        <v>68</v>
      </c>
      <c r="B14" s="36">
        <v>1988.3235500000003</v>
      </c>
    </row>
    <row r="15" spans="1:2" x14ac:dyDescent="0.3">
      <c r="A15" s="35" t="s">
        <v>69</v>
      </c>
      <c r="B15" s="36">
        <v>1.0895699999999999</v>
      </c>
    </row>
    <row r="16" spans="1:2" x14ac:dyDescent="0.3">
      <c r="A16" s="35" t="s">
        <v>70</v>
      </c>
      <c r="B16" s="36">
        <v>4.2392899999999996</v>
      </c>
    </row>
    <row r="17" spans="1:2" x14ac:dyDescent="0.3">
      <c r="A17" s="35" t="s">
        <v>71</v>
      </c>
      <c r="B17" s="36">
        <v>376.45080000000002</v>
      </c>
    </row>
    <row r="18" spans="1:2" x14ac:dyDescent="0.3">
      <c r="A18" s="35" t="s">
        <v>72</v>
      </c>
      <c r="B18" s="36">
        <v>189.5504</v>
      </c>
    </row>
    <row r="19" spans="1:2" x14ac:dyDescent="0.3">
      <c r="A19" s="35" t="s">
        <v>73</v>
      </c>
      <c r="B19" s="36">
        <v>2378.8831500000001</v>
      </c>
    </row>
    <row r="20" spans="1:2" x14ac:dyDescent="0.3">
      <c r="A20" s="35" t="s">
        <v>74</v>
      </c>
      <c r="B20" s="36">
        <v>690.68694999999991</v>
      </c>
    </row>
    <row r="21" spans="1:2" x14ac:dyDescent="0.3">
      <c r="A21" s="35" t="s">
        <v>75</v>
      </c>
      <c r="B21" s="36">
        <v>1471.0634600000003</v>
      </c>
    </row>
    <row r="22" spans="1:2" x14ac:dyDescent="0.3">
      <c r="A22" s="37" t="s">
        <v>76</v>
      </c>
      <c r="B22" s="38">
        <v>27345.84981</v>
      </c>
    </row>
    <row r="23" spans="1:2" x14ac:dyDescent="0.3">
      <c r="A23" s="32"/>
      <c r="B23" s="36"/>
    </row>
    <row r="24" spans="1:2" x14ac:dyDescent="0.3">
      <c r="A24" s="8" t="s">
        <v>77</v>
      </c>
      <c r="B24" s="36"/>
    </row>
    <row r="25" spans="1:2" x14ac:dyDescent="0.3">
      <c r="A25" s="35" t="s">
        <v>78</v>
      </c>
      <c r="B25" s="36">
        <v>3083.3493300000091</v>
      </c>
    </row>
    <row r="26" spans="1:2" x14ac:dyDescent="0.3">
      <c r="A26" s="35" t="s">
        <v>11</v>
      </c>
      <c r="B26" s="36">
        <v>1627.7902299999998</v>
      </c>
    </row>
    <row r="27" spans="1:2" x14ac:dyDescent="0.3">
      <c r="A27" s="35" t="s">
        <v>79</v>
      </c>
      <c r="B27" s="36">
        <v>901.61797427306988</v>
      </c>
    </row>
    <row r="28" spans="1:2" x14ac:dyDescent="0.3">
      <c r="A28" s="35" t="s">
        <v>80</v>
      </c>
      <c r="B28" s="36">
        <v>1.2386300000000001</v>
      </c>
    </row>
    <row r="29" spans="1:2" x14ac:dyDescent="0.3">
      <c r="A29" s="35" t="s">
        <v>81</v>
      </c>
      <c r="B29" s="36">
        <v>958.11518000000001</v>
      </c>
    </row>
    <row r="30" spans="1:2" x14ac:dyDescent="0.3">
      <c r="A30" s="35" t="s">
        <v>82</v>
      </c>
      <c r="B30" s="36">
        <v>312.42430999999999</v>
      </c>
    </row>
    <row r="31" spans="1:2" x14ac:dyDescent="0.3">
      <c r="A31" s="35" t="s">
        <v>83</v>
      </c>
      <c r="B31" s="36">
        <v>543.08252000000005</v>
      </c>
    </row>
    <row r="32" spans="1:2" x14ac:dyDescent="0.3">
      <c r="A32" s="35" t="s">
        <v>75</v>
      </c>
      <c r="B32" s="36">
        <v>3195.6904399999999</v>
      </c>
    </row>
    <row r="33" spans="1:2" x14ac:dyDescent="0.3">
      <c r="A33" s="35" t="s">
        <v>84</v>
      </c>
      <c r="B33" s="39"/>
    </row>
    <row r="34" spans="1:2" x14ac:dyDescent="0.3">
      <c r="A34" s="37" t="s">
        <v>85</v>
      </c>
      <c r="B34" s="40">
        <v>10623.308614273079</v>
      </c>
    </row>
    <row r="35" spans="1:2" x14ac:dyDescent="0.3">
      <c r="A35" s="32"/>
      <c r="B35" s="41"/>
    </row>
    <row r="36" spans="1:2" x14ac:dyDescent="0.3">
      <c r="A36" s="32"/>
      <c r="B36" s="36"/>
    </row>
    <row r="37" spans="1:2" x14ac:dyDescent="0.3">
      <c r="A37" s="42" t="s">
        <v>86</v>
      </c>
      <c r="B37" s="43">
        <v>16722.541195726921</v>
      </c>
    </row>
    <row r="38" spans="1:2" x14ac:dyDescent="0.3">
      <c r="A38" s="32"/>
      <c r="B38" s="36"/>
    </row>
    <row r="39" spans="1:2" x14ac:dyDescent="0.3">
      <c r="A39" s="44" t="s">
        <v>87</v>
      </c>
      <c r="B39" s="36"/>
    </row>
    <row r="40" spans="1:2" x14ac:dyDescent="0.3">
      <c r="A40" s="35" t="s">
        <v>88</v>
      </c>
      <c r="B40" s="52">
        <v>3671.09337</v>
      </c>
    </row>
    <row r="41" spans="1:2" x14ac:dyDescent="0.3">
      <c r="A41" s="35" t="s">
        <v>89</v>
      </c>
      <c r="B41" s="52">
        <v>3539.9647</v>
      </c>
    </row>
    <row r="42" spans="1:2" x14ac:dyDescent="0.3">
      <c r="A42" s="35" t="s">
        <v>90</v>
      </c>
      <c r="B42" s="52">
        <v>500.46731</v>
      </c>
    </row>
    <row r="43" spans="1:2" x14ac:dyDescent="0.3">
      <c r="A43" s="45" t="s">
        <v>91</v>
      </c>
      <c r="B43" s="53">
        <v>7711.52538</v>
      </c>
    </row>
    <row r="44" spans="1:2" x14ac:dyDescent="0.3">
      <c r="A44" s="32"/>
      <c r="B44" s="52"/>
    </row>
    <row r="45" spans="1:2" x14ac:dyDescent="0.3">
      <c r="A45" s="32"/>
      <c r="B45" s="52"/>
    </row>
    <row r="46" spans="1:2" x14ac:dyDescent="0.3">
      <c r="A46" s="46" t="s">
        <v>92</v>
      </c>
      <c r="B46" s="54">
        <v>9011.0158157269216</v>
      </c>
    </row>
    <row r="47" spans="1:2" x14ac:dyDescent="0.3">
      <c r="A47" s="6"/>
      <c r="B47" s="52"/>
    </row>
    <row r="48" spans="1:2" x14ac:dyDescent="0.3">
      <c r="A48" s="8" t="s">
        <v>93</v>
      </c>
      <c r="B48" s="52"/>
    </row>
    <row r="49" spans="1:2" x14ac:dyDescent="0.3">
      <c r="A49" s="35" t="s">
        <v>12</v>
      </c>
      <c r="B49" s="52">
        <v>4468.0283900000004</v>
      </c>
    </row>
    <row r="50" spans="1:2" x14ac:dyDescent="0.3">
      <c r="A50" s="45" t="s">
        <v>94</v>
      </c>
      <c r="B50" s="53">
        <v>4468.0283900000004</v>
      </c>
    </row>
    <row r="51" spans="1:2" x14ac:dyDescent="0.3">
      <c r="A51" s="32"/>
      <c r="B51" s="52"/>
    </row>
    <row r="52" spans="1:2" x14ac:dyDescent="0.3">
      <c r="A52" s="32"/>
      <c r="B52" s="52"/>
    </row>
    <row r="53" spans="1:2" x14ac:dyDescent="0.3">
      <c r="A53" s="42" t="s">
        <v>95</v>
      </c>
      <c r="B53" s="55">
        <v>4542.9874257269212</v>
      </c>
    </row>
    <row r="54" spans="1:2" x14ac:dyDescent="0.3">
      <c r="A54" s="32"/>
      <c r="B54" s="52"/>
    </row>
    <row r="55" spans="1:2" x14ac:dyDescent="0.3">
      <c r="A55" s="35" t="s">
        <v>96</v>
      </c>
      <c r="B55" s="56">
        <v>-130.79541999995394</v>
      </c>
    </row>
    <row r="56" spans="1:2" x14ac:dyDescent="0.3">
      <c r="A56" s="32"/>
      <c r="B56" s="52"/>
    </row>
    <row r="57" spans="1:2" x14ac:dyDescent="0.3">
      <c r="A57" s="47" t="s">
        <v>97</v>
      </c>
      <c r="B57" s="57">
        <v>4412.1920057269672</v>
      </c>
    </row>
    <row r="58" spans="1:2" x14ac:dyDescent="0.3">
      <c r="A58" s="32" t="s">
        <v>16</v>
      </c>
      <c r="B58" s="52"/>
    </row>
    <row r="59" spans="1:2" x14ac:dyDescent="0.3">
      <c r="A59" s="32" t="s">
        <v>98</v>
      </c>
      <c r="B59" s="52">
        <v>1690.4774199999999</v>
      </c>
    </row>
    <row r="60" spans="1:2" x14ac:dyDescent="0.3">
      <c r="A60" s="32" t="s">
        <v>99</v>
      </c>
      <c r="B60" s="52">
        <v>-275.06647000000004</v>
      </c>
    </row>
    <row r="61" spans="1:2" x14ac:dyDescent="0.3">
      <c r="A61" s="32"/>
      <c r="B61" s="52"/>
    </row>
    <row r="62" spans="1:2" x14ac:dyDescent="0.3">
      <c r="A62" s="47" t="s">
        <v>100</v>
      </c>
      <c r="B62" s="57">
        <v>2996.7810557269672</v>
      </c>
    </row>
    <row r="63" spans="1:2" x14ac:dyDescent="0.3">
      <c r="A63" s="32"/>
      <c r="B63" s="52"/>
    </row>
    <row r="64" spans="1:2" x14ac:dyDescent="0.3">
      <c r="A64" s="32" t="s">
        <v>101</v>
      </c>
      <c r="B64" s="56">
        <v>48.905601389280527</v>
      </c>
    </row>
    <row r="65" spans="1:2" x14ac:dyDescent="0.3">
      <c r="A65" s="32"/>
      <c r="B65" s="52"/>
    </row>
    <row r="66" spans="1:2" ht="15" thickBot="1" x14ac:dyDescent="0.35">
      <c r="A66" s="48" t="s">
        <v>102</v>
      </c>
      <c r="B66" s="55">
        <v>2947.8754543376867</v>
      </c>
    </row>
    <row r="67" spans="1:2" ht="15" thickTop="1" x14ac:dyDescent="0.3"/>
  </sheetData>
  <mergeCells count="5"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>Davivienda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RIVAS</dc:creator>
  <cp:lastModifiedBy>Rosa RIVAS</cp:lastModifiedBy>
  <cp:lastPrinted>2024-05-17T21:24:12Z</cp:lastPrinted>
  <dcterms:created xsi:type="dcterms:W3CDTF">2024-05-17T20:28:50Z</dcterms:created>
  <dcterms:modified xsi:type="dcterms:W3CDTF">2024-05-20T17:01:53Z</dcterms:modified>
</cp:coreProperties>
</file>