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4\BOLSA DE VALORES\IFBAC\"/>
    </mc:Choice>
  </mc:AlternateContent>
  <xr:revisionPtr revIDLastSave="0" documentId="8_{6DB768A7-6DC5-403F-93DF-362043E61A0A}" xr6:coauthVersionLast="47" xr6:coauthVersionMax="47" xr10:uidLastSave="{00000000-0000-0000-0000-000000000000}"/>
  <bookViews>
    <workbookView xWindow="-120" yWindow="-120" windowWidth="20730" windowHeight="11160" activeTab="1"/>
  </bookViews>
  <sheets>
    <sheet name="BALANCE" sheetId="1" r:id="rId1"/>
    <sheet name="ESTADO DE RESULTADOS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1__123Graph_AC86W_2" localSheetId="1" hidden="1">#REF!</definedName>
    <definedName name="__1__123Graph_AC86W_2" hidden="1">[2]WIZ!$F$19:$F$30</definedName>
    <definedName name="__10__123Graph_LBL_BC86W_2" localSheetId="1" hidden="1">#REF!</definedName>
    <definedName name="__10__123Graph_LBL_BC86W_2" hidden="1">[2]WIZ!$F$32:$F$43</definedName>
    <definedName name="__11__123Graph_LBL_BC86W30" localSheetId="1" hidden="1">#REF!</definedName>
    <definedName name="__11__123Graph_LBL_BC86W30" hidden="1">[2]WIZ!$AE$32:$AE$43</definedName>
    <definedName name="__12__123Graph_LBL_BC86W90" localSheetId="1" hidden="1">#REF!</definedName>
    <definedName name="__12__123Graph_LBL_BC86W90" hidden="1">[2]WIZ!$AF$32:$AF$43</definedName>
    <definedName name="__123Graph_AC86W2CE" localSheetId="1" hidden="1">#REF!</definedName>
    <definedName name="__123Graph_AC86W2CE" hidden="1">[2]WIZ!$G$19:$G$30</definedName>
    <definedName name="__123Graph_AC86W2ROLL" localSheetId="1" hidden="1">#REF!</definedName>
    <definedName name="__123Graph_AC86W2ROLL" hidden="1">[2]WIZ!$F$19:$F$30</definedName>
    <definedName name="__123Graph_AC86W3CE" localSheetId="1" hidden="1">#REF!</definedName>
    <definedName name="__123Graph_AC86W3CE" hidden="1">[2]WIZ!$J$19:$J$30</definedName>
    <definedName name="__123Graph_AC86W3ROLL" localSheetId="1" hidden="1">#REF!</definedName>
    <definedName name="__123Graph_AC86W3ROLL" hidden="1">[2]WIZ!$I$19:$I$30</definedName>
    <definedName name="__123Graph_B" localSheetId="1" hidden="1">#REF!</definedName>
    <definedName name="__123Graph_B" hidden="1">[2]WIZ!$G$32:$G$43</definedName>
    <definedName name="__123Graph_BC86W2CE" localSheetId="1" hidden="1">#REF!</definedName>
    <definedName name="__123Graph_BC86W2CE" hidden="1">[2]WIZ!$G$32:$G$43</definedName>
    <definedName name="__123Graph_BC86W2ROLL" localSheetId="1" hidden="1">#REF!</definedName>
    <definedName name="__123Graph_BC86W2ROLL" hidden="1">[2]WIZ!$F$32:$F$43</definedName>
    <definedName name="__123Graph_BC86W3CE" localSheetId="1" hidden="1">#REF!</definedName>
    <definedName name="__123Graph_BC86W3CE" hidden="1">[2]WIZ!$J$32:$J$43</definedName>
    <definedName name="__123Graph_BC86W3ROLL" localSheetId="1" hidden="1">#REF!</definedName>
    <definedName name="__123Graph_BC86W3ROLL" hidden="1">[2]WIZ!$I$32:$I$43</definedName>
    <definedName name="__123Graph_LBL_A" localSheetId="1" hidden="1">#REF!</definedName>
    <definedName name="__123Graph_LBL_A" hidden="1">[2]WIZ!$G$19:$G$30</definedName>
    <definedName name="__123Graph_LBL_AC86W2CE" localSheetId="1" hidden="1">#REF!</definedName>
    <definedName name="__123Graph_LBL_AC86W2CE" hidden="1">[2]WIZ!$G$19:$G$30</definedName>
    <definedName name="__123Graph_LBL_AC86W2ROLL" localSheetId="1" hidden="1">#REF!</definedName>
    <definedName name="__123Graph_LBL_AC86W2ROLL" hidden="1">[2]WIZ!$F$19:$F$30</definedName>
    <definedName name="__123Graph_LBL_AC86W3CE" localSheetId="1" hidden="1">#REF!</definedName>
    <definedName name="__123Graph_LBL_AC86W3CE" hidden="1">[2]WIZ!$J$19:$J$30</definedName>
    <definedName name="__123Graph_LBL_AC86W3ROLL" localSheetId="1" hidden="1">#REF!</definedName>
    <definedName name="__123Graph_LBL_AC86W3ROLL" hidden="1">[2]WIZ!$I$19:$I$30</definedName>
    <definedName name="__123Graph_LBL_B" localSheetId="1" hidden="1">#REF!</definedName>
    <definedName name="__123Graph_LBL_B" hidden="1">[2]WIZ!$G$32:$G$43</definedName>
    <definedName name="__123Graph_LBL_BC86W2CE" localSheetId="1" hidden="1">#REF!</definedName>
    <definedName name="__123Graph_LBL_BC86W2CE" hidden="1">[2]WIZ!$G$32:$G$43</definedName>
    <definedName name="__123Graph_LBL_BC86W2ROLL" localSheetId="1" hidden="1">#REF!</definedName>
    <definedName name="__123Graph_LBL_BC86W2ROLL" hidden="1">[2]WIZ!$F$32:$F$43</definedName>
    <definedName name="__123Graph_LBL_BC86W3CE" localSheetId="1" hidden="1">#REF!</definedName>
    <definedName name="__123Graph_LBL_BC86W3CE" hidden="1">[2]WIZ!$J$32:$J$43</definedName>
    <definedName name="__123Graph_LBL_BC86W3ROLL" localSheetId="1" hidden="1">#REF!</definedName>
    <definedName name="__123Graph_LBL_BC86W3ROLL" hidden="1">[2]WIZ!$I$32:$I$43</definedName>
    <definedName name="__123Graph_X" localSheetId="1" hidden="1">#REF!</definedName>
    <definedName name="__123Graph_X" hidden="1">[2]WIZ!$B$19:$B$30</definedName>
    <definedName name="__123Graph_XC86W2CE" localSheetId="1" hidden="1">#REF!</definedName>
    <definedName name="__123Graph_XC86W2CE" hidden="1">[2]WIZ!$B$19:$B$30</definedName>
    <definedName name="__123Graph_XC86W2ROLL" localSheetId="1" hidden="1">#REF!</definedName>
    <definedName name="__123Graph_XC86W2ROLL" hidden="1">[2]WIZ!$B$19:$B$30</definedName>
    <definedName name="__123Graph_XC86W3CE" localSheetId="1" hidden="1">#REF!</definedName>
    <definedName name="__123Graph_XC86W3CE" hidden="1">[2]WIZ!$B$19:$B$30</definedName>
    <definedName name="__123Graph_XC86W3ROLL" localSheetId="1" hidden="1">#REF!</definedName>
    <definedName name="__123Graph_XC86W3ROLL" hidden="1">[2]WIZ!$B$19:$B$30</definedName>
    <definedName name="__13__123Graph_XC86W30" localSheetId="1" hidden="1">#REF!</definedName>
    <definedName name="__13__123Graph_XC86W30" hidden="1">[2]WIZ!$B$19:$B$30</definedName>
    <definedName name="__14__123Graph_XC86W90" localSheetId="1" hidden="1">#REF!</definedName>
    <definedName name="__14__123Graph_XC86W90" hidden="1">[2]WIZ!$B$19:$B$30</definedName>
    <definedName name="__2__123Graph_AC86W30" localSheetId="1" hidden="1">#REF!</definedName>
    <definedName name="__2__123Graph_AC86W30" hidden="1">[2]WIZ!$AE$19:$AE$30</definedName>
    <definedName name="__3__123Graph_AC86W90" localSheetId="1" hidden="1">#REF!</definedName>
    <definedName name="__3__123Graph_AC86W90" hidden="1">[2]WIZ!$AF$19:$AF$30</definedName>
    <definedName name="__4__123Graph_BC86W_2" localSheetId="1" hidden="1">#REF!</definedName>
    <definedName name="__4__123Graph_BC86W_2" hidden="1">[2]WIZ!$F$32:$F$43</definedName>
    <definedName name="__5__123Graph_BC86W30" localSheetId="1" hidden="1">#REF!</definedName>
    <definedName name="__5__123Graph_BC86W30" hidden="1">[2]WIZ!$AE$32:$AE$43</definedName>
    <definedName name="__6__123Graph_BC86W90" localSheetId="1" hidden="1">#REF!</definedName>
    <definedName name="__6__123Graph_BC86W90" hidden="1">[2]WIZ!$AF$32:$AF$43</definedName>
    <definedName name="__7__123Graph_LBL_AC86W_2" localSheetId="1" hidden="1">#REF!</definedName>
    <definedName name="__7__123Graph_LBL_AC86W_2" hidden="1">[2]WIZ!$F$19:$F$30</definedName>
    <definedName name="__8__123Graph_LBL_AC86W30" localSheetId="1" hidden="1">#REF!</definedName>
    <definedName name="__8__123Graph_LBL_AC86W30" hidden="1">[2]WIZ!$AE$19:$AE$30</definedName>
    <definedName name="__9__123Graph_LBL_AC86W90" localSheetId="1" hidden="1">#REF!</definedName>
    <definedName name="__9__123Graph_LBL_AC86W90" hidden="1">[2]WIZ!$AF$19:$AF$30</definedName>
    <definedName name="__GL077803">#REF!</definedName>
    <definedName name="__GL077804">#REF!</definedName>
    <definedName name="_1__123Graph_AC86W_2" localSheetId="1" hidden="1">#REF!</definedName>
    <definedName name="_1__123Graph_AC86W_2" hidden="1">[2]WIZ!$F$19:$F$30</definedName>
    <definedName name="_10__123Graph_LBL_BC86W_2" localSheetId="1" hidden="1">#REF!</definedName>
    <definedName name="_10__123Graph_LBL_BC86W_2" hidden="1">[2]WIZ!$F$32:$F$43</definedName>
    <definedName name="_11__123Graph_LBL_BC86W30" localSheetId="1" hidden="1">#REF!</definedName>
    <definedName name="_11__123Graph_LBL_BC86W30" hidden="1">[2]WIZ!$AE$32:$AE$43</definedName>
    <definedName name="_12__123Graph_LBL_BC86W90" localSheetId="1" hidden="1">#REF!</definedName>
    <definedName name="_12__123Graph_LBL_BC86W90" hidden="1">[2]WIZ!$AF$32:$AF$43</definedName>
    <definedName name="_13__123Graph_XC86W30" localSheetId="1" hidden="1">#REF!</definedName>
    <definedName name="_13__123Graph_XC86W30" hidden="1">[2]WIZ!$B$19:$B$30</definedName>
    <definedName name="_14__123Graph_XC86W90" localSheetId="1" hidden="1">#REF!</definedName>
    <definedName name="_14__123Graph_XC86W90" hidden="1">[2]WIZ!$B$19:$B$30</definedName>
    <definedName name="_2__123Graph_AC86W30" localSheetId="1" hidden="1">#REF!</definedName>
    <definedName name="_2__123Graph_AC86W30" hidden="1">[2]WIZ!$AE$19:$AE$30</definedName>
    <definedName name="_3__123Graph_AC86W90" localSheetId="1" hidden="1">#REF!</definedName>
    <definedName name="_3__123Graph_AC86W90" hidden="1">[2]WIZ!$AF$19:$AF$30</definedName>
    <definedName name="_4__123Graph_BC86W_2" localSheetId="1" hidden="1">#REF!</definedName>
    <definedName name="_4__123Graph_BC86W_2" hidden="1">[2]WIZ!$F$32:$F$43</definedName>
    <definedName name="_5__123Graph_BC86W30" localSheetId="1" hidden="1">#REF!</definedName>
    <definedName name="_5__123Graph_BC86W30" hidden="1">[2]WIZ!$AE$32:$AE$43</definedName>
    <definedName name="_6__123Graph_BC86W90" localSheetId="1" hidden="1">#REF!</definedName>
    <definedName name="_6__123Graph_BC86W90" hidden="1">[2]WIZ!$AF$32:$AF$43</definedName>
    <definedName name="_7__123Graph_LBL_AC86W_2" localSheetId="1" hidden="1">#REF!</definedName>
    <definedName name="_7__123Graph_LBL_AC86W_2" hidden="1">[2]WIZ!$F$19:$F$30</definedName>
    <definedName name="_8__123Graph_LBL_AC86W30" localSheetId="1" hidden="1">#REF!</definedName>
    <definedName name="_8__123Graph_LBL_AC86W30" hidden="1">[2]WIZ!$AE$19:$AE$30</definedName>
    <definedName name="_9__123Graph_LBL_AC86W90" localSheetId="1" hidden="1">#REF!</definedName>
    <definedName name="_9__123Graph_LBL_AC86W90" hidden="1">[2]WIZ!$AF$19:$AF$30</definedName>
    <definedName name="_GL077803">#REF!</definedName>
    <definedName name="_GL077804">#REF!</definedName>
    <definedName name="agrupacion1">[3]Listas!$E$79:$E$85</definedName>
    <definedName name="Anexo" localSheetId="1" hidden="1">{"'para SB'!$A$1420:$F$1479"}</definedName>
    <definedName name="Anexo" hidden="1">{"'para SB'!$A$1420:$F$1479"}</definedName>
    <definedName name="Año_Rep">#REF!</definedName>
    <definedName name="_xlnm.Print_Area" localSheetId="0">BALANCE!$B$2:$D$72</definedName>
    <definedName name="_xlnm.Print_Area" localSheetId="1">'ESTADO DE RESULTADOS'!$B$2:$E$71</definedName>
    <definedName name="AS2DocOpenMode" hidden="1">"AS2DocumentEdit"</definedName>
    <definedName name="borrar">#REF!</definedName>
    <definedName name="borrar1">#REF!</definedName>
    <definedName name="Fecha_Corta">#REF!</definedName>
    <definedName name="Fecha_Inv">#REF!</definedName>
    <definedName name="Fecha_larga">#REF!</definedName>
    <definedName name="Fecha_Rep">#REF!</definedName>
    <definedName name="HTML_CodePage" hidden="1">1252</definedName>
    <definedName name="HTML_Control" localSheetId="1" hidden="1">{"'para SB'!$A$1420:$F$1479"}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localSheetId="1" hidden="1">{"'para SB'!$A$1420:$F$1479"}</definedName>
    <definedName name="provisiones_enero" hidden="1">{"'para SB'!$A$1420:$F$1479"}</definedName>
    <definedName name="red" localSheetId="1" hidden="1">{"'Sheet1'!$A$1:$F$179"}</definedName>
    <definedName name="red" hidden="1">{"'Sheet1'!$A$1:$F$179"}</definedName>
    <definedName name="ro" localSheetId="1" hidden="1">{"'Sheet1'!$A$1:$F$179"}</definedName>
    <definedName name="ro" hidden="1">{"'Sheet1'!$A$1:$F$179"}</definedName>
    <definedName name="rod" localSheetId="1" hidden="1">{"'Sheet1'!$A$1:$F$179"}</definedName>
    <definedName name="rod" hidden="1">{"'Sheet1'!$A$1:$F$179"}</definedName>
    <definedName name="rodirgo" localSheetId="1" hidden="1">{"'Sheet1'!$A$1:$F$179"}</definedName>
    <definedName name="rodirgo" hidden="1">{"'Sheet1'!$A$1:$F$179"}</definedName>
    <definedName name="SaldoContable">SUMIF([4]Catalogo1!$B:$B,[4]Catalogo2!$A1,[4]Catalogo1!$H:$H)</definedName>
    <definedName name="sdaf" localSheetId="1" hidden="1">{"'para SB'!$A$1420:$F$1479"}</definedName>
    <definedName name="sdaf" hidden="1">{"'para SB'!$A$1420:$F$1479"}</definedName>
    <definedName name="sosi" localSheetId="1" hidden="1">{"'para SB'!$A$1420:$F$1479"}</definedName>
    <definedName name="sosi" hidden="1">{"'para SB'!$A$1420:$F$1479"}</definedName>
    <definedName name="soso" localSheetId="1" hidden="1">{"'para SB'!$A$1420:$F$1479"}</definedName>
    <definedName name="soso" hidden="1">{"'para SB'!$A$1420:$F$1479"}</definedName>
    <definedName name="Untitled">#REF!</definedName>
    <definedName name="upstDataMap">#REF!</definedName>
    <definedName name="ws" localSheetId="1" hidden="1">{"'Sheet1'!$A$1:$F$179"}</definedName>
    <definedName name="ws" hidden="1">{"'Sheet1'!$A$1:$F$179"}</definedName>
    <definedName name="xxx" localSheetId="1" hidden="1">{"'para SB'!$A$1420:$F$1479"}</definedName>
    <definedName name="xxx" hidden="1">{"'para SB'!$A$1420:$F$1479"}</definedName>
    <definedName name="xxxx" localSheetId="1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2" l="1"/>
  <c r="D47" i="2"/>
  <c r="D46" i="2"/>
  <c r="D45" i="2"/>
  <c r="D44" i="2"/>
  <c r="D43" i="2" s="1"/>
  <c r="D39" i="2"/>
  <c r="D38" i="2"/>
  <c r="D34" i="2"/>
  <c r="D33" i="2"/>
  <c r="D36" i="2" s="1"/>
  <c r="D29" i="2"/>
  <c r="D28" i="2"/>
  <c r="D27" i="2"/>
  <c r="D26" i="2"/>
  <c r="D22" i="2"/>
  <c r="D21" i="2"/>
  <c r="D20" i="2"/>
  <c r="D18" i="2" s="1"/>
  <c r="D19" i="2"/>
  <c r="D16" i="2"/>
  <c r="D15" i="2"/>
  <c r="D14" i="2"/>
  <c r="D13" i="2"/>
  <c r="D12" i="2"/>
  <c r="B7" i="2"/>
  <c r="B3" i="2"/>
  <c r="B2" i="2"/>
  <c r="D54" i="1"/>
  <c r="D52" i="1"/>
  <c r="D51" i="1"/>
  <c r="D50" i="1"/>
  <c r="D58" i="1" s="1"/>
  <c r="D48" i="1"/>
  <c r="D47" i="1"/>
  <c r="D45" i="1"/>
  <c r="D38" i="1"/>
  <c r="D37" i="1"/>
  <c r="D36" i="1"/>
  <c r="D35" i="1"/>
  <c r="D40" i="1" s="1"/>
  <c r="D34" i="1"/>
  <c r="D33" i="1"/>
  <c r="D32" i="1"/>
  <c r="D27" i="1"/>
  <c r="D26" i="1"/>
  <c r="D25" i="1"/>
  <c r="D24" i="1"/>
  <c r="D23" i="1"/>
  <c r="D21" i="1"/>
  <c r="D20" i="1"/>
  <c r="D19" i="1"/>
  <c r="D18" i="1"/>
  <c r="D17" i="1"/>
  <c r="D15" i="1"/>
  <c r="D14" i="1"/>
  <c r="D29" i="1" s="1"/>
  <c r="D12" i="1"/>
  <c r="D24" i="2" l="1"/>
  <c r="D31" i="2" s="1"/>
  <c r="D41" i="2" s="1"/>
  <c r="D49" i="2" s="1"/>
  <c r="D53" i="2" s="1"/>
  <c r="D59" i="2" s="1"/>
  <c r="D60" i="1"/>
</calcChain>
</file>

<file path=xl/sharedStrings.xml><?xml version="1.0" encoding="utf-8"?>
<sst xmlns="http://schemas.openxmlformats.org/spreadsheetml/2006/main" count="93" uniqueCount="83">
  <si>
    <t>INVERSIONES FINANCIERAS BANCO DE AMERICA CENTRAL, S.A. Y SUBSIDIARIAS</t>
  </si>
  <si>
    <t>(Compañía Controladora de Finalidad Exclusiva)</t>
  </si>
  <si>
    <t>(San Salvador, República de El Salvador)</t>
  </si>
  <si>
    <t>Estado de situacion financiera Consolidado</t>
  </si>
  <si>
    <t>Saldos al 31 de Marzo de 2024</t>
  </si>
  <si>
    <t>(Cifras en Dólares de los Estados Unidos de América)</t>
  </si>
  <si>
    <t>ACTIVO</t>
  </si>
  <si>
    <t>Efectivo y equivalentes de efectivo</t>
  </si>
  <si>
    <t>Instrumentos financieros de inversión (neto)</t>
  </si>
  <si>
    <t>A Valor razonable con cambios en otro resultado integral (VRORI)</t>
  </si>
  <si>
    <t>Cartera de créditos (neta)</t>
  </si>
  <si>
    <t>Créditos vigentes a un año plazo</t>
  </si>
  <si>
    <t>Créditos vigentes a más de un año plazo</t>
  </si>
  <si>
    <t>Créditos vencidos</t>
  </si>
  <si>
    <t>(Estimación de pérdida por deterioro)</t>
  </si>
  <si>
    <t>Cuentas por cobrar (neto)</t>
  </si>
  <si>
    <t>Activos físicos e intangibles (neto)</t>
  </si>
  <si>
    <t>Activos extraordinarios (neto)</t>
  </si>
  <si>
    <t>Inversiones en acciones (Neto)</t>
  </si>
  <si>
    <t xml:space="preserve">Otros Activos </t>
  </si>
  <si>
    <t>Total Activos</t>
  </si>
  <si>
    <t>PASIVO</t>
  </si>
  <si>
    <t>Depósitos</t>
  </si>
  <si>
    <t>Préstamos</t>
  </si>
  <si>
    <t>Títulos de emisión propia</t>
  </si>
  <si>
    <t>Obligaciones a la vista</t>
  </si>
  <si>
    <t>Cuentas por pagar</t>
  </si>
  <si>
    <t>Provisiones</t>
  </si>
  <si>
    <t>Otros pasivos</t>
  </si>
  <si>
    <t>Total pasivo</t>
  </si>
  <si>
    <t>Interes minoritario</t>
  </si>
  <si>
    <t>PATRIMONIO NETO</t>
  </si>
  <si>
    <t>Capital Social</t>
  </si>
  <si>
    <t>Reservas</t>
  </si>
  <si>
    <t>De capital</t>
  </si>
  <si>
    <t>Resultados por aplicar</t>
  </si>
  <si>
    <t>Utilidades (Pérdidas) de ejercicios anteriores</t>
  </si>
  <si>
    <t>Utilidades (Pérdidas) del presente ejercicio</t>
  </si>
  <si>
    <t>Otro resultado integral acumulado</t>
  </si>
  <si>
    <t>Elementos que no se reclasificarán a resultados</t>
  </si>
  <si>
    <t>Elementos que se reclasificarán a resultados</t>
  </si>
  <si>
    <t>Total patrimonio</t>
  </si>
  <si>
    <t>Total Pasivo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</si>
  <si>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</si>
  <si>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</si>
  <si>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</si>
  <si>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</si>
  <si>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</si>
  <si>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</si>
  <si>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Estado de Resultados Integral Consolidado</t>
  </si>
  <si>
    <t>Por el periodo del 1 de enero al 31 de Marzo de 2024</t>
  </si>
  <si>
    <t>Ingresos por intereses</t>
  </si>
  <si>
    <t>Activos financieros a valor razonable con cambios en resultados</t>
  </si>
  <si>
    <t>Activos financieros a costo amortizado</t>
  </si>
  <si>
    <t>Cartera de préstamos</t>
  </si>
  <si>
    <t>Otros ingresos por intereses</t>
  </si>
  <si>
    <t>Gastos por intereses</t>
  </si>
  <si>
    <t>Otros gastos por intereses</t>
  </si>
  <si>
    <t>INGRESOS POR INTERESES NETOS</t>
  </si>
  <si>
    <t>Ganancia (Pérdida) deterioro de activos financieros distintos a los activos de riesgo crediticio, Neta</t>
  </si>
  <si>
    <t>Ganancia (Pérdida) deterioro de activos financieros de riesgo crediticio, Neta</t>
  </si>
  <si>
    <t>Ganancia o (Pérdida) por reversión de (deterioro) de valor de activos extraordinarios, Neta</t>
  </si>
  <si>
    <t>Ganancia (Pérdida) por reversión de (deterioro) de valor de propiedades y equipo, Neta</t>
  </si>
  <si>
    <t>INGRESOS INTERESES, DESPUÉS DE CARGOS POR DETERIORO</t>
  </si>
  <si>
    <t>Ingresos por comisiones y honorarios</t>
  </si>
  <si>
    <t>Gastos por comisiones y honorarios</t>
  </si>
  <si>
    <t>INGRESOS POR COMISIONES Y HONORARIOS, NETOS</t>
  </si>
  <si>
    <t>Ganancia (Pérdida) por ventas de activos y Operaciones discontinuadas</t>
  </si>
  <si>
    <t>Otros ingresos (gastos) financieros</t>
  </si>
  <si>
    <t>TOTAL INGRESOS NETOS</t>
  </si>
  <si>
    <t>Gastos de administración</t>
  </si>
  <si>
    <t>Gastos de funcionarios y empleados</t>
  </si>
  <si>
    <t>Gastos generales</t>
  </si>
  <si>
    <t>Gastos de depreciación y amortización</t>
  </si>
  <si>
    <t>Gastos por provisiones</t>
  </si>
  <si>
    <t>UTILIDAD (PÉRDIDA) ANTES DE IMPUESTO</t>
  </si>
  <si>
    <t>Gastos por impuestos sobre las ganancias</t>
  </si>
  <si>
    <t>UTILIDAD (PÉRDIDA) DEL EJERCICIO</t>
  </si>
  <si>
    <t>OTRO RESULTADO INTEGRAL</t>
  </si>
  <si>
    <t>Elementos que se reclasificaran en resultados</t>
  </si>
  <si>
    <t>Cambios en el valor razonable de instrumentos de deuda a valor razonable con cambios en Otro Resultado Integral.</t>
  </si>
  <si>
    <t>Impuestos de los elementos que se reclasificaran en resultados</t>
  </si>
  <si>
    <t>RESULTADO INTEGRAL TOTAL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</si>
</sst>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#,##0.0_);\(#,##0.0\)"/>
    <numFmt numFmtId="165" formatCode="_-* #,##0.00_-;\-* #,##0.00_-;_-* &quot;-&quot;??_-;_-@_-"/>
    <numFmt numFmtId="166" formatCode="_-* #,##0_-;\-* #,##0_-;_-* &quot;-&quot;_-;_-@_-"/>
    <numFmt numFmtId="167" formatCode="_-* #,##0.0_-;\-* #,##0.0_-;_-* &quot;-&quot;_-;_-@_-"/>
  </numFmts>
  <fonts count="1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Geneva"/>
    </font>
    <font>
      <b/>
      <u/>
      <sz val="10"/>
      <name val="Bookman Old Style"/>
      <family val="1"/>
    </font>
    <font>
      <i/>
      <sz val="10"/>
      <name val="Bookman Old Style"/>
      <family val="1"/>
    </font>
    <font>
      <u/>
      <sz val="10"/>
      <name val="Bookman Old Style"/>
      <family val="1"/>
    </font>
    <font>
      <sz val="11"/>
      <name val="Times New Roman"/>
      <family val="1"/>
    </font>
    <font>
      <sz val="11"/>
      <name val="Bookman Old Style"/>
      <family val="1"/>
    </font>
    <font>
      <b/>
      <sz val="1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37" fontId="3" fillId="2" borderId="0" xfId="1" quotePrefix="1" applyNumberFormat="1" applyFont="1" applyFill="1" applyAlignment="1">
      <alignment horizontal="left" vertical="center"/>
    </xf>
    <xf numFmtId="164" fontId="3" fillId="2" borderId="0" xfId="1" quotePrefix="1" applyNumberFormat="1" applyFont="1" applyFill="1" applyAlignment="1">
      <alignment horizontal="left" vertical="center"/>
    </xf>
    <xf numFmtId="37" fontId="2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37" fontId="3" fillId="2" borderId="0" xfId="1" applyNumberFormat="1" applyFont="1" applyFill="1" applyAlignment="1">
      <alignment horizontal="left" vertical="center"/>
    </xf>
    <xf numFmtId="164" fontId="3" fillId="2" borderId="0" xfId="1" applyNumberFormat="1" applyFont="1" applyFill="1" applyAlignment="1">
      <alignment horizontal="left" vertical="center"/>
    </xf>
    <xf numFmtId="37" fontId="3" fillId="2" borderId="0" xfId="1" quotePrefix="1" applyNumberFormat="1" applyFont="1" applyFill="1" applyAlignment="1">
      <alignment horizontal="left" vertical="center"/>
    </xf>
    <xf numFmtId="0" fontId="3" fillId="2" borderId="1" xfId="2" applyFont="1" applyFill="1" applyBorder="1" applyAlignment="1">
      <alignment vertical="center"/>
    </xf>
    <xf numFmtId="164" fontId="3" fillId="2" borderId="1" xfId="2" applyNumberFormat="1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164" fontId="3" fillId="2" borderId="0" xfId="2" applyNumberFormat="1" applyFont="1" applyFill="1" applyAlignment="1">
      <alignment vertical="center"/>
    </xf>
    <xf numFmtId="0" fontId="5" fillId="2" borderId="0" xfId="1" quotePrefix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164" fontId="3" fillId="2" borderId="0" xfId="3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167" fontId="3" fillId="2" borderId="0" xfId="4" applyNumberFormat="1" applyFont="1" applyFill="1" applyBorder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167" fontId="2" fillId="2" borderId="0" xfId="4" applyNumberFormat="1" applyFont="1" applyFill="1" applyBorder="1" applyAlignment="1">
      <alignment horizontal="left" vertical="center"/>
    </xf>
    <xf numFmtId="164" fontId="2" fillId="2" borderId="2" xfId="3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 indent="1"/>
    </xf>
    <xf numFmtId="0" fontId="3" fillId="2" borderId="0" xfId="1" applyFont="1" applyFill="1" applyAlignment="1">
      <alignment horizontal="left" vertical="center" indent="1"/>
    </xf>
    <xf numFmtId="164" fontId="3" fillId="2" borderId="3" xfId="3" applyNumberFormat="1" applyFont="1" applyFill="1" applyBorder="1" applyAlignment="1">
      <alignment horizontal="right" vertical="center"/>
    </xf>
    <xf numFmtId="164" fontId="3" fillId="2" borderId="2" xfId="3" applyNumberFormat="1" applyFont="1" applyFill="1" applyBorder="1" applyAlignment="1">
      <alignment horizontal="right" vertical="center"/>
    </xf>
    <xf numFmtId="167" fontId="3" fillId="2" borderId="0" xfId="4" applyNumberFormat="1" applyFont="1" applyFill="1" applyBorder="1" applyAlignment="1">
      <alignment vertical="center"/>
    </xf>
    <xf numFmtId="0" fontId="7" fillId="2" borderId="0" xfId="1" applyFont="1" applyFill="1" applyAlignment="1">
      <alignment horizontal="centerContinuous" vertical="center"/>
    </xf>
    <xf numFmtId="164" fontId="2" fillId="2" borderId="4" xfId="3" applyNumberFormat="1" applyFont="1" applyFill="1" applyBorder="1" applyAlignment="1">
      <alignment horizontal="right" vertical="center"/>
    </xf>
    <xf numFmtId="167" fontId="3" fillId="2" borderId="0" xfId="4" applyNumberFormat="1" applyFont="1" applyFill="1" applyBorder="1" applyAlignment="1">
      <alignment horizontal="right" vertical="center"/>
    </xf>
    <xf numFmtId="0" fontId="5" fillId="2" borderId="0" xfId="1" applyFont="1" applyFill="1" applyAlignment="1">
      <alignment horizontal="left" vertical="center"/>
    </xf>
    <xf numFmtId="164" fontId="3" fillId="2" borderId="0" xfId="3" applyNumberFormat="1" applyFont="1" applyFill="1" applyBorder="1" applyAlignment="1">
      <alignment horizontal="right"/>
    </xf>
    <xf numFmtId="0" fontId="2" fillId="2" borderId="0" xfId="1" applyFont="1" applyFill="1" applyAlignment="1">
      <alignment vertical="center"/>
    </xf>
    <xf numFmtId="164" fontId="2" fillId="2" borderId="0" xfId="3" applyNumberFormat="1" applyFont="1" applyFill="1" applyBorder="1" applyAlignment="1">
      <alignment horizontal="right" vertical="center"/>
    </xf>
    <xf numFmtId="167" fontId="2" fillId="2" borderId="0" xfId="4" applyNumberFormat="1" applyFont="1" applyFill="1" applyBorder="1" applyAlignment="1">
      <alignment horizontal="right" vertical="center"/>
    </xf>
    <xf numFmtId="44" fontId="2" fillId="2" borderId="0" xfId="1" applyNumberFormat="1" applyFont="1" applyFill="1" applyAlignment="1">
      <alignment vertical="center"/>
    </xf>
    <xf numFmtId="164" fontId="2" fillId="2" borderId="5" xfId="3" applyNumberFormat="1" applyFont="1" applyFill="1" applyBorder="1" applyAlignment="1">
      <alignment horizontal="right" vertical="center"/>
    </xf>
    <xf numFmtId="0" fontId="8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8" fillId="2" borderId="0" xfId="2" applyFont="1" applyFill="1"/>
    <xf numFmtId="0" fontId="8" fillId="2" borderId="0" xfId="1" applyFont="1" applyFill="1"/>
    <xf numFmtId="164" fontId="8" fillId="2" borderId="0" xfId="3" applyNumberFormat="1" applyFont="1" applyFill="1"/>
    <xf numFmtId="0" fontId="8" fillId="2" borderId="0" xfId="1" applyFont="1" applyFill="1" applyAlignment="1">
      <alignment horizontal="center"/>
    </xf>
    <xf numFmtId="164" fontId="3" fillId="2" borderId="0" xfId="1" applyNumberFormat="1" applyFont="1" applyFill="1" applyAlignment="1">
      <alignment vertical="center"/>
    </xf>
    <xf numFmtId="164" fontId="3" fillId="2" borderId="0" xfId="3" applyNumberFormat="1" applyFont="1" applyFill="1" applyAlignment="1">
      <alignment vertical="center"/>
    </xf>
    <xf numFmtId="0" fontId="2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37" fontId="3" fillId="0" borderId="0" xfId="1" quotePrefix="1" applyNumberFormat="1" applyFont="1" applyAlignment="1">
      <alignment horizontal="left" vertical="center"/>
    </xf>
    <xf numFmtId="37" fontId="2" fillId="0" borderId="0" xfId="1" applyNumberFormat="1" applyFont="1" applyAlignment="1">
      <alignment horizontal="left" vertical="center"/>
    </xf>
    <xf numFmtId="37" fontId="3" fillId="0" borderId="0" xfId="1" applyNumberFormat="1" applyFont="1" applyAlignment="1">
      <alignment horizontal="left" vertical="center"/>
    </xf>
    <xf numFmtId="37" fontId="3" fillId="0" borderId="0" xfId="1" quotePrefix="1" applyNumberFormat="1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6" xfId="2" applyFont="1" applyBorder="1" applyAlignment="1">
      <alignment vertical="center"/>
    </xf>
    <xf numFmtId="0" fontId="5" fillId="2" borderId="0" xfId="1" applyFont="1" applyFill="1" applyAlignment="1">
      <alignment horizontal="center" vertical="center"/>
    </xf>
    <xf numFmtId="40" fontId="3" fillId="0" borderId="0" xfId="2" applyNumberFormat="1" applyFont="1" applyAlignment="1">
      <alignment horizontal="right"/>
    </xf>
    <xf numFmtId="0" fontId="10" fillId="0" borderId="0" xfId="1" applyFont="1" applyAlignment="1">
      <alignment vertical="center"/>
    </xf>
    <xf numFmtId="40" fontId="10" fillId="0" borderId="0" xfId="1" applyNumberFormat="1" applyFont="1" applyAlignment="1">
      <alignment horizontal="right"/>
    </xf>
    <xf numFmtId="40" fontId="9" fillId="0" borderId="0" xfId="1" applyNumberFormat="1" applyFont="1" applyAlignment="1">
      <alignment horizontal="right"/>
    </xf>
    <xf numFmtId="0" fontId="9" fillId="0" borderId="0" xfId="1" applyFont="1" applyAlignment="1">
      <alignment horizontal="left" vertical="center" indent="1"/>
    </xf>
    <xf numFmtId="40" fontId="9" fillId="0" borderId="3" xfId="5" applyNumberFormat="1" applyFont="1" applyBorder="1" applyAlignment="1">
      <alignment horizontal="right"/>
    </xf>
    <xf numFmtId="40" fontId="9" fillId="0" borderId="0" xfId="5" applyNumberFormat="1" applyFont="1" applyAlignment="1">
      <alignment horizontal="right"/>
    </xf>
    <xf numFmtId="40" fontId="9" fillId="0" borderId="3" xfId="1" applyNumberFormat="1" applyFont="1" applyBorder="1" applyAlignment="1">
      <alignment horizontal="right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 wrapText="1" indent="1"/>
    </xf>
    <xf numFmtId="0" fontId="10" fillId="0" borderId="0" xfId="1" applyFont="1" applyAlignment="1">
      <alignment horizontal="center" vertical="center" wrapText="1"/>
    </xf>
    <xf numFmtId="0" fontId="9" fillId="0" borderId="0" xfId="1" applyFont="1" applyAlignment="1">
      <alignment horizontal="left" vertical="center" wrapText="1" indent="1"/>
    </xf>
    <xf numFmtId="40" fontId="10" fillId="0" borderId="7" xfId="1" applyNumberFormat="1" applyFont="1" applyBorder="1" applyAlignment="1">
      <alignment horizontal="right"/>
    </xf>
    <xf numFmtId="40" fontId="9" fillId="0" borderId="0" xfId="1" applyNumberFormat="1" applyFont="1" applyAlignment="1">
      <alignment horizontal="right" vertical="center"/>
    </xf>
    <xf numFmtId="0" fontId="10" fillId="0" borderId="0" xfId="1" applyFont="1" applyAlignment="1">
      <alignment horizontal="left" vertical="center" indent="1"/>
    </xf>
    <xf numFmtId="40" fontId="10" fillId="0" borderId="5" xfId="1" applyNumberFormat="1" applyFont="1" applyBorder="1" applyAlignment="1">
      <alignment horizontal="right" vertical="center"/>
    </xf>
  </cellXfs>
  <cellStyles count="6">
    <cellStyle name="Comma [0]" xfId="4"/>
    <cellStyle name="Millares 2" xfId="3"/>
    <cellStyle name="Normal" xfId="0" builtinId="0"/>
    <cellStyle name="Normal 2" xfId="1"/>
    <cellStyle name="Normal_Bal, Utl, Fluj y anex" xfId="2"/>
    <cellStyle name="Percen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accredomaticnet-my.sharepoint.com/personal/rene_garcia_baccredomatic_sv/Documents/Desktop/NCF01/HOJA%20CONSOLIDACION%2031%20Marzo%202024%20v2.xlsm" TargetMode="External"/><Relationship Id="rId1" Type="http://schemas.openxmlformats.org/officeDocument/2006/relationships/externalLinkPath" Target="https://baccredomaticnet-my.sharepoint.com/personal/rene_garcia_baccredomatic_sv/Documents/Desktop/NCF01/HOJA%20CONSOLIDACION%2031%20Marzo%202024%20v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\Collections\AMIT\Eswaran_Files\DLF\Julie\wizm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ccredomaticnet-my.sharepoint.com/NANCY/Contabilidad%202011/Activos%20Extraordinarios%202011/Plantilla%20OREOS%202011/BAC%20-%20Plantilla%20Diciembre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ccredomaticnet-my.sharepoint.com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L (Mapeo)"/>
      <sheetName val="IFBAC"/>
      <sheetName val="BANCO"/>
      <sheetName val="CREDOMATIC"/>
      <sheetName val="SOLO IMPORT"/>
      <sheetName val="IBC"/>
      <sheetName val="LEASING"/>
      <sheetName val="Partida Eliminacion Balance Ene"/>
      <sheetName val="Pda.Eliminacion Est.Resulta Ene"/>
      <sheetName val="Partida Eliminacion-Patrimonio"/>
      <sheetName val="Anexo partida eliminac.Patrimon"/>
      <sheetName val="HOJA CONSOLIDACION"/>
      <sheetName val="VALOR CONTABLE ACCIONES"/>
      <sheetName val="BALANCE"/>
      <sheetName val="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U12">
            <v>448703247.79999995</v>
          </cell>
        </row>
        <row r="18">
          <cell r="U18">
            <v>385397757.18000001</v>
          </cell>
        </row>
        <row r="23">
          <cell r="U23">
            <v>527643785.13999999</v>
          </cell>
        </row>
        <row r="24">
          <cell r="U24">
            <v>1943173226.6199999</v>
          </cell>
        </row>
        <row r="25">
          <cell r="U25">
            <v>37907292.630000003</v>
          </cell>
        </row>
        <row r="26">
          <cell r="U26">
            <v>-52779958.850000001</v>
          </cell>
        </row>
        <row r="29">
          <cell r="U29">
            <v>6821815.1200000048</v>
          </cell>
        </row>
        <row r="30">
          <cell r="U30">
            <v>63181749.390000001</v>
          </cell>
        </row>
        <row r="31">
          <cell r="U31">
            <v>486639.01000000024</v>
          </cell>
        </row>
        <row r="33">
          <cell r="U33">
            <v>7182618.8100000024</v>
          </cell>
        </row>
        <row r="34">
          <cell r="U34">
            <v>35767038.300000004</v>
          </cell>
        </row>
        <row r="44">
          <cell r="U44">
            <v>2567676143.1000004</v>
          </cell>
        </row>
        <row r="46">
          <cell r="U46">
            <v>222826987.34999999</v>
          </cell>
        </row>
        <row r="47">
          <cell r="U47">
            <v>166606872.75999999</v>
          </cell>
        </row>
        <row r="50">
          <cell r="U50">
            <v>15347675.719999999</v>
          </cell>
        </row>
        <row r="51">
          <cell r="U51">
            <v>45223684.780000001</v>
          </cell>
        </row>
        <row r="52">
          <cell r="U52">
            <v>19404352.82</v>
          </cell>
        </row>
        <row r="53">
          <cell r="U53">
            <v>12896919.209999999</v>
          </cell>
        </row>
        <row r="60">
          <cell r="U60">
            <v>146949600</v>
          </cell>
        </row>
        <row r="62">
          <cell r="U62">
            <v>36737400</v>
          </cell>
        </row>
        <row r="65">
          <cell r="U65">
            <v>164023249.12</v>
          </cell>
        </row>
        <row r="66">
          <cell r="U66">
            <v>7825644.080000001</v>
          </cell>
        </row>
        <row r="95">
          <cell r="U95">
            <v>7390525.1100000003</v>
          </cell>
        </row>
        <row r="97">
          <cell r="U97">
            <v>1347998.36</v>
          </cell>
        </row>
        <row r="98">
          <cell r="U98">
            <v>61418398.079999998</v>
          </cell>
        </row>
        <row r="99">
          <cell r="U99">
            <v>25201.75</v>
          </cell>
        </row>
        <row r="102">
          <cell r="U102">
            <v>16558629.08</v>
          </cell>
        </row>
        <row r="104">
          <cell r="U104">
            <v>2682246.4900000002</v>
          </cell>
        </row>
        <row r="105">
          <cell r="U105">
            <v>4538092.1100000003</v>
          </cell>
        </row>
        <row r="106">
          <cell r="U106">
            <v>25805.77</v>
          </cell>
        </row>
        <row r="111">
          <cell r="U111">
            <v>1634.9</v>
          </cell>
        </row>
        <row r="112">
          <cell r="U112">
            <v>-14412729.98</v>
          </cell>
        </row>
        <row r="113">
          <cell r="U113">
            <v>74455.19</v>
          </cell>
        </row>
        <row r="114">
          <cell r="U114">
            <v>-15451.63</v>
          </cell>
        </row>
        <row r="118">
          <cell r="U118">
            <v>19257478.819999993</v>
          </cell>
        </row>
        <row r="119">
          <cell r="U119">
            <v>1038197.1299999999</v>
          </cell>
        </row>
        <row r="124">
          <cell r="U124">
            <v>6348.5300000000025</v>
          </cell>
        </row>
        <row r="126">
          <cell r="U126">
            <v>4616640.7300000004</v>
          </cell>
        </row>
        <row r="132">
          <cell r="U132">
            <v>12724441.82</v>
          </cell>
        </row>
        <row r="133">
          <cell r="U133">
            <v>27969480.249999996</v>
          </cell>
        </row>
        <row r="134">
          <cell r="U134">
            <v>3317701.98</v>
          </cell>
        </row>
        <row r="135">
          <cell r="U135">
            <v>38556.32</v>
          </cell>
        </row>
        <row r="138">
          <cell r="U138">
            <v>-2991698.83</v>
          </cell>
        </row>
      </sheetData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2007"/>
      <sheetName val="#2006"/>
      <sheetName val="#2005"/>
      <sheetName val="#2004"/>
      <sheetName val="#2003"/>
      <sheetName val="#2002"/>
      <sheetName val="WIZ"/>
      <sheetName val="TIPOS"/>
      <sheetName val="Listas"/>
      <sheetName val="Hoja6"/>
      <sheetName val="Hoja2"/>
      <sheetName val="Datos_Control"/>
      <sheetName val="Parámetros"/>
      <sheetName val="Jun14 LBP"/>
      <sheetName val="Tabla Renta Variable"/>
      <sheetName val="Hoja3"/>
      <sheetName val="BASE"/>
      <sheetName val="Variables"/>
      <sheetName val="Hoja1"/>
      <sheetName val="DESGLOSE Dic13"/>
      <sheetName val="DESGLOSE JUNIO 15"/>
      <sheetName val="DESGLOSE Dic14"/>
      <sheetName val="Lista"/>
      <sheetName val="Data_Validation"/>
      <sheetName val="Listados"/>
      <sheetName val="Catalogos"/>
      <sheetName val="Inversiones"/>
      <sheetName val="Lista Fechas"/>
      <sheetName val="Lista Filiales"/>
      <sheetName val="Datos"/>
      <sheetName val="Otras Cuentas por Cobrar "/>
      <sheetName val="DATOS "/>
      <sheetName val="PARAMETROS"/>
      <sheetName val="Información"/>
      <sheetName val="Checks"/>
      <sheetName val="wizmon"/>
      <sheetName val="Sheet1"/>
      <sheetName val="Lista de chequeo"/>
      <sheetName val="Índice"/>
      <sheetName val="Consolidado EF"/>
      <sheetName val="Consolidado ER"/>
      <sheetName val="Consolidado Rev"/>
      <sheetName val="Consolidado FE"/>
      <sheetName val="Eliminaciones EF"/>
      <sheetName val="Eliminaciones ER"/>
      <sheetName val="BdB EF"/>
      <sheetName val="BdB ER"/>
      <sheetName val="BdB Rev"/>
      <sheetName val="BdB FE"/>
      <sheetName val="Fiduciaria EF"/>
      <sheetName val="Fiduciaria ER"/>
      <sheetName val="Fiduciaria Rev"/>
      <sheetName val="Fiduciaria FE"/>
      <sheetName val="Aval Soluciones EF"/>
      <sheetName val="Aval Soluciones ER"/>
      <sheetName val="Aval Soluciones Rev"/>
      <sheetName val="Aval Soluciones FE"/>
      <sheetName val="LBP EF"/>
      <sheetName val="LBP ER"/>
      <sheetName val="LBP Rev"/>
      <sheetName val="LBP FE"/>
      <sheetName val="Megalinea EF"/>
      <sheetName val="Megalinea ER"/>
      <sheetName val="Megalinea Rev"/>
      <sheetName val="Megalinea FE"/>
      <sheetName val="BdBPan EF"/>
      <sheetName val="BdBPan ER"/>
      <sheetName val="BdBPan Rev"/>
      <sheetName val="BdBPan FE"/>
      <sheetName val="Almaviva EF"/>
      <sheetName val="Almaviva ER"/>
      <sheetName val="Almaviva Rev"/>
      <sheetName val="Almaviva FE"/>
      <sheetName val="Porvenir EF"/>
      <sheetName val="Porvenir ER"/>
      <sheetName val="Porvenir Rev"/>
      <sheetName val="porvenir FE"/>
      <sheetName val="Periodo actual"/>
      <sheetName val="EscE Mar 20"/>
      <sheetName val="Comparativo Balance"/>
      <sheetName val="Comparativo Resultados"/>
      <sheetName val="Control de Cambios"/>
      <sheetName val="Base x sector"/>
      <sheetName val="0 Datos clave"/>
      <sheetName val="0 Datos clave Imp Corr"/>
      <sheetName val="0 Datos ID y Nota"/>
      <sheetName val="ERPs by country"/>
      <sheetName val="Ptecnico"/>
      <sheetName val=""/>
      <sheetName val="Data"/>
      <sheetName val="Jun14_LBP"/>
      <sheetName val="Tabla_Renta_Variable"/>
      <sheetName val="DESGLOSE_Dic13"/>
      <sheetName val="DESGLOSE_JUNIO_15"/>
      <sheetName val="DESGLOSE_Dic14"/>
      <sheetName val="1_n PUC"/>
      <sheetName val="Exequias"/>
      <sheetName val="17"/>
      <sheetName val="17.1"/>
      <sheetName val="17.2"/>
      <sheetName val="17.3"/>
      <sheetName val="17.4"/>
      <sheetName val="Cesvi"/>
      <sheetName val="Andi"/>
      <sheetName val="Hoja9"/>
      <sheetName val="Agrupacion"/>
      <sheetName val="In. Finan"/>
      <sheetName val="Det Riesgos"/>
      <sheetName val="Riesgo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8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">
          <cell r="B19" t="str">
            <v>Jan</v>
          </cell>
          <cell r="F19">
            <v>15.795540250167207</v>
          </cell>
          <cell r="G19">
            <v>68.781065088757401</v>
          </cell>
          <cell r="I19">
            <v>3.7453929674270343</v>
          </cell>
          <cell r="J19">
            <v>46.650453239000662</v>
          </cell>
          <cell r="AE19">
            <v>8.9763238179812938E-2</v>
          </cell>
          <cell r="AF19">
            <v>3.5928229323039532E-2</v>
          </cell>
        </row>
        <row r="20">
          <cell r="B20" t="str">
            <v>Feb</v>
          </cell>
          <cell r="F20">
            <v>13.529686215553696</v>
          </cell>
          <cell r="G20">
            <v>79.477477477477478</v>
          </cell>
          <cell r="I20">
            <v>3.3622407038488027</v>
          </cell>
          <cell r="J20">
            <v>55.167173252279632</v>
          </cell>
          <cell r="AE20">
            <v>8.8255033557046975E-2</v>
          </cell>
          <cell r="AF20">
            <v>3.7902025014889817E-2</v>
          </cell>
        </row>
        <row r="21">
          <cell r="B21" t="str">
            <v>Mar</v>
          </cell>
          <cell r="F21">
            <v>12.908749577798897</v>
          </cell>
          <cell r="G21">
            <v>74.908314631342705</v>
          </cell>
          <cell r="I21">
            <v>3.5818363195060834</v>
          </cell>
          <cell r="J21">
            <v>48.281938325991192</v>
          </cell>
          <cell r="AE21">
            <v>9.5075553584439448E-2</v>
          </cell>
          <cell r="AF21">
            <v>4.1635376236136695E-2</v>
          </cell>
        </row>
        <row r="22">
          <cell r="B22" t="str">
            <v>Apr</v>
          </cell>
          <cell r="F22">
            <v>12.081988459538216</v>
          </cell>
          <cell r="G22">
            <v>74.40671778021175</v>
          </cell>
          <cell r="I22">
            <v>3.4596620411263093</v>
          </cell>
          <cell r="J22">
            <v>52.412280701754391</v>
          </cell>
          <cell r="AE22">
            <v>9.5098920863309358E-2</v>
          </cell>
          <cell r="AF22">
            <v>4.3735096916775365E-2</v>
          </cell>
        </row>
        <row r="23">
          <cell r="B23" t="str">
            <v>May</v>
          </cell>
          <cell r="F23">
            <v>11.103388961766674</v>
          </cell>
          <cell r="G23">
            <v>75.813063678600713</v>
          </cell>
          <cell r="I23">
            <v>3.0675273002111045</v>
          </cell>
          <cell r="J23">
            <v>49.343832020997375</v>
          </cell>
          <cell r="AE23">
            <v>9.0536316381005899E-2</v>
          </cell>
          <cell r="AF23">
            <v>4.2827002372468857E-2</v>
          </cell>
        </row>
        <row r="24">
          <cell r="B24" t="str">
            <v>Jun</v>
          </cell>
          <cell r="F24">
            <v>11.088498136690909</v>
          </cell>
          <cell r="G24">
            <v>73.531022611689224</v>
          </cell>
          <cell r="I24">
            <v>3.0509425087738342</v>
          </cell>
          <cell r="J24">
            <v>46.134239592183519</v>
          </cell>
          <cell r="AE24">
            <v>9.0620569808387064E-2</v>
          </cell>
          <cell r="AF24">
            <v>4.4265134938001459E-2</v>
          </cell>
        </row>
        <row r="25">
          <cell r="B25" t="str">
            <v>Jul</v>
          </cell>
          <cell r="F25">
            <v>12.565103551274658</v>
          </cell>
          <cell r="G25">
            <v>68.056122032792231</v>
          </cell>
          <cell r="I25">
            <v>3.6902252511980946</v>
          </cell>
          <cell r="J25">
            <v>39.60865698191521</v>
          </cell>
          <cell r="AE25">
            <v>9.9864273288600869E-2</v>
          </cell>
          <cell r="AF25">
            <v>4.5137565734319034E-2</v>
          </cell>
        </row>
        <row r="26">
          <cell r="B26" t="str">
            <v>Aug</v>
          </cell>
          <cell r="F26">
            <v>11.794618946798535</v>
          </cell>
          <cell r="G26">
            <v>74.527947039795379</v>
          </cell>
          <cell r="I26">
            <v>3.2618888792211682</v>
          </cell>
          <cell r="J26">
            <v>44.80020491803279</v>
          </cell>
          <cell r="AE26">
            <v>9.7485965340493044E-2</v>
          </cell>
          <cell r="AF26">
            <v>4.5441270953799427E-2</v>
          </cell>
        </row>
        <row r="27">
          <cell r="B27" t="str">
            <v>Sep</v>
          </cell>
          <cell r="F27">
            <v>12.21263115063795</v>
          </cell>
          <cell r="G27">
            <v>69.254098360655732</v>
          </cell>
          <cell r="I27">
            <v>3.6194185291752645</v>
          </cell>
          <cell r="J27">
            <v>42.886781268524004</v>
          </cell>
          <cell r="AE27">
            <v>9.952064175308159E-2</v>
          </cell>
          <cell r="AF27">
            <v>4.5969386261865509E-2</v>
          </cell>
        </row>
        <row r="28">
          <cell r="B28" t="str">
            <v>Oct</v>
          </cell>
          <cell r="F28">
            <v>11.579966795794133</v>
          </cell>
          <cell r="G28">
            <v>71.30731397747104</v>
          </cell>
          <cell r="I28">
            <v>3.5575934856510392</v>
          </cell>
          <cell r="J28">
            <v>44.352248394004285</v>
          </cell>
          <cell r="AE28">
            <v>0.1013638039071139</v>
          </cell>
          <cell r="AF28">
            <v>4.6268226500611277E-2</v>
          </cell>
        </row>
        <row r="29">
          <cell r="B29" t="str">
            <v>Nov</v>
          </cell>
          <cell r="F29">
            <v>11.497434649469692</v>
          </cell>
          <cell r="G29">
            <v>70.916538658474138</v>
          </cell>
          <cell r="I29">
            <v>3.4343249984790414</v>
          </cell>
          <cell r="J29">
            <v>44.472222222222221</v>
          </cell>
          <cell r="AE29">
            <v>0.10209590021470197</v>
          </cell>
          <cell r="AF29">
            <v>4.8981630614283678E-2</v>
          </cell>
        </row>
        <row r="30">
          <cell r="B30" t="str">
            <v>Dec</v>
          </cell>
          <cell r="F30">
            <v>12.160720273964252</v>
          </cell>
          <cell r="G30">
            <v>63.241908457535935</v>
          </cell>
          <cell r="I30">
            <v>4.2212444236690478</v>
          </cell>
          <cell r="J30">
            <v>36.167700029524653</v>
          </cell>
          <cell r="AE30">
            <v>0.11350658670357271</v>
          </cell>
          <cell r="AF30">
            <v>5.0363463484955372E-2</v>
          </cell>
        </row>
        <row r="32">
          <cell r="F32">
            <v>12.406961235640839</v>
          </cell>
          <cell r="G32">
            <v>65.17924291802457</v>
          </cell>
          <cell r="I32">
            <v>4.4260637611323839</v>
          </cell>
          <cell r="J32">
            <v>41.478093403948002</v>
          </cell>
          <cell r="AE32">
            <v>0.1236641716782763</v>
          </cell>
          <cell r="AF32">
            <v>5.4657727974436202E-2</v>
          </cell>
        </row>
        <row r="33">
          <cell r="F33">
            <v>12.799274201149968</v>
          </cell>
          <cell r="G33">
            <v>68.374512353706109</v>
          </cell>
          <cell r="I33">
            <v>4.2746724479215761</v>
          </cell>
          <cell r="J33">
            <v>44.933171324422844</v>
          </cell>
          <cell r="AE33">
            <v>0.13195456214538692</v>
          </cell>
          <cell r="AF33">
            <v>6.3228720762481372E-2</v>
          </cell>
        </row>
        <row r="34">
          <cell r="F34">
            <v>13.272803063856395</v>
          </cell>
          <cell r="G34">
            <v>65.000460278007921</v>
          </cell>
          <cell r="I34">
            <v>4.9266602402105102</v>
          </cell>
          <cell r="J34">
            <v>45.176405733186328</v>
          </cell>
          <cell r="AE34">
            <v>0.15096448435918003</v>
          </cell>
          <cell r="AF34">
            <v>7.6573091900822107E-2</v>
          </cell>
        </row>
        <row r="35">
          <cell r="F35">
            <v>14.003695281409891</v>
          </cell>
          <cell r="G35">
            <v>67.415840612425157</v>
          </cell>
          <cell r="I35">
            <v>4.580727686185333</v>
          </cell>
          <cell r="J35">
            <v>44.632469592808036</v>
          </cell>
          <cell r="AE35">
            <v>0.14812073946518281</v>
          </cell>
          <cell r="AF35">
            <v>7.4259045830309761E-2</v>
          </cell>
        </row>
        <row r="36">
          <cell r="F36">
            <v>12.37822266614554</v>
          </cell>
          <cell r="G36">
            <v>70.273013295443008</v>
          </cell>
          <cell r="I36">
            <v>4.17480928185753</v>
          </cell>
          <cell r="J36">
            <v>40.552280484021097</v>
          </cell>
          <cell r="AE36">
            <v>0.14399721912431385</v>
          </cell>
          <cell r="AF36">
            <v>7.5259941495061836E-2</v>
          </cell>
        </row>
        <row r="37">
          <cell r="F37">
            <v>12.439537174529896</v>
          </cell>
          <cell r="G37">
            <v>68.202549409425799</v>
          </cell>
          <cell r="I37">
            <v>3.9578340708940409</v>
          </cell>
          <cell r="J37">
            <v>41.123439667128984</v>
          </cell>
          <cell r="AE37">
            <v>0.1388214164789707</v>
          </cell>
          <cell r="AF37">
            <v>7.5285428436911495E-2</v>
          </cell>
        </row>
        <row r="38">
          <cell r="F38">
            <v>14.123283884640191</v>
          </cell>
          <cell r="G38">
            <v>71.339085214513659</v>
          </cell>
          <cell r="I38">
            <v>4.4614392333916886</v>
          </cell>
          <cell r="J38">
            <v>50.52005943536404</v>
          </cell>
          <cell r="AE38">
            <v>0.13860927275086665</v>
          </cell>
          <cell r="AF38">
            <v>7.0334467959153477E-2</v>
          </cell>
        </row>
        <row r="39">
          <cell r="F39" t="str">
            <v xml:space="preserve"> </v>
          </cell>
          <cell r="G39" t="str">
            <v xml:space="preserve"> </v>
          </cell>
          <cell r="I39" t="str">
            <v xml:space="preserve"> </v>
          </cell>
          <cell r="J39" t="str">
            <v xml:space="preserve"> </v>
          </cell>
          <cell r="AE39" t="str">
            <v xml:space="preserve"> </v>
          </cell>
          <cell r="AF39" t="str">
            <v xml:space="preserve"> </v>
          </cell>
        </row>
        <row r="40">
          <cell r="F40" t="str">
            <v xml:space="preserve"> </v>
          </cell>
          <cell r="G40" t="str">
            <v xml:space="preserve"> </v>
          </cell>
          <cell r="I40" t="str">
            <v xml:space="preserve"> </v>
          </cell>
          <cell r="J40" t="str">
            <v xml:space="preserve"> </v>
          </cell>
          <cell r="AE40" t="str">
            <v xml:space="preserve"> </v>
          </cell>
          <cell r="AF40" t="str">
            <v xml:space="preserve"> </v>
          </cell>
        </row>
        <row r="41">
          <cell r="F41" t="str">
            <v xml:space="preserve"> </v>
          </cell>
          <cell r="G41" t="str">
            <v xml:space="preserve"> </v>
          </cell>
          <cell r="I41" t="str">
            <v xml:space="preserve"> </v>
          </cell>
          <cell r="J41" t="str">
            <v xml:space="preserve"> </v>
          </cell>
          <cell r="AE41" t="str">
            <v xml:space="preserve"> </v>
          </cell>
          <cell r="AF41" t="str">
            <v xml:space="preserve"> </v>
          </cell>
        </row>
        <row r="42">
          <cell r="F42" t="str">
            <v xml:space="preserve"> </v>
          </cell>
          <cell r="G42" t="str">
            <v xml:space="preserve"> </v>
          </cell>
          <cell r="I42" t="str">
            <v xml:space="preserve"> </v>
          </cell>
          <cell r="J42" t="str">
            <v xml:space="preserve"> </v>
          </cell>
          <cell r="AE42" t="str">
            <v xml:space="preserve"> </v>
          </cell>
          <cell r="AF42" t="str">
            <v xml:space="preserve"> </v>
          </cell>
        </row>
        <row r="43">
          <cell r="F43" t="str">
            <v xml:space="preserve"> </v>
          </cell>
          <cell r="G43" t="str">
            <v xml:space="preserve"> </v>
          </cell>
          <cell r="I43" t="str">
            <v xml:space="preserve"> </v>
          </cell>
          <cell r="J43" t="str">
            <v xml:space="preserve"> </v>
          </cell>
          <cell r="AE43" t="str">
            <v xml:space="preserve"> </v>
          </cell>
          <cell r="AF43" t="str">
            <v xml:space="preserve">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>
        <row r="19">
          <cell r="B19" t="str">
            <v xml:space="preserve">Los ajustes bajo IFRS que se detalla en el anexo 1, fueron cargados en el sistema Hyperion en el número de ajuste y cuenta correspondiente asignada, y fueron validados por una tercera persona o quien los cargó contra los memorando técnicos y/o soporte?
</v>
          </cell>
        </row>
      </sheetData>
      <sheetData sheetId="38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39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0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1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2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3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4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5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 refreshError="1"/>
      <sheetData sheetId="96">
        <row r="19">
          <cell r="B19" t="str">
            <v>Vacaciones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B2:E75"/>
  <sheetViews>
    <sheetView showOutlineSymbols="0" defaultGridColor="0" colorId="57" zoomScale="85" zoomScaleNormal="85" workbookViewId="0">
      <selection activeCell="J13" sqref="J13"/>
    </sheetView>
  </sheetViews>
  <sheetFormatPr baseColWidth="10" defaultColWidth="5.5703125" defaultRowHeight="15" customHeight="1"/>
  <cols>
    <col min="1" max="1" width="1.42578125" style="2" customWidth="1"/>
    <col min="2" max="2" width="43.85546875" style="2" customWidth="1"/>
    <col min="3" max="3" width="33" style="2" customWidth="1"/>
    <col min="4" max="4" width="23.28515625" style="45" customWidth="1"/>
    <col min="5" max="16384" width="5.5703125" style="2"/>
  </cols>
  <sheetData>
    <row r="2" spans="2:4" ht="15" customHeight="1">
      <c r="B2" s="1" t="s">
        <v>0</v>
      </c>
      <c r="C2" s="1"/>
      <c r="D2" s="1"/>
    </row>
    <row r="3" spans="2:4" ht="15" customHeight="1">
      <c r="B3" s="1" t="s">
        <v>1</v>
      </c>
      <c r="C3" s="1"/>
      <c r="D3" s="1"/>
    </row>
    <row r="4" spans="2:4" ht="15" customHeight="1">
      <c r="B4" s="3" t="s">
        <v>2</v>
      </c>
      <c r="C4" s="3"/>
      <c r="D4" s="4"/>
    </row>
    <row r="5" spans="2:4" ht="15" customHeight="1">
      <c r="B5" s="5" t="s">
        <v>3</v>
      </c>
      <c r="C5" s="5"/>
      <c r="D5" s="6"/>
    </row>
    <row r="6" spans="2:4" ht="15" customHeight="1">
      <c r="B6" s="7" t="s">
        <v>4</v>
      </c>
      <c r="C6" s="7"/>
      <c r="D6" s="8"/>
    </row>
    <row r="7" spans="2:4" ht="15" customHeight="1">
      <c r="B7" s="9" t="s">
        <v>5</v>
      </c>
      <c r="C7" s="9"/>
      <c r="D7" s="9"/>
    </row>
    <row r="8" spans="2:4" ht="6" customHeight="1" thickBot="1">
      <c r="B8" s="10"/>
      <c r="C8" s="10"/>
      <c r="D8" s="11"/>
    </row>
    <row r="9" spans="2:4" ht="6" customHeight="1" thickTop="1">
      <c r="B9" s="12"/>
      <c r="C9" s="12"/>
      <c r="D9" s="13"/>
    </row>
    <row r="10" spans="2:4" ht="15" customHeight="1">
      <c r="C10" s="14"/>
      <c r="D10" s="14">
        <v>2024</v>
      </c>
    </row>
    <row r="11" spans="2:4" ht="15.75" customHeight="1">
      <c r="B11" s="15" t="s">
        <v>6</v>
      </c>
      <c r="C11" s="16"/>
      <c r="D11" s="17"/>
    </row>
    <row r="12" spans="2:4" ht="15.75" customHeight="1">
      <c r="B12" s="18" t="s">
        <v>7</v>
      </c>
      <c r="C12" s="19"/>
      <c r="D12" s="17">
        <f>'[1]HOJA CONSOLIDACION'!U12</f>
        <v>448703247.79999995</v>
      </c>
    </row>
    <row r="13" spans="2:4" ht="9" customHeight="1">
      <c r="B13" s="18"/>
      <c r="C13" s="19"/>
      <c r="D13" s="17"/>
    </row>
    <row r="14" spans="2:4" ht="15.75" customHeight="1">
      <c r="B14" s="20" t="s">
        <v>8</v>
      </c>
      <c r="C14" s="21"/>
      <c r="D14" s="22">
        <f>SUM(D15:D15)</f>
        <v>385397757.18000001</v>
      </c>
    </row>
    <row r="15" spans="2:4" ht="15.75" customHeight="1">
      <c r="B15" s="23" t="s">
        <v>9</v>
      </c>
      <c r="C15" s="19"/>
      <c r="D15" s="17">
        <f>'[1]HOJA CONSOLIDACION'!U18</f>
        <v>385397757.18000001</v>
      </c>
    </row>
    <row r="16" spans="2:4" ht="9" customHeight="1">
      <c r="B16" s="24"/>
      <c r="C16" s="19"/>
      <c r="D16" s="25"/>
    </row>
    <row r="17" spans="2:4" ht="15.75" customHeight="1">
      <c r="B17" s="20" t="s">
        <v>10</v>
      </c>
      <c r="C17" s="21"/>
      <c r="D17" s="22">
        <f>SUM(D18:D21)</f>
        <v>2455944345.54</v>
      </c>
    </row>
    <row r="18" spans="2:4" ht="15.75" customHeight="1">
      <c r="B18" s="23" t="s">
        <v>11</v>
      </c>
      <c r="C18" s="19"/>
      <c r="D18" s="17">
        <f>'[1]HOJA CONSOLIDACION'!U23</f>
        <v>527643785.13999999</v>
      </c>
    </row>
    <row r="19" spans="2:4" ht="15.75" customHeight="1">
      <c r="B19" s="23" t="s">
        <v>12</v>
      </c>
      <c r="C19" s="19"/>
      <c r="D19" s="17">
        <f>'[1]HOJA CONSOLIDACION'!U24</f>
        <v>1943173226.6199999</v>
      </c>
    </row>
    <row r="20" spans="2:4" ht="15.75" customHeight="1">
      <c r="B20" s="23" t="s">
        <v>13</v>
      </c>
      <c r="C20" s="19"/>
      <c r="D20" s="17">
        <f>'[1]HOJA CONSOLIDACION'!U25</f>
        <v>37907292.630000003</v>
      </c>
    </row>
    <row r="21" spans="2:4" ht="15.75" customHeight="1">
      <c r="B21" s="23" t="s">
        <v>14</v>
      </c>
      <c r="C21" s="19"/>
      <c r="D21" s="26">
        <f>'[1]HOJA CONSOLIDACION'!U26</f>
        <v>-52779958.850000001</v>
      </c>
    </row>
    <row r="22" spans="2:4" ht="9" customHeight="1">
      <c r="B22" s="24"/>
      <c r="C22" s="19"/>
      <c r="D22" s="25"/>
    </row>
    <row r="23" spans="2:4" ht="15.75" customHeight="1">
      <c r="B23" s="2" t="s">
        <v>15</v>
      </c>
      <c r="C23" s="27"/>
      <c r="D23" s="17">
        <f>'[1]HOJA CONSOLIDACION'!U29</f>
        <v>6821815.1200000048</v>
      </c>
    </row>
    <row r="24" spans="2:4" ht="15.75" customHeight="1">
      <c r="B24" s="2" t="s">
        <v>16</v>
      </c>
      <c r="C24" s="18"/>
      <c r="D24" s="17">
        <f>'[1]HOJA CONSOLIDACION'!U30</f>
        <v>63181749.390000001</v>
      </c>
    </row>
    <row r="25" spans="2:4" ht="15.75" customHeight="1">
      <c r="B25" s="2" t="s">
        <v>17</v>
      </c>
      <c r="C25" s="18"/>
      <c r="D25" s="17">
        <f>'[1]HOJA CONSOLIDACION'!U31</f>
        <v>486639.01000000024</v>
      </c>
    </row>
    <row r="26" spans="2:4" ht="15.75" customHeight="1">
      <c r="B26" s="2" t="s">
        <v>18</v>
      </c>
      <c r="C26" s="28"/>
      <c r="D26" s="17">
        <f>'[1]HOJA CONSOLIDACION'!U33</f>
        <v>7182618.8100000024</v>
      </c>
    </row>
    <row r="27" spans="2:4" ht="15.75" customHeight="1">
      <c r="B27" s="2" t="s">
        <v>19</v>
      </c>
      <c r="C27" s="28"/>
      <c r="D27" s="17">
        <f>'[1]HOJA CONSOLIDACION'!U34</f>
        <v>35767038.300000004</v>
      </c>
    </row>
    <row r="28" spans="2:4" ht="3.75" customHeight="1">
      <c r="B28" s="18"/>
      <c r="C28" s="28"/>
      <c r="D28" s="17"/>
    </row>
    <row r="29" spans="2:4" ht="15.75" customHeight="1">
      <c r="B29" s="20" t="s">
        <v>20</v>
      </c>
      <c r="C29" s="27"/>
      <c r="D29" s="29">
        <f>+D12+D14+D17+D23+D24+D25+D26+D27</f>
        <v>3403485211.1500001</v>
      </c>
    </row>
    <row r="30" spans="2:4" ht="9.75" customHeight="1">
      <c r="B30" s="24"/>
      <c r="C30" s="30"/>
      <c r="D30" s="17"/>
    </row>
    <row r="31" spans="2:4" ht="15.75" customHeight="1">
      <c r="B31" s="31" t="s">
        <v>21</v>
      </c>
      <c r="C31" s="30"/>
      <c r="D31" s="17"/>
    </row>
    <row r="32" spans="2:4" ht="15.75" customHeight="1">
      <c r="B32" s="2" t="s">
        <v>22</v>
      </c>
      <c r="C32" s="30"/>
      <c r="D32" s="17">
        <f>'[1]HOJA CONSOLIDACION'!U44</f>
        <v>2567676143.1000004</v>
      </c>
    </row>
    <row r="33" spans="2:4" ht="15.75" customHeight="1">
      <c r="B33" s="18" t="s">
        <v>23</v>
      </c>
      <c r="C33" s="30"/>
      <c r="D33" s="17">
        <f>'[1]HOJA CONSOLIDACION'!U46</f>
        <v>222826987.34999999</v>
      </c>
    </row>
    <row r="34" spans="2:4" ht="15.75" customHeight="1">
      <c r="B34" s="18" t="s">
        <v>24</v>
      </c>
      <c r="C34" s="30"/>
      <c r="D34" s="17">
        <f>'[1]HOJA CONSOLIDACION'!U47</f>
        <v>166606872.75999999</v>
      </c>
    </row>
    <row r="35" spans="2:4" ht="15.75" customHeight="1">
      <c r="B35" s="2" t="s">
        <v>25</v>
      </c>
      <c r="C35" s="30"/>
      <c r="D35" s="32">
        <f>'[1]HOJA CONSOLIDACION'!U50</f>
        <v>15347675.719999999</v>
      </c>
    </row>
    <row r="36" spans="2:4" ht="15.75" customHeight="1">
      <c r="B36" s="2" t="s">
        <v>26</v>
      </c>
      <c r="C36" s="30"/>
      <c r="D36" s="32">
        <f>'[1]HOJA CONSOLIDACION'!U51</f>
        <v>45223684.780000001</v>
      </c>
    </row>
    <row r="37" spans="2:4" ht="15.75" customHeight="1">
      <c r="B37" s="2" t="s">
        <v>27</v>
      </c>
      <c r="C37" s="30"/>
      <c r="D37" s="32">
        <f>'[1]HOJA CONSOLIDACION'!U52</f>
        <v>19404352.82</v>
      </c>
    </row>
    <row r="38" spans="2:4" ht="15.75" customHeight="1">
      <c r="B38" s="2" t="s">
        <v>28</v>
      </c>
      <c r="C38" s="30"/>
      <c r="D38" s="32">
        <f>'[1]HOJA CONSOLIDACION'!U53</f>
        <v>12896919.209999999</v>
      </c>
    </row>
    <row r="39" spans="2:4" ht="9" customHeight="1">
      <c r="C39" s="30"/>
      <c r="D39" s="17"/>
    </row>
    <row r="40" spans="2:4" ht="15.75" customHeight="1">
      <c r="B40" s="33" t="s">
        <v>29</v>
      </c>
      <c r="C40" s="30"/>
      <c r="D40" s="29">
        <f>SUM(D32:D39)</f>
        <v>3049982635.7400002</v>
      </c>
    </row>
    <row r="41" spans="2:4" ht="15.75" customHeight="1">
      <c r="B41" s="33"/>
      <c r="C41" s="30"/>
      <c r="D41" s="34"/>
    </row>
    <row r="42" spans="2:4" ht="15.75" customHeight="1">
      <c r="B42" s="33" t="s">
        <v>30</v>
      </c>
      <c r="C42" s="30"/>
      <c r="D42" s="34">
        <v>280.35269451141357</v>
      </c>
    </row>
    <row r="43" spans="2:4" ht="7.5" customHeight="1">
      <c r="C43" s="30"/>
      <c r="D43" s="17"/>
    </row>
    <row r="44" spans="2:4" ht="15.75" customHeight="1">
      <c r="B44" s="15" t="s">
        <v>31</v>
      </c>
      <c r="C44" s="30"/>
      <c r="D44" s="17"/>
    </row>
    <row r="45" spans="2:4" ht="15.75" customHeight="1">
      <c r="B45" s="2" t="s">
        <v>32</v>
      </c>
      <c r="C45" s="30"/>
      <c r="D45" s="17">
        <f>'[1]HOJA CONSOLIDACION'!U60</f>
        <v>146949600</v>
      </c>
    </row>
    <row r="46" spans="2:4" ht="6.75" customHeight="1">
      <c r="C46" s="30"/>
      <c r="D46" s="17"/>
    </row>
    <row r="47" spans="2:4" ht="15.75" customHeight="1">
      <c r="B47" s="33" t="s">
        <v>33</v>
      </c>
      <c r="C47" s="35"/>
      <c r="D47" s="22">
        <f>SUM(D48:D48)</f>
        <v>36737400</v>
      </c>
    </row>
    <row r="48" spans="2:4" ht="15.75" customHeight="1">
      <c r="B48" s="23" t="s">
        <v>34</v>
      </c>
      <c r="C48" s="30"/>
      <c r="D48" s="17">
        <f>'[1]HOJA CONSOLIDACION'!U62</f>
        <v>36737400</v>
      </c>
    </row>
    <row r="49" spans="2:4" ht="9" customHeight="1">
      <c r="B49" s="23"/>
      <c r="C49" s="30"/>
      <c r="D49" s="25"/>
    </row>
    <row r="50" spans="2:4" ht="15.75" customHeight="1">
      <c r="B50" s="33" t="s">
        <v>35</v>
      </c>
      <c r="C50" s="35"/>
      <c r="D50" s="22">
        <f>SUM(D51:D52)</f>
        <v>171848893.20000002</v>
      </c>
    </row>
    <row r="51" spans="2:4" ht="15.75" customHeight="1">
      <c r="B51" s="23" t="s">
        <v>36</v>
      </c>
      <c r="C51" s="30"/>
      <c r="D51" s="17">
        <f>'[1]HOJA CONSOLIDACION'!U65</f>
        <v>164023249.12</v>
      </c>
    </row>
    <row r="52" spans="2:4" ht="15.75" customHeight="1">
      <c r="B52" s="23" t="s">
        <v>37</v>
      </c>
      <c r="C52" s="30"/>
      <c r="D52" s="26">
        <f>'[1]HOJA CONSOLIDACION'!U66</f>
        <v>7825644.080000001</v>
      </c>
    </row>
    <row r="53" spans="2:4" ht="6.75" customHeight="1">
      <c r="B53" s="23"/>
      <c r="C53" s="30"/>
      <c r="D53" s="25"/>
    </row>
    <row r="54" spans="2:4" ht="15.75" customHeight="1">
      <c r="B54" s="33" t="s">
        <v>38</v>
      </c>
      <c r="C54" s="33"/>
      <c r="D54" s="22">
        <f>SUM(D55:D56)</f>
        <v>-2033598.1426947699</v>
      </c>
    </row>
    <row r="55" spans="2:4" ht="15.75" customHeight="1">
      <c r="B55" s="23" t="s">
        <v>39</v>
      </c>
      <c r="D55" s="17">
        <v>-1588166.62</v>
      </c>
    </row>
    <row r="56" spans="2:4" ht="15.75" customHeight="1">
      <c r="B56" s="23" t="s">
        <v>40</v>
      </c>
      <c r="D56" s="17">
        <v>-445431.52269476966</v>
      </c>
    </row>
    <row r="57" spans="2:4" ht="6" customHeight="1">
      <c r="D57" s="25"/>
    </row>
    <row r="58" spans="2:4" ht="15.75" customHeight="1">
      <c r="B58" s="33" t="s">
        <v>41</v>
      </c>
      <c r="D58" s="22">
        <f>+D45+D47+D50+D54</f>
        <v>353502295.05730528</v>
      </c>
    </row>
    <row r="59" spans="2:4" ht="6" customHeight="1">
      <c r="B59" s="33"/>
      <c r="D59" s="17"/>
    </row>
    <row r="60" spans="2:4" ht="15.75" customHeight="1" thickBot="1">
      <c r="B60" s="36" t="s">
        <v>42</v>
      </c>
      <c r="D60" s="37">
        <f>+D40+D42+D58</f>
        <v>3403485211.1500001</v>
      </c>
    </row>
    <row r="61" spans="2:4" ht="13.5" customHeight="1" thickTop="1">
      <c r="D61" s="17"/>
    </row>
    <row r="62" spans="2:4" ht="6" customHeight="1" thickBot="1">
      <c r="B62" s="10"/>
      <c r="C62" s="10"/>
      <c r="D62" s="11"/>
    </row>
    <row r="63" spans="2:4" ht="15.75" customHeight="1" thickTop="1">
      <c r="D63" s="17"/>
    </row>
    <row r="64" spans="2:4" ht="15.75" customHeight="1">
      <c r="D64" s="17"/>
    </row>
    <row r="65" spans="2:5" ht="15.75" customHeight="1">
      <c r="B65" s="38" t="s">
        <v>43</v>
      </c>
      <c r="C65" s="39" t="s">
        <v>44</v>
      </c>
      <c r="D65" s="39"/>
      <c r="E65" s="39"/>
    </row>
    <row r="66" spans="2:5" ht="15.75" customHeight="1">
      <c r="B66" s="38" t="s">
        <v>45</v>
      </c>
      <c r="C66" s="39" t="s">
        <v>46</v>
      </c>
      <c r="D66" s="39"/>
      <c r="E66" s="39"/>
    </row>
    <row r="67" spans="2:5" ht="15.75" customHeight="1">
      <c r="B67" s="40"/>
      <c r="C67" s="40"/>
      <c r="D67" s="40"/>
      <c r="E67" s="40"/>
    </row>
    <row r="68" spans="2:5" ht="15.75" customHeight="1">
      <c r="B68" s="41"/>
      <c r="C68" s="41"/>
      <c r="D68" s="41"/>
      <c r="E68" s="42"/>
    </row>
    <row r="69" spans="2:5" ht="15.75" customHeight="1">
      <c r="B69" s="41"/>
      <c r="C69" s="41"/>
      <c r="D69" s="41"/>
      <c r="E69" s="42"/>
    </row>
    <row r="70" spans="2:5" ht="15.75" customHeight="1">
      <c r="B70" s="41"/>
      <c r="C70" s="41"/>
      <c r="D70" s="41"/>
      <c r="E70" s="41"/>
    </row>
    <row r="71" spans="2:5" ht="15.75" customHeight="1">
      <c r="B71" s="39" t="s">
        <v>47</v>
      </c>
      <c r="C71" s="39"/>
      <c r="D71" s="39"/>
      <c r="E71" s="39"/>
    </row>
    <row r="72" spans="2:5" ht="15.75" customHeight="1">
      <c r="B72" s="43" t="s">
        <v>48</v>
      </c>
      <c r="C72" s="43"/>
      <c r="D72" s="43"/>
      <c r="E72" s="43"/>
    </row>
    <row r="73" spans="2:5" ht="15.75" customHeight="1">
      <c r="D73" s="44"/>
    </row>
    <row r="74" spans="2:5" ht="15" customHeight="1">
      <c r="D74" s="44"/>
    </row>
    <row r="75" spans="2:5" ht="15" customHeight="1">
      <c r="D75" s="44"/>
    </row>
  </sheetData>
  <mergeCells count="7">
    <mergeCell ref="B72:E72"/>
    <mergeCell ref="B2:D2"/>
    <mergeCell ref="B3:D3"/>
    <mergeCell ref="B7:D7"/>
    <mergeCell ref="C65:E65"/>
    <mergeCell ref="C66:E66"/>
    <mergeCell ref="B71:E71"/>
  </mergeCells>
  <printOptions horizontalCentered="1"/>
  <pageMargins left="0.57999999999999996" right="0.59055118110236227" top="0.54" bottom="0.5" header="0.32" footer="0.19"/>
  <pageSetup scale="71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2:E71"/>
  <sheetViews>
    <sheetView showGridLines="0" tabSelected="1" topLeftCell="A56" zoomScaleNormal="100" workbookViewId="0">
      <selection activeCell="B75" sqref="B75"/>
    </sheetView>
  </sheetViews>
  <sheetFormatPr baseColWidth="10" defaultColWidth="9.140625" defaultRowHeight="15"/>
  <cols>
    <col min="1" max="1" width="3.5703125" style="47" customWidth="1"/>
    <col min="2" max="2" width="46.42578125" style="47" customWidth="1"/>
    <col min="3" max="3" width="33.7109375" style="47" customWidth="1"/>
    <col min="4" max="4" width="22.5703125" style="47" customWidth="1"/>
    <col min="5" max="5" width="5.85546875" style="47" customWidth="1"/>
    <col min="6" max="9" width="9.140625" style="47"/>
    <col min="10" max="10" width="15" style="47" bestFit="1" customWidth="1"/>
    <col min="11" max="16384" width="9.140625" style="47"/>
  </cols>
  <sheetData>
    <row r="2" spans="2:5">
      <c r="B2" s="46" t="str">
        <f>+BALANCE!B2</f>
        <v>INVERSIONES FINANCIERAS BANCO DE AMERICA CENTRAL, S.A. Y SUBSIDIARIAS</v>
      </c>
      <c r="C2" s="46"/>
      <c r="D2" s="46"/>
      <c r="E2" s="46"/>
    </row>
    <row r="3" spans="2:5">
      <c r="B3" s="46" t="str">
        <f>+BALANCE!B3</f>
        <v>(Compañía Controladora de Finalidad Exclusiva)</v>
      </c>
      <c r="C3" s="46"/>
      <c r="D3" s="46"/>
      <c r="E3" s="46"/>
    </row>
    <row r="4" spans="2:5">
      <c r="B4" s="48" t="s">
        <v>2</v>
      </c>
      <c r="C4" s="48"/>
      <c r="D4" s="48"/>
      <c r="E4" s="48"/>
    </row>
    <row r="5" spans="2:5">
      <c r="B5" s="49" t="s">
        <v>49</v>
      </c>
      <c r="C5" s="49"/>
      <c r="D5" s="49"/>
      <c r="E5" s="49"/>
    </row>
    <row r="6" spans="2:5">
      <c r="B6" s="50" t="s">
        <v>50</v>
      </c>
      <c r="C6" s="50"/>
      <c r="D6" s="50"/>
      <c r="E6" s="50"/>
    </row>
    <row r="7" spans="2:5">
      <c r="B7" s="51" t="str">
        <f>+BALANCE!B7</f>
        <v>(Cifras en Dólares de los Estados Unidos de América)</v>
      </c>
      <c r="C7" s="51"/>
      <c r="D7" s="51"/>
      <c r="E7" s="51"/>
    </row>
    <row r="8" spans="2:5" ht="6" customHeight="1" thickBot="1">
      <c r="B8" s="52"/>
      <c r="C8" s="52"/>
      <c r="D8" s="52"/>
      <c r="E8" s="52"/>
    </row>
    <row r="9" spans="2:5" ht="6" customHeight="1" thickTop="1">
      <c r="B9" s="53"/>
      <c r="C9" s="53"/>
      <c r="D9" s="53"/>
      <c r="E9" s="53"/>
    </row>
    <row r="10" spans="2:5" ht="21" customHeight="1">
      <c r="B10" s="52"/>
      <c r="C10" s="52"/>
      <c r="D10" s="14">
        <v>2024</v>
      </c>
      <c r="E10" s="54"/>
    </row>
    <row r="11" spans="2:5" ht="6.75" customHeight="1">
      <c r="B11" s="52"/>
      <c r="C11" s="52"/>
      <c r="D11" s="55"/>
      <c r="E11" s="55"/>
    </row>
    <row r="12" spans="2:5">
      <c r="B12" s="56" t="s">
        <v>51</v>
      </c>
      <c r="D12" s="57">
        <f>SUM(D13:D16)</f>
        <v>70182123.299999997</v>
      </c>
      <c r="E12" s="58"/>
    </row>
    <row r="13" spans="2:5" ht="15" customHeight="1">
      <c r="B13" s="59" t="s">
        <v>52</v>
      </c>
      <c r="C13" s="59"/>
      <c r="D13" s="60">
        <f>'[1]HOJA CONSOLIDACION'!U95</f>
        <v>7390525.1100000003</v>
      </c>
      <c r="E13" s="61"/>
    </row>
    <row r="14" spans="2:5">
      <c r="B14" s="59" t="s">
        <v>53</v>
      </c>
      <c r="C14" s="59"/>
      <c r="D14" s="61">
        <f>'[1]HOJA CONSOLIDACION'!U97</f>
        <v>1347998.36</v>
      </c>
      <c r="E14" s="58"/>
    </row>
    <row r="15" spans="2:5">
      <c r="B15" s="59" t="s">
        <v>54</v>
      </c>
      <c r="D15" s="61">
        <f>'[1]HOJA CONSOLIDACION'!U98</f>
        <v>61418398.079999998</v>
      </c>
      <c r="E15" s="58"/>
    </row>
    <row r="16" spans="2:5">
      <c r="B16" s="59" t="s">
        <v>55</v>
      </c>
      <c r="D16" s="61">
        <f>'[1]HOJA CONSOLIDACION'!U99</f>
        <v>25201.75</v>
      </c>
      <c r="E16" s="58"/>
    </row>
    <row r="17" spans="2:5" ht="9" customHeight="1">
      <c r="B17" s="59"/>
      <c r="D17" s="60"/>
      <c r="E17" s="58"/>
    </row>
    <row r="18" spans="2:5">
      <c r="B18" s="56" t="s">
        <v>56</v>
      </c>
      <c r="D18" s="57">
        <f>SUM(D19:D22)</f>
        <v>23804773.449999999</v>
      </c>
      <c r="E18" s="58"/>
    </row>
    <row r="19" spans="2:5">
      <c r="B19" s="59" t="s">
        <v>22</v>
      </c>
      <c r="D19" s="62">
        <f>'[1]HOJA CONSOLIDACION'!U102</f>
        <v>16558629.08</v>
      </c>
      <c r="E19" s="58"/>
    </row>
    <row r="20" spans="2:5">
      <c r="B20" s="59" t="s">
        <v>24</v>
      </c>
      <c r="D20" s="58">
        <f>'[1]HOJA CONSOLIDACION'!U104</f>
        <v>2682246.4900000002</v>
      </c>
      <c r="E20" s="58"/>
    </row>
    <row r="21" spans="2:5">
      <c r="B21" s="59" t="s">
        <v>23</v>
      </c>
      <c r="D21" s="58">
        <f>'[1]HOJA CONSOLIDACION'!U105</f>
        <v>4538092.1100000003</v>
      </c>
      <c r="E21" s="58"/>
    </row>
    <row r="22" spans="2:5">
      <c r="B22" s="59" t="s">
        <v>57</v>
      </c>
      <c r="D22" s="58">
        <f>'[1]HOJA CONSOLIDACION'!U106</f>
        <v>25805.77</v>
      </c>
      <c r="E22" s="58"/>
    </row>
    <row r="23" spans="2:5" ht="9" customHeight="1">
      <c r="B23" s="59"/>
      <c r="D23" s="62"/>
      <c r="E23" s="58"/>
    </row>
    <row r="24" spans="2:5">
      <c r="B24" s="56" t="s">
        <v>58</v>
      </c>
      <c r="D24" s="57">
        <f>+D12-D18</f>
        <v>46377349.849999994</v>
      </c>
      <c r="E24" s="58"/>
    </row>
    <row r="25" spans="2:5" ht="6.75" customHeight="1">
      <c r="D25" s="58"/>
      <c r="E25" s="58"/>
    </row>
    <row r="26" spans="2:5" ht="29.25" customHeight="1">
      <c r="B26" s="63" t="s">
        <v>59</v>
      </c>
      <c r="C26" s="63"/>
      <c r="D26" s="58">
        <f>'[1]HOJA CONSOLIDACION'!U111</f>
        <v>1634.9</v>
      </c>
      <c r="E26" s="58"/>
    </row>
    <row r="27" spans="2:5" ht="34.5" customHeight="1">
      <c r="B27" s="63" t="s">
        <v>60</v>
      </c>
      <c r="C27" s="63"/>
      <c r="D27" s="58">
        <f>'[1]HOJA CONSOLIDACION'!U112</f>
        <v>-14412729.98</v>
      </c>
      <c r="E27" s="58"/>
    </row>
    <row r="28" spans="2:5" ht="30.75" customHeight="1">
      <c r="B28" s="63" t="s">
        <v>61</v>
      </c>
      <c r="C28" s="63"/>
      <c r="D28" s="58">
        <f>'[1]HOJA CONSOLIDACION'!U113</f>
        <v>74455.19</v>
      </c>
      <c r="E28" s="58"/>
    </row>
    <row r="29" spans="2:5" ht="33.75" customHeight="1">
      <c r="B29" s="63" t="s">
        <v>62</v>
      </c>
      <c r="C29" s="63"/>
      <c r="D29" s="58">
        <f>'[1]HOJA CONSOLIDACION'!U114</f>
        <v>-15451.63</v>
      </c>
      <c r="E29" s="58"/>
    </row>
    <row r="30" spans="2:5" ht="9" customHeight="1">
      <c r="B30" s="64"/>
      <c r="D30" s="62"/>
      <c r="E30" s="58"/>
    </row>
    <row r="31" spans="2:5">
      <c r="B31" s="65" t="s">
        <v>63</v>
      </c>
      <c r="C31" s="65"/>
      <c r="D31" s="57">
        <f>SUM(D23:D29)</f>
        <v>32025258.329999994</v>
      </c>
      <c r="E31" s="58"/>
    </row>
    <row r="32" spans="2:5" ht="6.75" customHeight="1">
      <c r="D32" s="58"/>
      <c r="E32" s="58"/>
    </row>
    <row r="33" spans="2:5">
      <c r="B33" s="59" t="s">
        <v>64</v>
      </c>
      <c r="D33" s="58">
        <f>'[1]HOJA CONSOLIDACION'!U118</f>
        <v>19257478.819999993</v>
      </c>
      <c r="E33" s="58"/>
    </row>
    <row r="34" spans="2:5">
      <c r="B34" s="59" t="s">
        <v>65</v>
      </c>
      <c r="D34" s="58">
        <f>-'[1]HOJA CONSOLIDACION'!U119-650000</f>
        <v>-1688197.13</v>
      </c>
      <c r="E34" s="58"/>
    </row>
    <row r="35" spans="2:5" ht="6.75" customHeight="1">
      <c r="B35" s="59"/>
      <c r="D35" s="62"/>
      <c r="E35" s="58"/>
    </row>
    <row r="36" spans="2:5">
      <c r="B36" s="56" t="s">
        <v>66</v>
      </c>
      <c r="D36" s="57">
        <f>SUM(D33:D34)</f>
        <v>17569281.689999994</v>
      </c>
      <c r="E36" s="58"/>
    </row>
    <row r="37" spans="2:5" ht="6.75" customHeight="1">
      <c r="D37" s="58"/>
      <c r="E37" s="58"/>
    </row>
    <row r="38" spans="2:5" ht="24.75" customHeight="1">
      <c r="B38" s="66" t="s">
        <v>67</v>
      </c>
      <c r="C38" s="66"/>
      <c r="D38" s="58">
        <f>'[1]HOJA CONSOLIDACION'!U124</f>
        <v>6348.5300000000025</v>
      </c>
      <c r="E38" s="58"/>
    </row>
    <row r="39" spans="2:5">
      <c r="B39" s="64" t="s">
        <v>68</v>
      </c>
      <c r="D39" s="58">
        <f>'[1]HOJA CONSOLIDACION'!U126</f>
        <v>4616640.7300000004</v>
      </c>
      <c r="E39" s="58"/>
    </row>
    <row r="40" spans="2:5" ht="6.75" customHeight="1">
      <c r="D40" s="62"/>
      <c r="E40" s="58"/>
    </row>
    <row r="41" spans="2:5">
      <c r="B41" s="56" t="s">
        <v>69</v>
      </c>
      <c r="D41" s="57">
        <f>+D31+D36+D38+D39</f>
        <v>54217529.279999986</v>
      </c>
      <c r="E41" s="58"/>
    </row>
    <row r="42" spans="2:5" ht="12" customHeight="1">
      <c r="D42" s="62"/>
      <c r="E42" s="58"/>
    </row>
    <row r="43" spans="2:5">
      <c r="B43" s="56" t="s">
        <v>70</v>
      </c>
      <c r="D43" s="57">
        <f>SUM(D44:D47)</f>
        <v>43400180.36999999</v>
      </c>
      <c r="E43" s="58"/>
    </row>
    <row r="44" spans="2:5">
      <c r="B44" s="59" t="s">
        <v>71</v>
      </c>
      <c r="D44" s="62">
        <f>'[1]HOJA CONSOLIDACION'!U132</f>
        <v>12724441.82</v>
      </c>
      <c r="E44" s="58"/>
    </row>
    <row r="45" spans="2:5">
      <c r="B45" s="59" t="s">
        <v>72</v>
      </c>
      <c r="D45" s="58">
        <f>'[1]HOJA CONSOLIDACION'!U133-650000</f>
        <v>27319480.249999996</v>
      </c>
      <c r="E45" s="58"/>
    </row>
    <row r="46" spans="2:5">
      <c r="B46" s="59" t="s">
        <v>73</v>
      </c>
      <c r="D46" s="58">
        <f>'[1]HOJA CONSOLIDACION'!U134</f>
        <v>3317701.98</v>
      </c>
      <c r="E46" s="58"/>
    </row>
    <row r="47" spans="2:5">
      <c r="B47" s="59" t="s">
        <v>74</v>
      </c>
      <c r="D47" s="58">
        <f>'[1]HOJA CONSOLIDACION'!U135</f>
        <v>38556.32</v>
      </c>
      <c r="E47" s="58"/>
    </row>
    <row r="48" spans="2:5" ht="8.25" customHeight="1">
      <c r="B48" s="59"/>
      <c r="D48" s="62"/>
      <c r="E48" s="58"/>
    </row>
    <row r="49" spans="2:5">
      <c r="B49" s="56" t="s">
        <v>75</v>
      </c>
      <c r="D49" s="57">
        <f>+D41-D43</f>
        <v>10817348.909999996</v>
      </c>
      <c r="E49" s="58"/>
    </row>
    <row r="50" spans="2:5" ht="6.75" customHeight="1">
      <c r="D50" s="58"/>
      <c r="E50" s="58"/>
    </row>
    <row r="51" spans="2:5">
      <c r="B51" s="59" t="s">
        <v>76</v>
      </c>
      <c r="D51" s="58">
        <f>'[1]HOJA CONSOLIDACION'!U138</f>
        <v>-2991698.83</v>
      </c>
      <c r="E51" s="58"/>
    </row>
    <row r="52" spans="2:5" ht="6.75" customHeight="1">
      <c r="D52" s="62"/>
      <c r="E52" s="58"/>
    </row>
    <row r="53" spans="2:5" ht="15.75" thickBot="1">
      <c r="B53" s="56" t="s">
        <v>77</v>
      </c>
      <c r="D53" s="67">
        <f>SUM(D49:D51)</f>
        <v>7825650.0799999963</v>
      </c>
      <c r="E53" s="58"/>
    </row>
    <row r="54" spans="2:5" ht="15.75" thickTop="1">
      <c r="B54" s="56"/>
      <c r="D54" s="57"/>
      <c r="E54" s="58"/>
    </row>
    <row r="55" spans="2:5">
      <c r="B55" s="56" t="s">
        <v>78</v>
      </c>
      <c r="D55" s="68"/>
      <c r="E55" s="68"/>
    </row>
    <row r="56" spans="2:5">
      <c r="B56" s="69" t="s">
        <v>79</v>
      </c>
      <c r="D56" s="68"/>
      <c r="E56" s="68"/>
    </row>
    <row r="57" spans="2:5" ht="36" customHeight="1">
      <c r="B57" s="63" t="s">
        <v>80</v>
      </c>
      <c r="C57" s="63"/>
      <c r="D57" s="68">
        <v>271698.46999999997</v>
      </c>
      <c r="E57" s="68"/>
    </row>
    <row r="58" spans="2:5">
      <c r="B58" s="63" t="s">
        <v>81</v>
      </c>
      <c r="C58" s="63"/>
      <c r="D58" s="68">
        <v>-81509.67</v>
      </c>
      <c r="E58" s="68"/>
    </row>
    <row r="59" spans="2:5" ht="15.75" thickBot="1">
      <c r="B59" s="69" t="s">
        <v>82</v>
      </c>
      <c r="D59" s="70">
        <f>SUM(D53:D58)</f>
        <v>8015838.8799999962</v>
      </c>
      <c r="E59" s="68"/>
    </row>
    <row r="60" spans="2:5" ht="7.5" customHeight="1" thickTop="1" thickBot="1">
      <c r="B60" s="10"/>
      <c r="C60" s="10"/>
      <c r="D60" s="10"/>
      <c r="E60" s="10"/>
    </row>
    <row r="61" spans="2:5" ht="7.5" customHeight="1" thickTop="1">
      <c r="B61" s="12"/>
      <c r="C61" s="12"/>
      <c r="D61" s="12"/>
      <c r="E61" s="12"/>
    </row>
    <row r="64" spans="2:5">
      <c r="B64" s="38" t="s">
        <v>43</v>
      </c>
      <c r="C64" s="39" t="s">
        <v>44</v>
      </c>
      <c r="D64" s="39"/>
      <c r="E64" s="39"/>
    </row>
    <row r="65" spans="2:5">
      <c r="B65" s="38" t="s">
        <v>45</v>
      </c>
      <c r="C65" s="39" t="s">
        <v>46</v>
      </c>
      <c r="D65" s="39"/>
      <c r="E65" s="39"/>
    </row>
    <row r="66" spans="2:5">
      <c r="B66" s="40"/>
      <c r="C66" s="40"/>
      <c r="D66" s="40"/>
      <c r="E66" s="40"/>
    </row>
    <row r="67" spans="2:5">
      <c r="B67" s="41"/>
      <c r="C67" s="41"/>
      <c r="D67" s="41"/>
      <c r="E67" s="42"/>
    </row>
    <row r="68" spans="2:5">
      <c r="B68" s="41"/>
      <c r="C68" s="41"/>
      <c r="D68" s="41"/>
      <c r="E68" s="42"/>
    </row>
    <row r="69" spans="2:5">
      <c r="B69" s="41"/>
      <c r="C69" s="41"/>
      <c r="D69" s="41"/>
      <c r="E69" s="41"/>
    </row>
    <row r="70" spans="2:5">
      <c r="B70" s="39" t="s">
        <v>47</v>
      </c>
      <c r="C70" s="39"/>
      <c r="D70" s="39"/>
      <c r="E70" s="39"/>
    </row>
    <row r="71" spans="2:5">
      <c r="B71" s="43" t="s">
        <v>48</v>
      </c>
      <c r="C71" s="43"/>
      <c r="D71" s="43"/>
      <c r="E71" s="43"/>
    </row>
  </sheetData>
  <mergeCells count="15">
    <mergeCell ref="C65:E65"/>
    <mergeCell ref="B70:E70"/>
    <mergeCell ref="B71:E71"/>
    <mergeCell ref="B29:C29"/>
    <mergeCell ref="B31:C31"/>
    <mergeCell ref="B38:C38"/>
    <mergeCell ref="B57:C57"/>
    <mergeCell ref="B58:C58"/>
    <mergeCell ref="C64:E64"/>
    <mergeCell ref="B2:E2"/>
    <mergeCell ref="B3:E3"/>
    <mergeCell ref="B7:E7"/>
    <mergeCell ref="B26:C26"/>
    <mergeCell ref="B27:C27"/>
    <mergeCell ref="B28:C28"/>
  </mergeCells>
  <printOptions horizontalCentered="1"/>
  <pageMargins left="0.9055118110236221" right="0.70866141732283472" top="0.59055118110236227" bottom="0.51181102362204722" header="0.19685039370078741" footer="0.31496062992125984"/>
  <pageSetup paperSize="256" scale="68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ESTADO DE RESULTADOS</vt:lpstr>
      <vt:lpstr>BALANCE!Área_de_impresión</vt:lpstr>
      <vt:lpstr>'ESTADO DE RESULTADOS'!Área_de_impresión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dcterms:created xsi:type="dcterms:W3CDTF">2024-04-26T20:05:11Z</dcterms:created>
  <dcterms:modified xsi:type="dcterms:W3CDTF">2024-04-26T20:05:49Z</dcterms:modified>
</cp:coreProperties>
</file>